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5" yWindow="0" windowWidth="9015" windowHeight="9480" activeTab="0"/>
  </bookViews>
  <sheets>
    <sheet name="Expend by Group" sheetId="1" r:id="rId1"/>
  </sheets>
  <definedNames>
    <definedName name="_xlnm.Print_Area" localSheetId="0">'Expend by Group'!$A$1:$AW$104</definedName>
    <definedName name="_xlnm.Print_Titles" localSheetId="0">'Expend by Group'!$A:$C,'Expend by Group'!$1:$3</definedName>
  </definedNames>
  <calcPr fullCalcOnLoad="1"/>
</workbook>
</file>

<file path=xl/sharedStrings.xml><?xml version="1.0" encoding="utf-8"?>
<sst xmlns="http://schemas.openxmlformats.org/spreadsheetml/2006/main" count="188" uniqueCount="147">
  <si>
    <t>LEA</t>
  </si>
  <si>
    <t>Other Instructional Programs</t>
  </si>
  <si>
    <t>Special Programs</t>
  </si>
  <si>
    <t>Instructional Staff Services</t>
  </si>
  <si>
    <t>School Administration</t>
  </si>
  <si>
    <t>Business Services</t>
  </si>
  <si>
    <t>Student Transportation Services</t>
  </si>
  <si>
    <t>Central Services</t>
  </si>
  <si>
    <t>Food Service Operations</t>
  </si>
  <si>
    <t>Enterprise Operations</t>
  </si>
  <si>
    <t>Community Service Operations</t>
  </si>
  <si>
    <t>Total</t>
  </si>
  <si>
    <t xml:space="preserve">Pupil Support Programs </t>
  </si>
  <si>
    <t>Operations &amp; Maintenance</t>
  </si>
  <si>
    <t>Debt Service</t>
  </si>
  <si>
    <t>Total Instruction</t>
  </si>
  <si>
    <t>Total Support</t>
  </si>
  <si>
    <t>Group Code 1211</t>
  </si>
  <si>
    <t>Group Code 1212</t>
  </si>
  <si>
    <t>Group Code 1213</t>
  </si>
  <si>
    <t>Group Code 1214</t>
  </si>
  <si>
    <t>Group Code 1215</t>
  </si>
  <si>
    <t>Group Code 1217</t>
  </si>
  <si>
    <t>Regular Education</t>
  </si>
  <si>
    <t>Special Education</t>
  </si>
  <si>
    <t>Vocational Education</t>
  </si>
  <si>
    <t>Adult Education</t>
  </si>
  <si>
    <r>
      <t xml:space="preserve">Classroom Instruction </t>
    </r>
    <r>
      <rPr>
        <sz val="10"/>
        <rFont val="Arial Narrow"/>
        <family val="2"/>
      </rPr>
      <t>(subset of Instruction)</t>
    </r>
  </si>
  <si>
    <t>Total Expenditures</t>
  </si>
  <si>
    <t>Per Pupil</t>
  </si>
  <si>
    <t>DISTRICT</t>
  </si>
  <si>
    <t>General Administration</t>
  </si>
  <si>
    <t>Facility Acquisition &amp; Construction</t>
  </si>
  <si>
    <t>Group Code 1221</t>
  </si>
  <si>
    <t>Group Code 1222</t>
  </si>
  <si>
    <t>Group Code 1223</t>
  </si>
  <si>
    <t>Group Code 1231</t>
  </si>
  <si>
    <t>Group Code 1232</t>
  </si>
  <si>
    <t>Group Code 1233</t>
  </si>
  <si>
    <t>Group Code 1234</t>
  </si>
  <si>
    <t>Group Code 1241</t>
  </si>
  <si>
    <t>Group Code 1251</t>
  </si>
  <si>
    <t>Group Code 1261</t>
  </si>
  <si>
    <t>Group Code 1235</t>
  </si>
  <si>
    <t>Group Code 1271</t>
  </si>
  <si>
    <t>Group Code 1281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</si>
  <si>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</si>
  <si>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</si>
  <si>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</si>
  <si>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</si>
  <si>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</si>
  <si>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</si>
  <si>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</si>
  <si>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</si>
  <si>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</si>
  <si>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</si>
  <si>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</si>
  <si>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Total State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</si>
  <si>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</si>
  <si>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</si>
  <si>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</si>
  <si>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</si>
  <si>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</si>
  <si>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</si>
  <si>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</si>
  <si>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</si>
  <si>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</si>
  <si>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</si>
  <si>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</si>
  <si>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</si>
  <si>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</si>
  <si>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</si>
  <si>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</si>
  <si>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</si>
  <si>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</si>
  <si>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</si>
  <si>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</si>
  <si>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</si>
  <si>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</si>
  <si>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</si>
  <si>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</si>
  <si>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</si>
  <si>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</si>
  <si>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</si>
  <si>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</si>
  <si>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</si>
  <si>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</si>
  <si>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</si>
  <si>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</si>
  <si>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</si>
  <si>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</si>
  <si>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</si>
  <si>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</si>
  <si>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</si>
  <si>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</si>
  <si>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</si>
  <si>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</si>
  <si>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</si>
  <si>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</si>
  <si>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</si>
  <si>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</si>
  <si>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</si>
  <si>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</si>
  <si>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</si>
  <si>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</si>
  <si>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</si>
  <si>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</si>
  <si>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</si>
  <si>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</si>
  <si>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</si>
  <si>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</si>
  <si>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</si>
  <si>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 xml:space="preserve"> Total Districts</t>
  </si>
  <si>
    <t>EXPENDITURES BY GROUP</t>
  </si>
  <si>
    <t>The MAX Charter School</t>
  </si>
  <si>
    <t>Central Community School Board</t>
  </si>
  <si>
    <t>D'Arbonne Woods Charter School</t>
  </si>
  <si>
    <t>Madison Preparatory Academy</t>
  </si>
  <si>
    <t>Plaquemines Parish School Board *</t>
  </si>
  <si>
    <t>St. Bernard Parish School Board *</t>
  </si>
  <si>
    <t>St. Tammany Parish School Board *</t>
  </si>
  <si>
    <t>International High School (VIBE)</t>
  </si>
  <si>
    <t>A02</t>
  </si>
  <si>
    <t>Office of Juvenile Justice</t>
  </si>
  <si>
    <t>Total Office of Juvenile Justice Schools</t>
  </si>
  <si>
    <t>.</t>
  </si>
  <si>
    <t xml:space="preserve">Jefferson Davis Parish School Board </t>
  </si>
  <si>
    <t xml:space="preserve">Orleans Parish School Board </t>
  </si>
  <si>
    <t xml:space="preserve">St. Charles Parish School Board </t>
  </si>
  <si>
    <t xml:space="preserve">Terrebonne Parish School Board </t>
  </si>
  <si>
    <t xml:space="preserve">Vermilion Parish School Board </t>
  </si>
  <si>
    <t xml:space="preserve">City of Bogalusa School Board </t>
  </si>
  <si>
    <t xml:space="preserve">Allen Parish School Board </t>
  </si>
  <si>
    <t xml:space="preserve">Calcasieu Parish School Board </t>
  </si>
  <si>
    <t xml:space="preserve">Cameron Parish School Board </t>
  </si>
  <si>
    <t>Lafourche Parish School Board *</t>
  </si>
  <si>
    <t>*  Excludes one-time Hurricane Related expenditures</t>
  </si>
  <si>
    <t>2011-2012</t>
  </si>
  <si>
    <t>Louisiana Connections Academy</t>
  </si>
  <si>
    <t>Lake Charles Charter Academy</t>
  </si>
  <si>
    <t>Oct. 2011 Elementary Secondary Membership</t>
  </si>
  <si>
    <t xml:space="preserve">Louisiana Virtual Charter Academy </t>
  </si>
  <si>
    <t>Lycee Francais de la Nouvelle Orleans</t>
  </si>
  <si>
    <t xml:space="preserve">New Orleans Military/Maritime Academy </t>
  </si>
  <si>
    <t>Jefferson Parish School Board*</t>
  </si>
  <si>
    <t>** Includes SSD Site 101018, 101021, 101022</t>
  </si>
  <si>
    <t>Recovery School District (RSD Operated &amp; Type 5 Charters) *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</si>
</sst>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$&quot;#,##0"/>
    <numFmt numFmtId="171" formatCode="&quot;$&quot;#,##0.00"/>
    <numFmt numFmtId="172" formatCode="&quot;$&quot;#,##0.0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.0_);_(* \(#,##0.0\);_(* &quot;-&quot;??_);_(@_)"/>
    <numFmt numFmtId="179" formatCode="0_)"/>
    <numFmt numFmtId="180" formatCode="&quot;$&quot;#,##0.000000000000"/>
    <numFmt numFmtId="181" formatCode="&quot;$&quot;#,##0.00000000000"/>
    <numFmt numFmtId="182" formatCode="&quot;$&quot;#,##0.00000000000000"/>
  </numFmts>
  <fonts count="48">
    <font>
      <sz val="10"/>
      <name val="Arial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name val="Arial Narrow"/>
      <family val="2"/>
    </font>
    <font>
      <b/>
      <sz val="24"/>
      <name val="Arial Narrow"/>
      <family val="2"/>
    </font>
    <font>
      <b/>
      <sz val="2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 New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22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/>
      <bottom style="double"/>
    </border>
    <border>
      <left style="thin"/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/>
      <bottom style="double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215" applyFont="1" applyFill="1" applyBorder="1" applyAlignment="1">
      <alignment horizontal="center" wrapText="1"/>
      <protection/>
    </xf>
    <xf numFmtId="0" fontId="4" fillId="33" borderId="11" xfId="215" applyFont="1" applyFill="1" applyBorder="1" applyAlignment="1">
      <alignment horizontal="center"/>
      <protection/>
    </xf>
    <xf numFmtId="170" fontId="4" fillId="34" borderId="10" xfId="215" applyNumberFormat="1" applyFont="1" applyFill="1" applyBorder="1" applyAlignment="1">
      <alignment horizontal="right" wrapText="1"/>
      <protection/>
    </xf>
    <xf numFmtId="170" fontId="4" fillId="35" borderId="10" xfId="215" applyNumberFormat="1" applyFont="1" applyFill="1" applyBorder="1" applyAlignment="1">
      <alignment horizontal="right" wrapText="1"/>
      <protection/>
    </xf>
    <xf numFmtId="170" fontId="2" fillId="36" borderId="10" xfId="0" applyNumberFormat="1" applyFont="1" applyFill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/>
    </xf>
    <xf numFmtId="3" fontId="3" fillId="37" borderId="15" xfId="0" applyNumberFormat="1" applyFont="1" applyFill="1" applyBorder="1" applyAlignment="1">
      <alignment/>
    </xf>
    <xf numFmtId="170" fontId="3" fillId="0" borderId="15" xfId="0" applyNumberFormat="1" applyFont="1" applyBorder="1" applyAlignment="1">
      <alignment/>
    </xf>
    <xf numFmtId="170" fontId="3" fillId="38" borderId="15" xfId="0" applyNumberFormat="1" applyFont="1" applyFill="1" applyBorder="1" applyAlignment="1">
      <alignment/>
    </xf>
    <xf numFmtId="170" fontId="3" fillId="39" borderId="15" xfId="0" applyNumberFormat="1" applyFont="1" applyFill="1" applyBorder="1" applyAlignment="1">
      <alignment/>
    </xf>
    <xf numFmtId="170" fontId="3" fillId="36" borderId="15" xfId="0" applyNumberFormat="1" applyFont="1" applyFill="1" applyBorder="1" applyAlignment="1">
      <alignment/>
    </xf>
    <xf numFmtId="170" fontId="3" fillId="40" borderId="15" xfId="0" applyNumberFormat="1" applyFont="1" applyFill="1" applyBorder="1" applyAlignment="1">
      <alignment/>
    </xf>
    <xf numFmtId="170" fontId="5" fillId="41" borderId="15" xfId="215" applyNumberFormat="1" applyFont="1" applyFill="1" applyBorder="1" applyAlignment="1">
      <alignment horizontal="right" wrapText="1"/>
      <protection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 horizontal="left"/>
    </xf>
    <xf numFmtId="170" fontId="3" fillId="0" borderId="21" xfId="0" applyNumberFormat="1" applyFont="1" applyBorder="1" applyAlignment="1">
      <alignment/>
    </xf>
    <xf numFmtId="170" fontId="4" fillId="0" borderId="22" xfId="215" applyNumberFormat="1" applyFont="1" applyFill="1" applyBorder="1" applyAlignment="1">
      <alignment horizontal="right" wrapText="1"/>
      <protection/>
    </xf>
    <xf numFmtId="170" fontId="4" fillId="0" borderId="10" xfId="215" applyNumberFormat="1" applyFont="1" applyFill="1" applyBorder="1" applyAlignment="1">
      <alignment horizontal="right" wrapText="1"/>
      <protection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3" fillId="0" borderId="15" xfId="0" applyFont="1" applyBorder="1" applyAlignment="1">
      <alignment horizontal="left"/>
    </xf>
    <xf numFmtId="0" fontId="2" fillId="33" borderId="25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70" fontId="2" fillId="38" borderId="26" xfId="0" applyNumberFormat="1" applyFont="1" applyFill="1" applyBorder="1" applyAlignment="1">
      <alignment/>
    </xf>
    <xf numFmtId="170" fontId="2" fillId="39" borderId="26" xfId="0" applyNumberFormat="1" applyFont="1" applyFill="1" applyBorder="1" applyAlignment="1">
      <alignment/>
    </xf>
    <xf numFmtId="170" fontId="3" fillId="39" borderId="10" xfId="0" applyNumberFormat="1" applyFont="1" applyFill="1" applyBorder="1" applyAlignment="1">
      <alignment/>
    </xf>
    <xf numFmtId="170" fontId="3" fillId="0" borderId="10" xfId="0" applyNumberFormat="1" applyFont="1" applyBorder="1" applyAlignment="1">
      <alignment/>
    </xf>
    <xf numFmtId="170" fontId="5" fillId="34" borderId="27" xfId="215" applyNumberFormat="1" applyFont="1" applyFill="1" applyBorder="1" applyAlignment="1">
      <alignment horizontal="right" wrapText="1"/>
      <protection/>
    </xf>
    <xf numFmtId="170" fontId="4" fillId="0" borderId="28" xfId="215" applyNumberFormat="1" applyFont="1" applyFill="1" applyBorder="1" applyAlignment="1">
      <alignment horizontal="right" wrapText="1"/>
      <protection/>
    </xf>
    <xf numFmtId="170" fontId="3" fillId="0" borderId="22" xfId="0" applyNumberFormat="1" applyFont="1" applyBorder="1" applyAlignment="1">
      <alignment/>
    </xf>
    <xf numFmtId="170" fontId="4" fillId="35" borderId="28" xfId="215" applyNumberFormat="1" applyFont="1" applyFill="1" applyBorder="1" applyAlignment="1">
      <alignment horizontal="right" wrapText="1"/>
      <protection/>
    </xf>
    <xf numFmtId="170" fontId="4" fillId="35" borderId="22" xfId="215" applyNumberFormat="1" applyFont="1" applyFill="1" applyBorder="1" applyAlignment="1">
      <alignment horizontal="right" wrapText="1"/>
      <protection/>
    </xf>
    <xf numFmtId="170" fontId="4" fillId="42" borderId="28" xfId="215" applyNumberFormat="1" applyFont="1" applyFill="1" applyBorder="1" applyAlignment="1">
      <alignment horizontal="right" wrapText="1"/>
      <protection/>
    </xf>
    <xf numFmtId="170" fontId="4" fillId="34" borderId="29" xfId="215" applyNumberFormat="1" applyFont="1" applyFill="1" applyBorder="1" applyAlignment="1">
      <alignment horizontal="right" wrapText="1"/>
      <protection/>
    </xf>
    <xf numFmtId="0" fontId="2" fillId="33" borderId="26" xfId="0" applyFont="1" applyFill="1" applyBorder="1" applyAlignment="1">
      <alignment/>
    </xf>
    <xf numFmtId="170" fontId="2" fillId="0" borderId="10" xfId="0" applyNumberFormat="1" applyFont="1" applyBorder="1" applyAlignment="1">
      <alignment horizontal="right"/>
    </xf>
    <xf numFmtId="170" fontId="2" fillId="38" borderId="10" xfId="0" applyNumberFormat="1" applyFont="1" applyFill="1" applyBorder="1" applyAlignment="1">
      <alignment horizontal="right"/>
    </xf>
    <xf numFmtId="170" fontId="3" fillId="0" borderId="22" xfId="0" applyNumberFormat="1" applyFont="1" applyBorder="1" applyAlignment="1">
      <alignment/>
    </xf>
    <xf numFmtId="170" fontId="3" fillId="40" borderId="30" xfId="0" applyNumberFormat="1" applyFont="1" applyFill="1" applyBorder="1" applyAlignment="1">
      <alignment/>
    </xf>
    <xf numFmtId="3" fontId="3" fillId="37" borderId="21" xfId="0" applyNumberFormat="1" applyFont="1" applyFill="1" applyBorder="1" applyAlignment="1">
      <alignment/>
    </xf>
    <xf numFmtId="0" fontId="4" fillId="0" borderId="31" xfId="215" applyFont="1" applyFill="1" applyBorder="1" applyAlignment="1">
      <alignment horizontal="right" wrapText="1"/>
      <protection/>
    </xf>
    <xf numFmtId="170" fontId="3" fillId="0" borderId="0" xfId="0" applyNumberFormat="1" applyFont="1" applyAlignment="1">
      <alignment/>
    </xf>
    <xf numFmtId="170" fontId="5" fillId="41" borderId="27" xfId="215" applyNumberFormat="1" applyFont="1" applyFill="1" applyBorder="1" applyAlignment="1">
      <alignment horizontal="right" wrapTex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4" fillId="0" borderId="32" xfId="215" applyFont="1" applyFill="1" applyBorder="1" applyAlignment="1">
      <alignment wrapText="1"/>
      <protection/>
    </xf>
    <xf numFmtId="170" fontId="4" fillId="34" borderId="28" xfId="215" applyNumberFormat="1" applyFont="1" applyFill="1" applyBorder="1" applyAlignment="1">
      <alignment horizontal="right" wrapText="1"/>
      <protection/>
    </xf>
    <xf numFmtId="170" fontId="4" fillId="42" borderId="22" xfId="215" applyNumberFormat="1" applyFont="1" applyFill="1" applyBorder="1" applyAlignment="1">
      <alignment horizontal="right" wrapText="1"/>
      <protection/>
    </xf>
    <xf numFmtId="0" fontId="4" fillId="0" borderId="33" xfId="215" applyFont="1" applyFill="1" applyBorder="1" applyAlignment="1">
      <alignment wrapText="1"/>
      <protection/>
    </xf>
    <xf numFmtId="170" fontId="4" fillId="41" borderId="10" xfId="215" applyNumberFormat="1" applyFont="1" applyFill="1" applyBorder="1" applyAlignment="1">
      <alignment horizontal="right" wrapText="1"/>
      <protection/>
    </xf>
    <xf numFmtId="170" fontId="4" fillId="41" borderId="28" xfId="215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0" fontId="4" fillId="34" borderId="30" xfId="215" applyNumberFormat="1" applyFont="1" applyFill="1" applyBorder="1" applyAlignment="1">
      <alignment horizontal="right" wrapText="1"/>
      <protection/>
    </xf>
    <xf numFmtId="170" fontId="4" fillId="34" borderId="22" xfId="215" applyNumberFormat="1" applyFont="1" applyFill="1" applyBorder="1" applyAlignment="1">
      <alignment horizontal="right" wrapText="1"/>
      <protection/>
    </xf>
    <xf numFmtId="0" fontId="4" fillId="0" borderId="33" xfId="215" applyFont="1" applyFill="1" applyBorder="1" applyAlignment="1">
      <alignment horizontal="right" wrapText="1"/>
      <protection/>
    </xf>
    <xf numFmtId="170" fontId="4" fillId="42" borderId="10" xfId="215" applyNumberFormat="1" applyFont="1" applyFill="1" applyBorder="1" applyAlignment="1">
      <alignment horizontal="right" wrapText="1"/>
      <protection/>
    </xf>
    <xf numFmtId="3" fontId="4" fillId="37" borderId="10" xfId="216" applyNumberFormat="1" applyFont="1" applyFill="1" applyBorder="1" applyAlignment="1">
      <alignment horizontal="right" wrapText="1"/>
      <protection/>
    </xf>
    <xf numFmtId="0" fontId="4" fillId="0" borderId="31" xfId="215" applyFont="1" applyFill="1" applyBorder="1" applyAlignment="1">
      <alignment wrapText="1"/>
      <protection/>
    </xf>
    <xf numFmtId="3" fontId="4" fillId="37" borderId="22" xfId="216" applyNumberFormat="1" applyFont="1" applyFill="1" applyBorder="1" applyAlignment="1">
      <alignment horizontal="right" wrapText="1"/>
      <protection/>
    </xf>
    <xf numFmtId="170" fontId="4" fillId="41" borderId="22" xfId="215" applyNumberFormat="1" applyFont="1" applyFill="1" applyBorder="1" applyAlignment="1">
      <alignment horizontal="right" wrapText="1"/>
      <protection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33" borderId="34" xfId="215" applyFont="1" applyFill="1" applyBorder="1" applyAlignment="1">
      <alignment horizontal="center"/>
      <protection/>
    </xf>
    <xf numFmtId="0" fontId="5" fillId="40" borderId="34" xfId="215" applyFont="1" applyFill="1" applyBorder="1" applyAlignment="1">
      <alignment horizontal="center" vertical="center" wrapText="1"/>
      <protection/>
    </xf>
    <xf numFmtId="0" fontId="4" fillId="0" borderId="35" xfId="215" applyFont="1" applyFill="1" applyBorder="1" applyAlignment="1">
      <alignment horizontal="center" vertical="center" wrapText="1"/>
      <protection/>
    </xf>
    <xf numFmtId="0" fontId="5" fillId="36" borderId="35" xfId="215" applyFont="1" applyFill="1" applyBorder="1" applyAlignment="1">
      <alignment horizontal="center" vertical="center" wrapText="1"/>
      <protection/>
    </xf>
    <xf numFmtId="0" fontId="4" fillId="39" borderId="35" xfId="215" applyFont="1" applyFill="1" applyBorder="1" applyAlignment="1">
      <alignment horizontal="center" vertical="center" wrapText="1"/>
      <protection/>
    </xf>
    <xf numFmtId="0" fontId="4" fillId="38" borderId="35" xfId="215" applyFont="1" applyFill="1" applyBorder="1" applyAlignment="1">
      <alignment horizontal="center" vertical="center" wrapText="1"/>
      <protection/>
    </xf>
    <xf numFmtId="170" fontId="5" fillId="0" borderId="10" xfId="215" applyNumberFormat="1" applyFont="1" applyFill="1" applyBorder="1" applyAlignment="1">
      <alignment wrapText="1"/>
      <protection/>
    </xf>
    <xf numFmtId="170" fontId="3" fillId="36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170" fontId="5" fillId="42" borderId="10" xfId="215" applyNumberFormat="1" applyFont="1" applyFill="1" applyBorder="1" applyAlignment="1">
      <alignment horizontal="right" wrapText="1"/>
      <protection/>
    </xf>
    <xf numFmtId="170" fontId="3" fillId="40" borderId="10" xfId="0" applyNumberFormat="1" applyFont="1" applyFill="1" applyBorder="1" applyAlignment="1">
      <alignment/>
    </xf>
    <xf numFmtId="170" fontId="3" fillId="0" borderId="33" xfId="0" applyNumberFormat="1" applyFont="1" applyBorder="1" applyAlignment="1">
      <alignment/>
    </xf>
    <xf numFmtId="0" fontId="4" fillId="0" borderId="21" xfId="215" applyFont="1" applyFill="1" applyBorder="1" applyAlignment="1">
      <alignment horizontal="right" wrapText="1"/>
      <protection/>
    </xf>
    <xf numFmtId="0" fontId="4" fillId="0" borderId="32" xfId="215" applyFont="1" applyFill="1" applyBorder="1" applyAlignment="1">
      <alignment horizontal="right" wrapText="1"/>
      <protection/>
    </xf>
    <xf numFmtId="6" fontId="4" fillId="0" borderId="36" xfId="214" applyNumberFormat="1" applyFont="1" applyFill="1" applyBorder="1" applyAlignment="1">
      <alignment horizontal="right" wrapText="1"/>
      <protection/>
    </xf>
    <xf numFmtId="6" fontId="4" fillId="0" borderId="10" xfId="214" applyNumberFormat="1" applyFont="1" applyFill="1" applyBorder="1" applyAlignment="1">
      <alignment horizontal="right" wrapText="1"/>
      <protection/>
    </xf>
    <xf numFmtId="6" fontId="4" fillId="0" borderId="37" xfId="214" applyNumberFormat="1" applyFont="1" applyFill="1" applyBorder="1" applyAlignment="1">
      <alignment horizontal="right" wrapText="1"/>
      <protection/>
    </xf>
    <xf numFmtId="6" fontId="4" fillId="0" borderId="13" xfId="214" applyNumberFormat="1" applyFont="1" applyFill="1" applyBorder="1" applyAlignment="1">
      <alignment horizontal="right" wrapText="1"/>
      <protection/>
    </xf>
    <xf numFmtId="170" fontId="3" fillId="0" borderId="38" xfId="0" applyNumberFormat="1" applyFont="1" applyBorder="1" applyAlignment="1">
      <alignment/>
    </xf>
    <xf numFmtId="170" fontId="3" fillId="0" borderId="39" xfId="0" applyNumberFormat="1" applyFont="1" applyBorder="1" applyAlignment="1">
      <alignment/>
    </xf>
    <xf numFmtId="170" fontId="3" fillId="0" borderId="40" xfId="0" applyNumberFormat="1" applyFont="1" applyFill="1" applyBorder="1" applyAlignment="1">
      <alignment/>
    </xf>
    <xf numFmtId="170" fontId="3" fillId="38" borderId="41" xfId="0" applyNumberFormat="1" applyFont="1" applyFill="1" applyBorder="1" applyAlignment="1">
      <alignment/>
    </xf>
    <xf numFmtId="170" fontId="3" fillId="39" borderId="39" xfId="0" applyNumberFormat="1" applyFont="1" applyFill="1" applyBorder="1" applyAlignment="1">
      <alignment/>
    </xf>
    <xf numFmtId="170" fontId="3" fillId="36" borderId="42" xfId="0" applyNumberFormat="1" applyFont="1" applyFill="1" applyBorder="1" applyAlignment="1">
      <alignment/>
    </xf>
    <xf numFmtId="0" fontId="2" fillId="0" borderId="43" xfId="0" applyFont="1" applyBorder="1" applyAlignment="1">
      <alignment/>
    </xf>
    <xf numFmtId="0" fontId="3" fillId="0" borderId="44" xfId="0" applyFont="1" applyBorder="1" applyAlignment="1">
      <alignment horizontal="left"/>
    </xf>
    <xf numFmtId="170" fontId="3" fillId="36" borderId="38" xfId="0" applyNumberFormat="1" applyFont="1" applyFill="1" applyBorder="1" applyAlignment="1">
      <alignment/>
    </xf>
    <xf numFmtId="170" fontId="3" fillId="40" borderId="45" xfId="0" applyNumberFormat="1" applyFont="1" applyFill="1" applyBorder="1" applyAlignment="1">
      <alignment/>
    </xf>
    <xf numFmtId="170" fontId="3" fillId="40" borderId="38" xfId="0" applyNumberFormat="1" applyFont="1" applyFill="1" applyBorder="1" applyAlignment="1">
      <alignment/>
    </xf>
    <xf numFmtId="0" fontId="0" fillId="0" borderId="0" xfId="0" applyFont="1" applyAlignment="1">
      <alignment/>
    </xf>
    <xf numFmtId="6" fontId="4" fillId="0" borderId="46" xfId="214" applyNumberFormat="1" applyFont="1" applyFill="1" applyBorder="1" applyAlignment="1">
      <alignment horizontal="right" wrapText="1"/>
      <protection/>
    </xf>
    <xf numFmtId="0" fontId="4" fillId="0" borderId="10" xfId="215" applyFont="1" applyFill="1" applyBorder="1" applyAlignment="1">
      <alignment wrapText="1"/>
      <protection/>
    </xf>
    <xf numFmtId="170" fontId="4" fillId="41" borderId="13" xfId="215" applyNumberFormat="1" applyFont="1" applyFill="1" applyBorder="1" applyAlignment="1">
      <alignment horizontal="right" wrapText="1"/>
      <protection/>
    </xf>
    <xf numFmtId="170" fontId="4" fillId="42" borderId="13" xfId="215" applyNumberFormat="1" applyFont="1" applyFill="1" applyBorder="1" applyAlignment="1">
      <alignment horizontal="right" wrapText="1"/>
      <protection/>
    </xf>
    <xf numFmtId="170" fontId="4" fillId="35" borderId="13" xfId="215" applyNumberFormat="1" applyFont="1" applyFill="1" applyBorder="1" applyAlignment="1">
      <alignment horizontal="right" wrapText="1"/>
      <protection/>
    </xf>
    <xf numFmtId="170" fontId="4" fillId="34" borderId="13" xfId="215" applyNumberFormat="1" applyFont="1" applyFill="1" applyBorder="1" applyAlignment="1">
      <alignment horizontal="right" wrapText="1"/>
      <protection/>
    </xf>
    <xf numFmtId="170" fontId="4" fillId="0" borderId="13" xfId="215" applyNumberFormat="1" applyFont="1" applyFill="1" applyBorder="1" applyAlignment="1">
      <alignment horizontal="right" wrapText="1"/>
      <protection/>
    </xf>
    <xf numFmtId="6" fontId="4" fillId="0" borderId="47" xfId="214" applyNumberFormat="1" applyFont="1" applyFill="1" applyBorder="1" applyAlignment="1">
      <alignment horizontal="right" wrapText="1"/>
      <protection/>
    </xf>
    <xf numFmtId="0" fontId="4" fillId="0" borderId="48" xfId="215" applyFont="1" applyFill="1" applyBorder="1" applyAlignment="1">
      <alignment wrapText="1"/>
      <protection/>
    </xf>
    <xf numFmtId="0" fontId="4" fillId="0" borderId="48" xfId="215" applyFont="1" applyFill="1" applyBorder="1" applyAlignment="1">
      <alignment horizontal="right" wrapText="1"/>
      <protection/>
    </xf>
    <xf numFmtId="170" fontId="3" fillId="0" borderId="29" xfId="0" applyNumberFormat="1" applyFont="1" applyBorder="1" applyAlignment="1">
      <alignment/>
    </xf>
    <xf numFmtId="170" fontId="3" fillId="0" borderId="22" xfId="0" applyNumberFormat="1" applyFont="1" applyBorder="1" applyAlignment="1">
      <alignment horizontal="right"/>
    </xf>
    <xf numFmtId="3" fontId="3" fillId="38" borderId="10" xfId="0" applyNumberFormat="1" applyFont="1" applyFill="1" applyBorder="1" applyAlignment="1">
      <alignment/>
    </xf>
    <xf numFmtId="3" fontId="3" fillId="39" borderId="10" xfId="0" applyNumberFormat="1" applyFont="1" applyFill="1" applyBorder="1" applyAlignment="1">
      <alignment/>
    </xf>
    <xf numFmtId="3" fontId="2" fillId="39" borderId="10" xfId="0" applyNumberFormat="1" applyFont="1" applyFill="1" applyBorder="1" applyAlignment="1">
      <alignment horizontal="right"/>
    </xf>
    <xf numFmtId="170" fontId="4" fillId="34" borderId="49" xfId="215" applyNumberFormat="1" applyFont="1" applyFill="1" applyBorder="1" applyAlignment="1">
      <alignment horizontal="right" wrapText="1"/>
      <protection/>
    </xf>
    <xf numFmtId="170" fontId="3" fillId="38" borderId="11" xfId="0" applyNumberFormat="1" applyFont="1" applyFill="1" applyBorder="1" applyAlignment="1">
      <alignment/>
    </xf>
    <xf numFmtId="170" fontId="3" fillId="38" borderId="30" xfId="0" applyNumberFormat="1" applyFont="1" applyFill="1" applyBorder="1" applyAlignment="1">
      <alignment/>
    </xf>
    <xf numFmtId="0" fontId="2" fillId="33" borderId="30" xfId="0" applyFont="1" applyFill="1" applyBorder="1" applyAlignment="1">
      <alignment/>
    </xf>
    <xf numFmtId="170" fontId="3" fillId="0" borderId="40" xfId="0" applyNumberFormat="1" applyFont="1" applyBorder="1" applyAlignment="1">
      <alignment/>
    </xf>
    <xf numFmtId="170" fontId="4" fillId="35" borderId="49" xfId="215" applyNumberFormat="1" applyFont="1" applyFill="1" applyBorder="1" applyAlignment="1">
      <alignment horizontal="right" wrapText="1"/>
      <protection/>
    </xf>
    <xf numFmtId="170" fontId="4" fillId="35" borderId="29" xfId="215" applyNumberFormat="1" applyFont="1" applyFill="1" applyBorder="1" applyAlignment="1">
      <alignment horizontal="right" wrapText="1"/>
      <protection/>
    </xf>
    <xf numFmtId="170" fontId="4" fillId="35" borderId="30" xfId="215" applyNumberFormat="1" applyFont="1" applyFill="1" applyBorder="1" applyAlignment="1">
      <alignment horizontal="right" wrapText="1"/>
      <protection/>
    </xf>
    <xf numFmtId="170" fontId="3" fillId="39" borderId="11" xfId="0" applyNumberFormat="1" applyFont="1" applyFill="1" applyBorder="1" applyAlignment="1">
      <alignment/>
    </xf>
    <xf numFmtId="170" fontId="3" fillId="39" borderId="30" xfId="0" applyNumberFormat="1" applyFont="1" applyFill="1" applyBorder="1" applyAlignment="1">
      <alignment/>
    </xf>
    <xf numFmtId="170" fontId="3" fillId="39" borderId="41" xfId="0" applyNumberFormat="1" applyFont="1" applyFill="1" applyBorder="1" applyAlignment="1">
      <alignment/>
    </xf>
    <xf numFmtId="0" fontId="4" fillId="0" borderId="22" xfId="215" applyFont="1" applyFill="1" applyBorder="1" applyAlignment="1">
      <alignment horizontal="right" wrapText="1"/>
      <protection/>
    </xf>
    <xf numFmtId="0" fontId="4" fillId="0" borderId="22" xfId="215" applyFont="1" applyFill="1" applyBorder="1" applyAlignment="1">
      <alignment wrapText="1"/>
      <protection/>
    </xf>
    <xf numFmtId="3" fontId="4" fillId="43" borderId="22" xfId="215" applyNumberFormat="1" applyFont="1" applyFill="1" applyBorder="1" applyAlignment="1">
      <alignment horizontal="right" wrapText="1"/>
      <protection/>
    </xf>
    <xf numFmtId="3" fontId="4" fillId="43" borderId="10" xfId="215" applyNumberFormat="1" applyFont="1" applyFill="1" applyBorder="1" applyAlignment="1">
      <alignment horizontal="right" wrapText="1"/>
      <protection/>
    </xf>
    <xf numFmtId="0" fontId="4" fillId="0" borderId="50" xfId="215" applyFont="1" applyFill="1" applyBorder="1" applyAlignment="1">
      <alignment wrapText="1"/>
      <protection/>
    </xf>
    <xf numFmtId="0" fontId="4" fillId="0" borderId="23" xfId="215" applyFont="1" applyFill="1" applyBorder="1" applyAlignment="1">
      <alignment wrapText="1"/>
      <protection/>
    </xf>
    <xf numFmtId="0" fontId="4" fillId="0" borderId="51" xfId="215" applyFont="1" applyFill="1" applyBorder="1" applyAlignment="1">
      <alignment horizontal="left" wrapText="1"/>
      <protection/>
    </xf>
    <xf numFmtId="0" fontId="2" fillId="33" borderId="49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4" fillId="43" borderId="13" xfId="215" applyNumberFormat="1" applyFont="1" applyFill="1" applyBorder="1" applyAlignment="1">
      <alignment horizontal="right" wrapText="1"/>
      <protection/>
    </xf>
    <xf numFmtId="0" fontId="2" fillId="0" borderId="24" xfId="0" applyFont="1" applyBorder="1" applyAlignment="1">
      <alignment/>
    </xf>
    <xf numFmtId="0" fontId="2" fillId="0" borderId="52" xfId="0" applyFont="1" applyBorder="1" applyAlignment="1">
      <alignment/>
    </xf>
    <xf numFmtId="0" fontId="3" fillId="0" borderId="53" xfId="0" applyFont="1" applyBorder="1" applyAlignment="1">
      <alignment horizontal="left"/>
    </xf>
    <xf numFmtId="3" fontId="3" fillId="37" borderId="54" xfId="0" applyNumberFormat="1" applyFont="1" applyFill="1" applyBorder="1" applyAlignment="1">
      <alignment/>
    </xf>
    <xf numFmtId="170" fontId="3" fillId="0" borderId="54" xfId="0" applyNumberFormat="1" applyFont="1" applyBorder="1" applyAlignment="1">
      <alignment/>
    </xf>
    <xf numFmtId="170" fontId="3" fillId="0" borderId="11" xfId="0" applyNumberFormat="1" applyFont="1" applyBorder="1" applyAlignment="1">
      <alignment/>
    </xf>
    <xf numFmtId="170" fontId="3" fillId="0" borderId="13" xfId="0" applyNumberFormat="1" applyFont="1" applyBorder="1" applyAlignment="1">
      <alignment/>
    </xf>
    <xf numFmtId="170" fontId="3" fillId="0" borderId="15" xfId="0" applyNumberFormat="1" applyFont="1" applyBorder="1" applyAlignment="1">
      <alignment/>
    </xf>
    <xf numFmtId="170" fontId="5" fillId="34" borderId="11" xfId="215" applyNumberFormat="1" applyFont="1" applyFill="1" applyBorder="1" applyAlignment="1">
      <alignment horizontal="right" wrapText="1"/>
      <protection/>
    </xf>
    <xf numFmtId="170" fontId="5" fillId="34" borderId="55" xfId="215" applyNumberFormat="1" applyFont="1" applyFill="1" applyBorder="1" applyAlignment="1">
      <alignment horizontal="right" wrapText="1"/>
      <protection/>
    </xf>
    <xf numFmtId="170" fontId="5" fillId="0" borderId="55" xfId="215" applyNumberFormat="1" applyFont="1" applyFill="1" applyBorder="1" applyAlignment="1">
      <alignment wrapText="1"/>
      <protection/>
    </xf>
    <xf numFmtId="170" fontId="5" fillId="35" borderId="15" xfId="215" applyNumberFormat="1" applyFont="1" applyFill="1" applyBorder="1" applyAlignment="1">
      <alignment horizontal="right" wrapText="1"/>
      <protection/>
    </xf>
    <xf numFmtId="170" fontId="5" fillId="42" borderId="15" xfId="215" applyNumberFormat="1" applyFont="1" applyFill="1" applyBorder="1" applyAlignment="1">
      <alignment horizontal="right" wrapText="1"/>
      <protection/>
    </xf>
    <xf numFmtId="170" fontId="3" fillId="40" borderId="11" xfId="0" applyNumberFormat="1" applyFont="1" applyFill="1" applyBorder="1" applyAlignment="1">
      <alignment/>
    </xf>
    <xf numFmtId="170" fontId="5" fillId="41" borderId="55" xfId="215" applyNumberFormat="1" applyFont="1" applyFill="1" applyBorder="1" applyAlignment="1">
      <alignment horizontal="right" wrapText="1"/>
      <protection/>
    </xf>
    <xf numFmtId="0" fontId="12" fillId="0" borderId="56" xfId="217" applyFont="1" applyFill="1" applyBorder="1" applyAlignment="1">
      <alignment horizontal="right" wrapText="1"/>
      <protection/>
    </xf>
    <xf numFmtId="0" fontId="12" fillId="0" borderId="56" xfId="217" applyFont="1" applyFill="1" applyBorder="1" applyAlignment="1">
      <alignment wrapText="1"/>
      <protection/>
    </xf>
    <xf numFmtId="0" fontId="0" fillId="44" borderId="0" xfId="0" applyFill="1" applyBorder="1" applyAlignment="1">
      <alignment/>
    </xf>
    <xf numFmtId="0" fontId="0" fillId="44" borderId="0" xfId="0" applyFont="1" applyFill="1" applyBorder="1" applyAlignment="1">
      <alignment/>
    </xf>
    <xf numFmtId="0" fontId="4" fillId="44" borderId="51" xfId="215" applyFont="1" applyFill="1" applyBorder="1" applyAlignment="1">
      <alignment wrapText="1"/>
      <protection/>
    </xf>
    <xf numFmtId="6" fontId="4" fillId="44" borderId="46" xfId="214" applyNumberFormat="1" applyFont="1" applyFill="1" applyBorder="1" applyAlignment="1">
      <alignment horizontal="right" wrapText="1"/>
      <protection/>
    </xf>
    <xf numFmtId="170" fontId="4" fillId="44" borderId="10" xfId="215" applyNumberFormat="1" applyFont="1" applyFill="1" applyBorder="1" applyAlignment="1">
      <alignment horizontal="right" wrapText="1"/>
      <protection/>
    </xf>
    <xf numFmtId="0" fontId="0" fillId="44" borderId="0" xfId="0" applyFill="1" applyAlignment="1">
      <alignment/>
    </xf>
    <xf numFmtId="0" fontId="2" fillId="44" borderId="0" xfId="0" applyFont="1" applyFill="1" applyAlignment="1">
      <alignment/>
    </xf>
    <xf numFmtId="3" fontId="3" fillId="44" borderId="21" xfId="0" applyNumberFormat="1" applyFont="1" applyFill="1" applyBorder="1" applyAlignment="1">
      <alignment/>
    </xf>
    <xf numFmtId="6" fontId="4" fillId="44" borderId="37" xfId="214" applyNumberFormat="1" applyFont="1" applyFill="1" applyBorder="1" applyAlignment="1">
      <alignment horizontal="right" wrapText="1"/>
      <protection/>
    </xf>
    <xf numFmtId="0" fontId="2" fillId="44" borderId="0" xfId="0" applyFont="1" applyFill="1" applyBorder="1" applyAlignment="1">
      <alignment/>
    </xf>
    <xf numFmtId="3" fontId="4" fillId="43" borderId="22" xfId="215" applyNumberFormat="1" applyFont="1" applyFill="1" applyBorder="1" applyAlignment="1">
      <alignment horizontal="right" wrapText="1"/>
      <protection/>
    </xf>
    <xf numFmtId="170" fontId="4" fillId="44" borderId="22" xfId="215" applyNumberFormat="1" applyFont="1" applyFill="1" applyBorder="1" applyAlignment="1">
      <alignment horizontal="right" wrapText="1"/>
      <protection/>
    </xf>
    <xf numFmtId="170" fontId="2" fillId="36" borderId="22" xfId="0" applyNumberFormat="1" applyFont="1" applyFill="1" applyBorder="1" applyAlignment="1">
      <alignment/>
    </xf>
    <xf numFmtId="170" fontId="4" fillId="44" borderId="10" xfId="215" applyNumberFormat="1" applyFont="1" applyFill="1" applyBorder="1" applyAlignment="1">
      <alignment horizontal="right" wrapText="1"/>
      <protection/>
    </xf>
    <xf numFmtId="0" fontId="4" fillId="0" borderId="10" xfId="215" applyFont="1" applyFill="1" applyBorder="1" applyAlignment="1">
      <alignment horizontal="right" wrapText="1"/>
      <protection/>
    </xf>
    <xf numFmtId="0" fontId="0" fillId="44" borderId="0" xfId="0" applyFill="1" applyBorder="1" applyAlignment="1">
      <alignment vertical="top"/>
    </xf>
    <xf numFmtId="170" fontId="3" fillId="0" borderId="57" xfId="0" applyNumberFormat="1" applyFont="1" applyBorder="1" applyAlignment="1">
      <alignment/>
    </xf>
    <xf numFmtId="3" fontId="3" fillId="37" borderId="40" xfId="0" applyNumberFormat="1" applyFont="1" applyFill="1" applyBorder="1" applyAlignment="1">
      <alignment/>
    </xf>
    <xf numFmtId="0" fontId="4" fillId="44" borderId="10" xfId="215" applyFont="1" applyFill="1" applyBorder="1" applyAlignment="1">
      <alignment horizontal="right" wrapText="1"/>
      <protection/>
    </xf>
    <xf numFmtId="0" fontId="12" fillId="0" borderId="58" xfId="217" applyFont="1" applyFill="1" applyBorder="1" applyAlignment="1">
      <alignment wrapText="1"/>
      <protection/>
    </xf>
    <xf numFmtId="0" fontId="12" fillId="0" borderId="58" xfId="217" applyFont="1" applyFill="1" applyBorder="1" applyAlignment="1">
      <alignment horizontal="right" wrapText="1"/>
      <protection/>
    </xf>
    <xf numFmtId="0" fontId="12" fillId="0" borderId="0" xfId="217" applyFont="1" applyFill="1" applyBorder="1" applyAlignment="1">
      <alignment wrapText="1"/>
      <protection/>
    </xf>
    <xf numFmtId="0" fontId="12" fillId="0" borderId="0" xfId="217" applyFont="1" applyFill="1" applyBorder="1" applyAlignment="1">
      <alignment horizontal="right" wrapText="1"/>
      <protection/>
    </xf>
    <xf numFmtId="0" fontId="1" fillId="0" borderId="0" xfId="217" applyBorder="1">
      <alignment/>
      <protection/>
    </xf>
    <xf numFmtId="0" fontId="4" fillId="44" borderId="22" xfId="215" applyFont="1" applyFill="1" applyBorder="1" applyAlignment="1">
      <alignment horizontal="right" wrapText="1"/>
      <protection/>
    </xf>
    <xf numFmtId="0" fontId="4" fillId="44" borderId="50" xfId="215" applyFont="1" applyFill="1" applyBorder="1" applyAlignment="1">
      <alignment wrapText="1"/>
      <protection/>
    </xf>
    <xf numFmtId="0" fontId="4" fillId="0" borderId="51" xfId="215" applyFont="1" applyFill="1" applyBorder="1" applyAlignment="1">
      <alignment wrapText="1"/>
      <protection/>
    </xf>
    <xf numFmtId="0" fontId="0" fillId="44" borderId="26" xfId="0" applyFill="1" applyBorder="1" applyAlignment="1">
      <alignment vertical="top"/>
    </xf>
    <xf numFmtId="0" fontId="0" fillId="0" borderId="26" xfId="0" applyBorder="1" applyAlignment="1">
      <alignment/>
    </xf>
    <xf numFmtId="0" fontId="2" fillId="0" borderId="26" xfId="0" applyFont="1" applyBorder="1" applyAlignment="1">
      <alignment/>
    </xf>
    <xf numFmtId="0" fontId="0" fillId="44" borderId="26" xfId="0" applyFill="1" applyBorder="1" applyAlignment="1">
      <alignment/>
    </xf>
    <xf numFmtId="0" fontId="2" fillId="44" borderId="26" xfId="0" applyFont="1" applyFill="1" applyBorder="1" applyAlignment="1">
      <alignment/>
    </xf>
    <xf numFmtId="0" fontId="7" fillId="0" borderId="0" xfId="0" applyFont="1" applyAlignment="1">
      <alignment horizontal="center" vertical="center"/>
    </xf>
    <xf numFmtId="0" fontId="3" fillId="39" borderId="13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38" fontId="2" fillId="0" borderId="0" xfId="136" applyNumberFormat="1" applyFont="1" applyFill="1" applyAlignment="1">
      <alignment horizontal="left" vertical="center" wrapText="1"/>
      <protection/>
    </xf>
    <xf numFmtId="0" fontId="3" fillId="36" borderId="13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38" fontId="2" fillId="0" borderId="0" xfId="136" applyNumberFormat="1" applyFont="1" applyFill="1" applyAlignment="1">
      <alignment horizontal="left" vertical="top" wrapText="1"/>
      <protection/>
    </xf>
    <xf numFmtId="0" fontId="3" fillId="37" borderId="13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</cellXfs>
  <cellStyles count="21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5" xfId="49"/>
    <cellStyle name="Comma 6" xfId="50"/>
    <cellStyle name="Comma 7" xfId="51"/>
    <cellStyle name="Comma 8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10" xfId="66"/>
    <cellStyle name="Normal 100" xfId="67"/>
    <cellStyle name="Normal 101" xfId="68"/>
    <cellStyle name="Normal 102" xfId="69"/>
    <cellStyle name="Normal 103" xfId="70"/>
    <cellStyle name="Normal 104" xfId="71"/>
    <cellStyle name="Normal 105" xfId="72"/>
    <cellStyle name="Normal 106" xfId="73"/>
    <cellStyle name="Normal 107" xfId="74"/>
    <cellStyle name="Normal 108" xfId="75"/>
    <cellStyle name="Normal 109" xfId="76"/>
    <cellStyle name="Normal 11" xfId="77"/>
    <cellStyle name="Normal 110" xfId="78"/>
    <cellStyle name="Normal 111" xfId="79"/>
    <cellStyle name="Normal 112" xfId="80"/>
    <cellStyle name="Normal 113" xfId="81"/>
    <cellStyle name="Normal 114" xfId="82"/>
    <cellStyle name="Normal 115" xfId="83"/>
    <cellStyle name="Normal 116" xfId="84"/>
    <cellStyle name="Normal 117" xfId="85"/>
    <cellStyle name="Normal 118" xfId="86"/>
    <cellStyle name="Normal 119" xfId="87"/>
    <cellStyle name="Normal 12" xfId="88"/>
    <cellStyle name="Normal 120" xfId="89"/>
    <cellStyle name="Normal 121" xfId="90"/>
    <cellStyle name="Normal 122" xfId="91"/>
    <cellStyle name="Normal 123" xfId="92"/>
    <cellStyle name="Normal 124" xfId="93"/>
    <cellStyle name="Normal 125" xfId="94"/>
    <cellStyle name="Normal 126" xfId="95"/>
    <cellStyle name="Normal 127" xfId="96"/>
    <cellStyle name="Normal 128" xfId="97"/>
    <cellStyle name="Normal 129" xfId="98"/>
    <cellStyle name="Normal 13" xfId="99"/>
    <cellStyle name="Normal 130" xfId="100"/>
    <cellStyle name="Normal 130 2" xfId="101"/>
    <cellStyle name="Normal 14" xfId="102"/>
    <cellStyle name="Normal 15" xfId="103"/>
    <cellStyle name="Normal 16" xfId="104"/>
    <cellStyle name="Normal 16 2" xfId="105"/>
    <cellStyle name="Normal 17" xfId="106"/>
    <cellStyle name="Normal 18" xfId="107"/>
    <cellStyle name="Normal 19" xfId="108"/>
    <cellStyle name="Normal 19 2" xfId="109"/>
    <cellStyle name="Normal 2" xfId="110"/>
    <cellStyle name="Normal 2 2" xfId="111"/>
    <cellStyle name="Normal 2 2 2" xfId="112"/>
    <cellStyle name="Normal 2 3" xfId="113"/>
    <cellStyle name="Normal 2 4" xfId="114"/>
    <cellStyle name="Normal 20" xfId="115"/>
    <cellStyle name="Normal 21" xfId="116"/>
    <cellStyle name="Normal 22" xfId="117"/>
    <cellStyle name="Normal 23" xfId="118"/>
    <cellStyle name="Normal 24" xfId="119"/>
    <cellStyle name="Normal 25" xfId="120"/>
    <cellStyle name="Normal 26" xfId="121"/>
    <cellStyle name="Normal 27" xfId="122"/>
    <cellStyle name="Normal 28" xfId="123"/>
    <cellStyle name="Normal 29" xfId="124"/>
    <cellStyle name="Normal 3" xfId="125"/>
    <cellStyle name="Normal 3 2" xfId="126"/>
    <cellStyle name="Normal 30" xfId="127"/>
    <cellStyle name="Normal 31" xfId="128"/>
    <cellStyle name="Normal 32" xfId="129"/>
    <cellStyle name="Normal 33" xfId="130"/>
    <cellStyle name="Normal 34" xfId="131"/>
    <cellStyle name="Normal 35" xfId="132"/>
    <cellStyle name="Normal 36" xfId="133"/>
    <cellStyle name="Normal 37" xfId="134"/>
    <cellStyle name="Normal 38" xfId="135"/>
    <cellStyle name="Normal 38 2" xfId="136"/>
    <cellStyle name="Normal 39" xfId="137"/>
    <cellStyle name="Normal 39 2" xfId="138"/>
    <cellStyle name="Normal 4" xfId="139"/>
    <cellStyle name="Normal 4 2" xfId="140"/>
    <cellStyle name="Normal 4 3" xfId="141"/>
    <cellStyle name="Normal 4 4" xfId="142"/>
    <cellStyle name="Normal 4 5" xfId="143"/>
    <cellStyle name="Normal 4 6" xfId="144"/>
    <cellStyle name="Normal 4 7" xfId="145"/>
    <cellStyle name="Normal 40" xfId="146"/>
    <cellStyle name="Normal 41" xfId="147"/>
    <cellStyle name="Normal 42" xfId="148"/>
    <cellStyle name="Normal 43" xfId="149"/>
    <cellStyle name="Normal 44" xfId="150"/>
    <cellStyle name="Normal 45" xfId="151"/>
    <cellStyle name="Normal 46" xfId="152"/>
    <cellStyle name="Normal 46 2" xfId="153"/>
    <cellStyle name="Normal 46 3" xfId="154"/>
    <cellStyle name="Normal 47" xfId="155"/>
    <cellStyle name="Normal 47 2" xfId="156"/>
    <cellStyle name="Normal 48" xfId="157"/>
    <cellStyle name="Normal 49" xfId="158"/>
    <cellStyle name="Normal 5" xfId="159"/>
    <cellStyle name="Normal 50" xfId="160"/>
    <cellStyle name="Normal 51" xfId="161"/>
    <cellStyle name="Normal 52" xfId="162"/>
    <cellStyle name="Normal 53" xfId="163"/>
    <cellStyle name="Normal 54" xfId="164"/>
    <cellStyle name="Normal 55" xfId="165"/>
    <cellStyle name="Normal 56" xfId="166"/>
    <cellStyle name="Normal 57" xfId="167"/>
    <cellStyle name="Normal 58" xfId="168"/>
    <cellStyle name="Normal 59" xfId="169"/>
    <cellStyle name="Normal 6" xfId="170"/>
    <cellStyle name="Normal 60" xfId="171"/>
    <cellStyle name="Normal 61" xfId="172"/>
    <cellStyle name="Normal 62" xfId="173"/>
    <cellStyle name="Normal 63" xfId="174"/>
    <cellStyle name="Normal 64" xfId="175"/>
    <cellStyle name="Normal 65" xfId="176"/>
    <cellStyle name="Normal 66" xfId="177"/>
    <cellStyle name="Normal 67" xfId="178"/>
    <cellStyle name="Normal 68" xfId="179"/>
    <cellStyle name="Normal 69" xfId="180"/>
    <cellStyle name="Normal 7" xfId="181"/>
    <cellStyle name="Normal 70" xfId="182"/>
    <cellStyle name="Normal 71" xfId="183"/>
    <cellStyle name="Normal 72" xfId="184"/>
    <cellStyle name="Normal 73" xfId="185"/>
    <cellStyle name="Normal 74" xfId="186"/>
    <cellStyle name="Normal 75" xfId="187"/>
    <cellStyle name="Normal 76" xfId="188"/>
    <cellStyle name="Normal 77" xfId="189"/>
    <cellStyle name="Normal 78" xfId="190"/>
    <cellStyle name="Normal 79" xfId="191"/>
    <cellStyle name="Normal 8" xfId="192"/>
    <cellStyle name="Normal 80" xfId="193"/>
    <cellStyle name="Normal 81" xfId="194"/>
    <cellStyle name="Normal 82" xfId="195"/>
    <cellStyle name="Normal 83" xfId="196"/>
    <cellStyle name="Normal 84" xfId="197"/>
    <cellStyle name="Normal 85" xfId="198"/>
    <cellStyle name="Normal 86" xfId="199"/>
    <cellStyle name="Normal 87" xfId="200"/>
    <cellStyle name="Normal 88" xfId="201"/>
    <cellStyle name="Normal 89" xfId="202"/>
    <cellStyle name="Normal 9" xfId="203"/>
    <cellStyle name="Normal 90" xfId="204"/>
    <cellStyle name="Normal 91" xfId="205"/>
    <cellStyle name="Normal 92" xfId="206"/>
    <cellStyle name="Normal 93" xfId="207"/>
    <cellStyle name="Normal 94" xfId="208"/>
    <cellStyle name="Normal 95" xfId="209"/>
    <cellStyle name="Normal 96" xfId="210"/>
    <cellStyle name="Normal 97" xfId="211"/>
    <cellStyle name="Normal 98" xfId="212"/>
    <cellStyle name="Normal 99" xfId="213"/>
    <cellStyle name="Normal_Expend by Group" xfId="214"/>
    <cellStyle name="Normal_Sheet1" xfId="215"/>
    <cellStyle name="Normal_Sheet1_Expend by Group" xfId="216"/>
    <cellStyle name="Normal_Sheet2" xfId="217"/>
    <cellStyle name="Note" xfId="218"/>
    <cellStyle name="Output" xfId="219"/>
    <cellStyle name="Percent" xfId="220"/>
    <cellStyle name="Title" xfId="221"/>
    <cellStyle name="Total" xfId="222"/>
    <cellStyle name="Warning Text" xfId="2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121"/>
  <sheetViews>
    <sheetView tabSelected="1" view="pageBreakPreview" zoomScale="80" zoomScaleNormal="60" zoomScaleSheetLayoutView="80" zoomScalePageLayoutView="0" workbookViewId="0" topLeftCell="A1">
      <pane xSplit="3" ySplit="3" topLeftCell="D6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84" sqref="B84"/>
    </sheetView>
  </sheetViews>
  <sheetFormatPr defaultColWidth="9.140625" defaultRowHeight="12.75"/>
  <cols>
    <col min="1" max="1" width="6.28125" style="1" customWidth="1"/>
    <col min="2" max="2" width="47.8515625" style="1" customWidth="1"/>
    <col min="3" max="3" width="11.8515625" style="1" customWidth="1"/>
    <col min="4" max="4" width="14.421875" style="1" customWidth="1"/>
    <col min="5" max="5" width="9.421875" style="1" customWidth="1"/>
    <col min="6" max="6" width="14.421875" style="1" customWidth="1"/>
    <col min="7" max="7" width="7.8515625" style="1" customWidth="1"/>
    <col min="8" max="8" width="14.421875" style="1" customWidth="1"/>
    <col min="9" max="9" width="7.8515625" style="1" customWidth="1"/>
    <col min="10" max="10" width="14.421875" style="1" customWidth="1"/>
    <col min="11" max="11" width="7.8515625" style="1" customWidth="1"/>
    <col min="12" max="12" width="14.421875" style="1" customWidth="1"/>
    <col min="13" max="13" width="7.8515625" style="1" customWidth="1"/>
    <col min="14" max="14" width="14.421875" style="1" customWidth="1"/>
    <col min="15" max="15" width="7.8515625" style="1" customWidth="1"/>
    <col min="16" max="16" width="14.421875" style="1" customWidth="1"/>
    <col min="17" max="17" width="7.8515625" style="1" customWidth="1"/>
    <col min="18" max="18" width="14.421875" style="1" customWidth="1"/>
    <col min="19" max="19" width="7.8515625" style="1" customWidth="1"/>
    <col min="20" max="20" width="14.421875" style="1" customWidth="1"/>
    <col min="21" max="21" width="7.8515625" style="1" customWidth="1"/>
    <col min="22" max="22" width="14.421875" style="1" customWidth="1"/>
    <col min="23" max="23" width="12.57421875" style="1" customWidth="1"/>
    <col min="24" max="24" width="14.421875" style="1" customWidth="1"/>
    <col min="25" max="25" width="7.8515625" style="1" customWidth="1"/>
    <col min="26" max="26" width="14.421875" style="1" customWidth="1"/>
    <col min="27" max="27" width="7.8515625" style="1" customWidth="1"/>
    <col min="28" max="28" width="14.421875" style="1" customWidth="1"/>
    <col min="29" max="29" width="7.8515625" style="1" customWidth="1"/>
    <col min="30" max="30" width="14.421875" style="1" customWidth="1"/>
    <col min="31" max="31" width="7.8515625" style="1" customWidth="1"/>
    <col min="32" max="32" width="14.421875" style="1" customWidth="1"/>
    <col min="33" max="33" width="7.8515625" style="1" customWidth="1"/>
    <col min="34" max="34" width="14.421875" style="1" customWidth="1"/>
    <col min="35" max="35" width="7.8515625" style="1" customWidth="1"/>
    <col min="36" max="36" width="14.421875" style="1" customWidth="1"/>
    <col min="37" max="37" width="7.8515625" style="1" customWidth="1"/>
    <col min="38" max="38" width="14.421875" style="1" customWidth="1"/>
    <col min="39" max="39" width="7.8515625" style="1" customWidth="1"/>
    <col min="40" max="40" width="14.421875" style="1" customWidth="1"/>
    <col min="41" max="41" width="7.8515625" style="1" customWidth="1"/>
    <col min="42" max="42" width="14.421875" style="1" customWidth="1"/>
    <col min="43" max="43" width="7.8515625" style="1" customWidth="1"/>
    <col min="44" max="44" width="14.421875" style="1" customWidth="1"/>
    <col min="45" max="45" width="7.8515625" style="1" customWidth="1"/>
    <col min="46" max="46" width="14.421875" style="1" customWidth="1"/>
    <col min="47" max="47" width="7.8515625" style="1" customWidth="1"/>
    <col min="48" max="48" width="14.421875" style="1" customWidth="1"/>
    <col min="49" max="49" width="7.8515625" style="1" customWidth="1"/>
    <col min="50" max="50" width="6.7109375" style="0" customWidth="1"/>
    <col min="54" max="16384" width="9.140625" style="1" customWidth="1"/>
  </cols>
  <sheetData>
    <row r="1" spans="2:53" s="50" customFormat="1" ht="65.25" customHeight="1">
      <c r="B1" s="51"/>
      <c r="C1" s="51"/>
      <c r="D1" s="188" t="s">
        <v>113</v>
      </c>
      <c r="E1" s="188"/>
      <c r="F1" s="188"/>
      <c r="G1" s="188"/>
      <c r="H1" s="188"/>
      <c r="I1" s="188"/>
      <c r="J1" s="188" t="s">
        <v>113</v>
      </c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 t="s">
        <v>113</v>
      </c>
      <c r="W1" s="188"/>
      <c r="X1" s="188"/>
      <c r="Y1" s="188"/>
      <c r="Z1" s="188"/>
      <c r="AA1" s="188"/>
      <c r="AB1" s="188" t="s">
        <v>113</v>
      </c>
      <c r="AC1" s="188"/>
      <c r="AD1" s="188"/>
      <c r="AE1" s="188"/>
      <c r="AF1" s="188"/>
      <c r="AG1" s="188"/>
      <c r="AH1" s="188" t="s">
        <v>113</v>
      </c>
      <c r="AI1" s="188"/>
      <c r="AJ1" s="188"/>
      <c r="AK1" s="188"/>
      <c r="AL1" s="188"/>
      <c r="AM1" s="188"/>
      <c r="AN1" s="188" t="s">
        <v>113</v>
      </c>
      <c r="AO1" s="188"/>
      <c r="AP1" s="188"/>
      <c r="AQ1" s="188"/>
      <c r="AR1" s="188"/>
      <c r="AS1" s="188"/>
      <c r="AT1" s="51"/>
      <c r="AU1" s="51"/>
      <c r="AV1" s="51"/>
      <c r="AW1" s="51"/>
      <c r="AX1" s="52"/>
      <c r="AY1" s="52"/>
      <c r="AZ1" s="52"/>
      <c r="BA1" s="52"/>
    </row>
    <row r="2" spans="1:49" ht="37.5" customHeight="1">
      <c r="A2" s="69"/>
      <c r="B2" s="70" t="s">
        <v>137</v>
      </c>
      <c r="C2" s="199" t="s">
        <v>140</v>
      </c>
      <c r="D2" s="8" t="s">
        <v>23</v>
      </c>
      <c r="E2" s="71"/>
      <c r="F2" s="8" t="s">
        <v>24</v>
      </c>
      <c r="G2" s="71"/>
      <c r="H2" s="8" t="s">
        <v>25</v>
      </c>
      <c r="I2" s="71"/>
      <c r="J2" s="8" t="s">
        <v>1</v>
      </c>
      <c r="K2" s="71"/>
      <c r="L2" s="8" t="s">
        <v>26</v>
      </c>
      <c r="M2" s="71"/>
      <c r="N2" s="8" t="s">
        <v>2</v>
      </c>
      <c r="O2" s="71"/>
      <c r="P2" s="194" t="s">
        <v>27</v>
      </c>
      <c r="Q2" s="71"/>
      <c r="R2" s="8" t="s">
        <v>12</v>
      </c>
      <c r="S2" s="71"/>
      <c r="T2" s="8" t="s">
        <v>3</v>
      </c>
      <c r="U2" s="71"/>
      <c r="V2" s="189" t="s">
        <v>15</v>
      </c>
      <c r="W2" s="71"/>
      <c r="X2" s="8" t="s">
        <v>4</v>
      </c>
      <c r="Y2" s="71"/>
      <c r="Z2" s="8" t="s">
        <v>31</v>
      </c>
      <c r="AA2" s="71"/>
      <c r="AB2" s="8" t="s">
        <v>5</v>
      </c>
      <c r="AC2" s="71"/>
      <c r="AD2" s="8" t="s">
        <v>13</v>
      </c>
      <c r="AE2" s="71"/>
      <c r="AF2" s="8" t="s">
        <v>6</v>
      </c>
      <c r="AG2" s="71"/>
      <c r="AH2" s="8" t="s">
        <v>8</v>
      </c>
      <c r="AI2" s="71"/>
      <c r="AJ2" s="8" t="s">
        <v>9</v>
      </c>
      <c r="AK2" s="71"/>
      <c r="AL2" s="8" t="s">
        <v>10</v>
      </c>
      <c r="AM2" s="71"/>
      <c r="AN2" s="8" t="s">
        <v>7</v>
      </c>
      <c r="AO2" s="71"/>
      <c r="AP2" s="192" t="s">
        <v>16</v>
      </c>
      <c r="AQ2" s="71"/>
      <c r="AR2" s="8" t="s">
        <v>32</v>
      </c>
      <c r="AS2" s="71"/>
      <c r="AT2" s="8" t="s">
        <v>14</v>
      </c>
      <c r="AU2" s="71"/>
      <c r="AV2" s="196" t="s">
        <v>28</v>
      </c>
      <c r="AW2" s="7"/>
    </row>
    <row r="3" spans="1:50" ht="30.75" customHeight="1">
      <c r="A3" s="72" t="s">
        <v>0</v>
      </c>
      <c r="B3" s="3" t="s">
        <v>30</v>
      </c>
      <c r="C3" s="200"/>
      <c r="D3" s="2" t="s">
        <v>17</v>
      </c>
      <c r="E3" s="74" t="s">
        <v>29</v>
      </c>
      <c r="F3" s="2" t="s">
        <v>18</v>
      </c>
      <c r="G3" s="74" t="s">
        <v>29</v>
      </c>
      <c r="H3" s="2" t="s">
        <v>19</v>
      </c>
      <c r="I3" s="74" t="s">
        <v>29</v>
      </c>
      <c r="J3" s="2" t="s">
        <v>20</v>
      </c>
      <c r="K3" s="74" t="s">
        <v>29</v>
      </c>
      <c r="L3" s="2" t="s">
        <v>21</v>
      </c>
      <c r="M3" s="74" t="s">
        <v>29</v>
      </c>
      <c r="N3" s="2" t="s">
        <v>22</v>
      </c>
      <c r="O3" s="74" t="s">
        <v>29</v>
      </c>
      <c r="P3" s="195"/>
      <c r="Q3" s="77" t="s">
        <v>29</v>
      </c>
      <c r="R3" s="2" t="s">
        <v>33</v>
      </c>
      <c r="S3" s="74" t="s">
        <v>29</v>
      </c>
      <c r="T3" s="2" t="s">
        <v>34</v>
      </c>
      <c r="U3" s="74" t="s">
        <v>29</v>
      </c>
      <c r="V3" s="190"/>
      <c r="W3" s="76" t="s">
        <v>29</v>
      </c>
      <c r="X3" s="2" t="s">
        <v>35</v>
      </c>
      <c r="Y3" s="74" t="s">
        <v>29</v>
      </c>
      <c r="Z3" s="2" t="s">
        <v>36</v>
      </c>
      <c r="AA3" s="74" t="s">
        <v>29</v>
      </c>
      <c r="AB3" s="2" t="s">
        <v>37</v>
      </c>
      <c r="AC3" s="74" t="s">
        <v>29</v>
      </c>
      <c r="AD3" s="2" t="s">
        <v>38</v>
      </c>
      <c r="AE3" s="74" t="s">
        <v>29</v>
      </c>
      <c r="AF3" s="2" t="s">
        <v>39</v>
      </c>
      <c r="AG3" s="74" t="s">
        <v>29</v>
      </c>
      <c r="AH3" s="2" t="s">
        <v>40</v>
      </c>
      <c r="AI3" s="74" t="s">
        <v>29</v>
      </c>
      <c r="AJ3" s="2" t="s">
        <v>41</v>
      </c>
      <c r="AK3" s="74" t="s">
        <v>29</v>
      </c>
      <c r="AL3" s="2" t="s">
        <v>42</v>
      </c>
      <c r="AM3" s="74" t="s">
        <v>29</v>
      </c>
      <c r="AN3" s="2" t="s">
        <v>43</v>
      </c>
      <c r="AO3" s="74" t="s">
        <v>29</v>
      </c>
      <c r="AP3" s="193"/>
      <c r="AQ3" s="75" t="s">
        <v>29</v>
      </c>
      <c r="AR3" s="2" t="s">
        <v>44</v>
      </c>
      <c r="AS3" s="74" t="s">
        <v>29</v>
      </c>
      <c r="AT3" s="2" t="s">
        <v>45</v>
      </c>
      <c r="AU3" s="74" t="s">
        <v>29</v>
      </c>
      <c r="AV3" s="197" t="s">
        <v>11</v>
      </c>
      <c r="AW3" s="73" t="s">
        <v>29</v>
      </c>
      <c r="AX3" s="156"/>
    </row>
    <row r="4" spans="1:50" ht="12.75">
      <c r="A4" s="111">
        <v>1</v>
      </c>
      <c r="B4" s="133" t="s">
        <v>58</v>
      </c>
      <c r="C4" s="130">
        <v>9687</v>
      </c>
      <c r="D4" s="109">
        <v>41326876</v>
      </c>
      <c r="E4" s="108">
        <f aca="true" t="shared" si="0" ref="E4:E35">D4/C4</f>
        <v>4266.220295241044</v>
      </c>
      <c r="F4" s="109">
        <v>7346439</v>
      </c>
      <c r="G4" s="108">
        <f aca="true" t="shared" si="1" ref="G4:G35">F4/C4</f>
        <v>758.3812325797461</v>
      </c>
      <c r="H4" s="109">
        <v>1732673</v>
      </c>
      <c r="I4" s="108">
        <f>H4/$C4</f>
        <v>178.8657995251368</v>
      </c>
      <c r="J4" s="109">
        <v>222958</v>
      </c>
      <c r="K4" s="108">
        <f aca="true" t="shared" si="2" ref="K4:K35">J4/$C4</f>
        <v>23.016207288118096</v>
      </c>
      <c r="L4" s="109">
        <v>483578</v>
      </c>
      <c r="M4" s="108">
        <f aca="true" t="shared" si="3" ref="M4:M35">L4/$C4</f>
        <v>49.92030556415815</v>
      </c>
      <c r="N4" s="109">
        <v>3465683</v>
      </c>
      <c r="O4" s="108">
        <f aca="true" t="shared" si="4" ref="O4:O35">N4/$C4</f>
        <v>357.7663879426035</v>
      </c>
      <c r="P4" s="117">
        <f>D4+F4+H4+J4+L4+N4</f>
        <v>54578207</v>
      </c>
      <c r="Q4" s="107">
        <f>P4/$C4</f>
        <v>5634.170228140807</v>
      </c>
      <c r="R4" s="109">
        <v>5473409</v>
      </c>
      <c r="S4" s="108">
        <f aca="true" t="shared" si="5" ref="S4:S35">R4/$C4</f>
        <v>565.0262207081656</v>
      </c>
      <c r="T4" s="109">
        <v>3950598</v>
      </c>
      <c r="U4" s="108">
        <f aca="true" t="shared" si="6" ref="U4:U35">T4/$C4</f>
        <v>407.8247135336017</v>
      </c>
      <c r="V4" s="122">
        <f>P4+R4+T4</f>
        <v>64002214</v>
      </c>
      <c r="W4" s="106">
        <f aca="true" t="shared" si="7" ref="W4:W35">V4/$C4</f>
        <v>6607.021162382574</v>
      </c>
      <c r="X4" s="109">
        <v>5185823</v>
      </c>
      <c r="Y4" s="108">
        <f aca="true" t="shared" si="8" ref="Y4:Y35">X4/$C4</f>
        <v>535.3383916589244</v>
      </c>
      <c r="Z4" s="109">
        <v>1334746</v>
      </c>
      <c r="AA4" s="108">
        <f aca="true" t="shared" si="9" ref="AA4:AA35">Z4/$C4</f>
        <v>137.78734386290904</v>
      </c>
      <c r="AB4" s="109">
        <v>748244</v>
      </c>
      <c r="AC4" s="108">
        <f aca="true" t="shared" si="10" ref="AC4:AC35">AB4/$C4</f>
        <v>77.24207701042634</v>
      </c>
      <c r="AD4" s="109">
        <v>7956027</v>
      </c>
      <c r="AE4" s="108">
        <f aca="true" t="shared" si="11" ref="AE4:AE35">AD4/$C4</f>
        <v>821.3096934035306</v>
      </c>
      <c r="AF4" s="109">
        <v>4127162</v>
      </c>
      <c r="AG4" s="108">
        <f aca="true" t="shared" si="12" ref="AG4:AG35">AF4/$C4</f>
        <v>426.0516155672551</v>
      </c>
      <c r="AH4" s="109">
        <v>5765672</v>
      </c>
      <c r="AI4" s="108">
        <f aca="true" t="shared" si="13" ref="AI4:AI35">AH4/$C4</f>
        <v>595.1968617735109</v>
      </c>
      <c r="AJ4" s="109">
        <v>0</v>
      </c>
      <c r="AK4" s="108">
        <f aca="true" t="shared" si="14" ref="AK4:AK67">AJ4/$C4</f>
        <v>0</v>
      </c>
      <c r="AL4" s="109">
        <v>478013</v>
      </c>
      <c r="AM4" s="108">
        <f aca="true" t="shared" si="15" ref="AM4:AM67">AL4/$C4</f>
        <v>49.34582430060907</v>
      </c>
      <c r="AN4" s="109">
        <v>762071</v>
      </c>
      <c r="AO4" s="108">
        <f aca="true" t="shared" si="16" ref="AO4:AO35">AN4/$C4</f>
        <v>78.66945390729845</v>
      </c>
      <c r="AP4" s="105">
        <f>X4+Z4+AB4+AD4+AF4+AH4+AJ4+AL4+AN4</f>
        <v>26357758</v>
      </c>
      <c r="AQ4" s="105">
        <f aca="true" t="shared" si="17" ref="AQ4:AQ35">AP4/$C4</f>
        <v>2720.9412614844637</v>
      </c>
      <c r="AR4" s="109">
        <v>24416</v>
      </c>
      <c r="AS4" s="108">
        <f aca="true" t="shared" si="18" ref="AS4:AS35">AR4/$C4</f>
        <v>2.5204913802002684</v>
      </c>
      <c r="AT4" s="109">
        <v>1118546</v>
      </c>
      <c r="AU4" s="108">
        <f aca="true" t="shared" si="19" ref="AU4:AU35">AT4/$C4</f>
        <v>115.46877258181067</v>
      </c>
      <c r="AV4" s="104">
        <f>V4+AP4+AR4+AT4</f>
        <v>91502934</v>
      </c>
      <c r="AW4" s="104">
        <f aca="true" t="shared" si="20" ref="AW4:AW35">AV4/$C4</f>
        <v>9445.951687829049</v>
      </c>
      <c r="AX4" s="156"/>
    </row>
    <row r="5" spans="1:53" s="60" customFormat="1" ht="12.75">
      <c r="A5" s="47">
        <v>2</v>
      </c>
      <c r="B5" s="132" t="s">
        <v>132</v>
      </c>
      <c r="C5" s="130">
        <v>4318</v>
      </c>
      <c r="D5" s="88">
        <v>18914811</v>
      </c>
      <c r="E5" s="23">
        <f t="shared" si="0"/>
        <v>4380.456461324688</v>
      </c>
      <c r="F5" s="88">
        <v>3382200</v>
      </c>
      <c r="G5" s="23">
        <f t="shared" si="1"/>
        <v>783.2792959703567</v>
      </c>
      <c r="H5" s="88">
        <v>1315019</v>
      </c>
      <c r="I5" s="23">
        <f>H5/$C5</f>
        <v>304.5435386753126</v>
      </c>
      <c r="J5" s="88">
        <v>205573</v>
      </c>
      <c r="K5" s="23">
        <f t="shared" si="2"/>
        <v>47.60838351088467</v>
      </c>
      <c r="L5" s="88">
        <v>151239</v>
      </c>
      <c r="M5" s="23">
        <f t="shared" si="3"/>
        <v>35.02524316813339</v>
      </c>
      <c r="N5" s="88">
        <v>1821591</v>
      </c>
      <c r="O5" s="23">
        <f t="shared" si="4"/>
        <v>421.8598888374247</v>
      </c>
      <c r="P5" s="40">
        <f aca="true" t="shared" si="21" ref="P5:P66">D5+F5+H5+J5+L5+N5</f>
        <v>25790433</v>
      </c>
      <c r="Q5" s="62">
        <f aca="true" t="shared" si="22" ref="Q5:Q35">P5/$C5</f>
        <v>5972.7728114868</v>
      </c>
      <c r="R5" s="88">
        <v>3194267</v>
      </c>
      <c r="S5" s="23">
        <f t="shared" si="5"/>
        <v>739.7561371005095</v>
      </c>
      <c r="T5" s="88">
        <v>2006762</v>
      </c>
      <c r="U5" s="23">
        <f t="shared" si="6"/>
        <v>464.74339972209356</v>
      </c>
      <c r="V5" s="123">
        <f aca="true" t="shared" si="23" ref="V5:V67">P5+R5+T5</f>
        <v>30991462</v>
      </c>
      <c r="W5" s="38">
        <f t="shared" si="7"/>
        <v>7177.272348309402</v>
      </c>
      <c r="X5" s="88">
        <v>3366510</v>
      </c>
      <c r="Y5" s="23">
        <f t="shared" si="8"/>
        <v>779.6456692913385</v>
      </c>
      <c r="Z5" s="88">
        <v>1146687</v>
      </c>
      <c r="AA5" s="23">
        <f t="shared" si="9"/>
        <v>265.55974988420564</v>
      </c>
      <c r="AB5" s="88">
        <v>358003</v>
      </c>
      <c r="AC5" s="23">
        <f t="shared" si="10"/>
        <v>82.90944881889764</v>
      </c>
      <c r="AD5" s="88">
        <v>3870903</v>
      </c>
      <c r="AE5" s="23">
        <f t="shared" si="11"/>
        <v>896.4573876794813</v>
      </c>
      <c r="AF5" s="88">
        <v>3171074</v>
      </c>
      <c r="AG5" s="23">
        <f t="shared" si="12"/>
        <v>734.3849004168596</v>
      </c>
      <c r="AH5" s="88">
        <v>2636530</v>
      </c>
      <c r="AI5" s="23">
        <f t="shared" si="13"/>
        <v>610.5905511811023</v>
      </c>
      <c r="AJ5" s="88">
        <v>0</v>
      </c>
      <c r="AK5" s="23">
        <f t="shared" si="14"/>
        <v>0</v>
      </c>
      <c r="AL5" s="88">
        <v>28934</v>
      </c>
      <c r="AM5" s="23">
        <f t="shared" si="15"/>
        <v>6.700787401574803</v>
      </c>
      <c r="AN5" s="88">
        <v>101456</v>
      </c>
      <c r="AO5" s="23">
        <f t="shared" si="16"/>
        <v>23.496062992125985</v>
      </c>
      <c r="AP5" s="55">
        <f aca="true" t="shared" si="24" ref="AP5:AP68">X5+Z5+AB5+AD5+AF5+AH5+AJ5+AL5+AN5</f>
        <v>14680097</v>
      </c>
      <c r="AQ5" s="55">
        <f t="shared" si="17"/>
        <v>3399.744557665586</v>
      </c>
      <c r="AR5" s="88">
        <v>1618471</v>
      </c>
      <c r="AS5" s="23">
        <f t="shared" si="18"/>
        <v>374.8195924038907</v>
      </c>
      <c r="AT5" s="88">
        <v>1575424</v>
      </c>
      <c r="AU5" s="23">
        <f t="shared" si="19"/>
        <v>364.8503937007874</v>
      </c>
      <c r="AV5" s="68">
        <f aca="true" t="shared" si="25" ref="AV5:AV67">V5+AP5+AR5+AT5</f>
        <v>48865454</v>
      </c>
      <c r="AW5" s="68">
        <f t="shared" si="20"/>
        <v>11316.686892079666</v>
      </c>
      <c r="AX5" s="156"/>
      <c r="AY5" s="59"/>
      <c r="AZ5" s="59"/>
      <c r="BA5" s="59"/>
    </row>
    <row r="6" spans="1:53" s="60" customFormat="1" ht="12.75">
      <c r="A6" s="47">
        <v>3</v>
      </c>
      <c r="B6" s="132" t="s">
        <v>59</v>
      </c>
      <c r="C6" s="130">
        <v>20494</v>
      </c>
      <c r="D6" s="88">
        <v>77411104</v>
      </c>
      <c r="E6" s="23">
        <f t="shared" si="0"/>
        <v>3777.2569532546113</v>
      </c>
      <c r="F6" s="88">
        <v>23682473</v>
      </c>
      <c r="G6" s="23">
        <f t="shared" si="1"/>
        <v>1155.5808041377963</v>
      </c>
      <c r="H6" s="88">
        <v>1809046</v>
      </c>
      <c r="I6" s="23">
        <f>H6/$C6</f>
        <v>88.27198204352493</v>
      </c>
      <c r="J6" s="88">
        <v>7521242</v>
      </c>
      <c r="K6" s="23">
        <f t="shared" si="2"/>
        <v>366.9972674929248</v>
      </c>
      <c r="L6" s="88">
        <v>16372</v>
      </c>
      <c r="M6" s="23">
        <f t="shared" si="3"/>
        <v>0.7988679613545427</v>
      </c>
      <c r="N6" s="88">
        <v>7276031</v>
      </c>
      <c r="O6" s="23">
        <f t="shared" si="4"/>
        <v>355.03225334244166</v>
      </c>
      <c r="P6" s="40">
        <f t="shared" si="21"/>
        <v>117716268</v>
      </c>
      <c r="Q6" s="62">
        <f t="shared" si="22"/>
        <v>5743.938128232653</v>
      </c>
      <c r="R6" s="88">
        <v>12883530</v>
      </c>
      <c r="S6" s="23">
        <f t="shared" si="5"/>
        <v>628.6488728408315</v>
      </c>
      <c r="T6" s="88">
        <v>9183529</v>
      </c>
      <c r="U6" s="23">
        <f t="shared" si="6"/>
        <v>448.108178003318</v>
      </c>
      <c r="V6" s="123">
        <f t="shared" si="23"/>
        <v>139783327</v>
      </c>
      <c r="W6" s="38">
        <f t="shared" si="7"/>
        <v>6820.695179076803</v>
      </c>
      <c r="X6" s="88">
        <v>10693483</v>
      </c>
      <c r="Y6" s="23">
        <f t="shared" si="8"/>
        <v>521.7860349370548</v>
      </c>
      <c r="Z6" s="88">
        <v>4098477</v>
      </c>
      <c r="AA6" s="23">
        <f t="shared" si="9"/>
        <v>199.98423928954816</v>
      </c>
      <c r="AB6" s="88">
        <v>2345815</v>
      </c>
      <c r="AC6" s="23">
        <f t="shared" si="10"/>
        <v>114.46350151263785</v>
      </c>
      <c r="AD6" s="88">
        <v>17915958</v>
      </c>
      <c r="AE6" s="23">
        <f t="shared" si="11"/>
        <v>874.2050356201815</v>
      </c>
      <c r="AF6" s="88">
        <v>10012681</v>
      </c>
      <c r="AG6" s="23">
        <f t="shared" si="12"/>
        <v>488.5664584756514</v>
      </c>
      <c r="AH6" s="88">
        <v>9499683</v>
      </c>
      <c r="AI6" s="23">
        <f t="shared" si="13"/>
        <v>463.5348394652093</v>
      </c>
      <c r="AJ6" s="88"/>
      <c r="AK6" s="23">
        <f t="shared" si="14"/>
        <v>0</v>
      </c>
      <c r="AL6" s="88"/>
      <c r="AM6" s="23">
        <f t="shared" si="15"/>
        <v>0</v>
      </c>
      <c r="AN6" s="88">
        <v>8684245</v>
      </c>
      <c r="AO6" s="23">
        <f t="shared" si="16"/>
        <v>423.74573045769495</v>
      </c>
      <c r="AP6" s="55">
        <f t="shared" si="24"/>
        <v>63250342</v>
      </c>
      <c r="AQ6" s="55">
        <f t="shared" si="17"/>
        <v>3086.285839757978</v>
      </c>
      <c r="AR6" s="88">
        <v>22315154</v>
      </c>
      <c r="AS6" s="23">
        <f t="shared" si="18"/>
        <v>1088.8627891090075</v>
      </c>
      <c r="AT6" s="88">
        <v>20187569</v>
      </c>
      <c r="AU6" s="23">
        <f t="shared" si="19"/>
        <v>985.0477700790475</v>
      </c>
      <c r="AV6" s="68">
        <f t="shared" si="25"/>
        <v>245536392</v>
      </c>
      <c r="AW6" s="68">
        <f t="shared" si="20"/>
        <v>11980.891578022836</v>
      </c>
      <c r="AX6" s="156"/>
      <c r="AY6" s="59"/>
      <c r="AZ6" s="59"/>
      <c r="BA6" s="59"/>
    </row>
    <row r="7" spans="1:53" s="60" customFormat="1" ht="12.75">
      <c r="A7" s="47">
        <v>4</v>
      </c>
      <c r="B7" s="132" t="s">
        <v>60</v>
      </c>
      <c r="C7" s="130">
        <v>3861</v>
      </c>
      <c r="D7" s="88">
        <v>13033771</v>
      </c>
      <c r="E7" s="23">
        <f t="shared" si="0"/>
        <v>3375.7500647500647</v>
      </c>
      <c r="F7" s="88">
        <v>4493986</v>
      </c>
      <c r="G7" s="23">
        <f t="shared" si="1"/>
        <v>1163.9435379435379</v>
      </c>
      <c r="H7" s="88">
        <v>1052908</v>
      </c>
      <c r="I7" s="23">
        <f>H7/$C7</f>
        <v>272.7034447034447</v>
      </c>
      <c r="J7" s="88">
        <v>1675172</v>
      </c>
      <c r="K7" s="23">
        <f t="shared" si="2"/>
        <v>433.86998186998187</v>
      </c>
      <c r="L7" s="88"/>
      <c r="M7" s="23">
        <f t="shared" si="3"/>
        <v>0</v>
      </c>
      <c r="N7" s="88">
        <v>1903781</v>
      </c>
      <c r="O7" s="23">
        <f t="shared" si="4"/>
        <v>493.07977207977206</v>
      </c>
      <c r="P7" s="40">
        <f t="shared" si="21"/>
        <v>22159618</v>
      </c>
      <c r="Q7" s="62">
        <f t="shared" si="22"/>
        <v>5739.346801346801</v>
      </c>
      <c r="R7" s="88">
        <v>3117206</v>
      </c>
      <c r="S7" s="23">
        <f t="shared" si="5"/>
        <v>807.3571613571613</v>
      </c>
      <c r="T7" s="88">
        <v>2693263</v>
      </c>
      <c r="U7" s="23">
        <f t="shared" si="6"/>
        <v>697.5558145558145</v>
      </c>
      <c r="V7" s="123">
        <f t="shared" si="23"/>
        <v>27970087</v>
      </c>
      <c r="W7" s="38">
        <f t="shared" si="7"/>
        <v>7244.259777259777</v>
      </c>
      <c r="X7" s="88">
        <v>2800074</v>
      </c>
      <c r="Y7" s="23">
        <f t="shared" si="8"/>
        <v>725.2198912198912</v>
      </c>
      <c r="Z7" s="88">
        <v>1380723</v>
      </c>
      <c r="AA7" s="23">
        <f t="shared" si="9"/>
        <v>357.6076146076146</v>
      </c>
      <c r="AB7" s="88">
        <v>698328</v>
      </c>
      <c r="AC7" s="23">
        <f t="shared" si="10"/>
        <v>180.86713286713288</v>
      </c>
      <c r="AD7" s="88">
        <v>4487738</v>
      </c>
      <c r="AE7" s="23">
        <f t="shared" si="11"/>
        <v>1162.3253043253044</v>
      </c>
      <c r="AF7" s="88">
        <v>2804185</v>
      </c>
      <c r="AG7" s="23">
        <f t="shared" si="12"/>
        <v>726.2846412846413</v>
      </c>
      <c r="AH7" s="88">
        <v>2456808</v>
      </c>
      <c r="AI7" s="23">
        <f t="shared" si="13"/>
        <v>636.3139083139083</v>
      </c>
      <c r="AJ7" s="88"/>
      <c r="AK7" s="23">
        <f t="shared" si="14"/>
        <v>0</v>
      </c>
      <c r="AL7" s="88">
        <v>21009</v>
      </c>
      <c r="AM7" s="23">
        <f t="shared" si="15"/>
        <v>5.441336441336441</v>
      </c>
      <c r="AN7" s="88">
        <v>926071</v>
      </c>
      <c r="AO7" s="23">
        <f t="shared" si="16"/>
        <v>239.85262885262884</v>
      </c>
      <c r="AP7" s="55">
        <f t="shared" si="24"/>
        <v>15574936</v>
      </c>
      <c r="AQ7" s="55">
        <f t="shared" si="17"/>
        <v>4033.9124579124577</v>
      </c>
      <c r="AR7" s="88">
        <v>2084207</v>
      </c>
      <c r="AS7" s="23">
        <f t="shared" si="18"/>
        <v>539.8101528101528</v>
      </c>
      <c r="AT7" s="88">
        <v>358880</v>
      </c>
      <c r="AU7" s="23">
        <f t="shared" si="19"/>
        <v>92.95001295001295</v>
      </c>
      <c r="AV7" s="68">
        <f>V7+AP7+AR7+AT7</f>
        <v>45988110</v>
      </c>
      <c r="AW7" s="68">
        <f t="shared" si="20"/>
        <v>11910.932400932401</v>
      </c>
      <c r="AX7" s="156"/>
      <c r="AY7" s="59"/>
      <c r="AZ7" s="59"/>
      <c r="BA7" s="59"/>
    </row>
    <row r="8" spans="1:50" ht="12.75">
      <c r="A8" s="63">
        <v>5</v>
      </c>
      <c r="B8" s="134" t="s">
        <v>61</v>
      </c>
      <c r="C8" s="131">
        <v>5928</v>
      </c>
      <c r="D8" s="102">
        <v>17862859</v>
      </c>
      <c r="E8" s="24">
        <f t="shared" si="0"/>
        <v>3013.3028002699057</v>
      </c>
      <c r="F8" s="102">
        <v>5249694</v>
      </c>
      <c r="G8" s="24">
        <f t="shared" si="1"/>
        <v>885.5759109311741</v>
      </c>
      <c r="H8" s="102">
        <v>1417676</v>
      </c>
      <c r="I8" s="24">
        <f aca="true" t="shared" si="26" ref="I8:I39">H8/C8</f>
        <v>239.14912280701753</v>
      </c>
      <c r="J8" s="102">
        <v>725405</v>
      </c>
      <c r="K8" s="24">
        <f t="shared" si="2"/>
        <v>122.3692645074224</v>
      </c>
      <c r="L8" s="102">
        <v>152917</v>
      </c>
      <c r="M8" s="24">
        <f t="shared" si="3"/>
        <v>25.795715249662617</v>
      </c>
      <c r="N8" s="102">
        <v>4007101</v>
      </c>
      <c r="O8" s="24">
        <f t="shared" si="4"/>
        <v>675.9617071524966</v>
      </c>
      <c r="P8" s="61">
        <f t="shared" si="21"/>
        <v>29415652</v>
      </c>
      <c r="Q8" s="4">
        <f t="shared" si="22"/>
        <v>4962.154520917678</v>
      </c>
      <c r="R8" s="102">
        <v>2489538</v>
      </c>
      <c r="S8" s="24">
        <f t="shared" si="5"/>
        <v>419.9625506072874</v>
      </c>
      <c r="T8" s="102">
        <v>2688062</v>
      </c>
      <c r="U8" s="24">
        <f t="shared" si="6"/>
        <v>453.45175438596493</v>
      </c>
      <c r="V8" s="124">
        <f t="shared" si="23"/>
        <v>34593252</v>
      </c>
      <c r="W8" s="5">
        <f t="shared" si="7"/>
        <v>5835.568825910931</v>
      </c>
      <c r="X8" s="102">
        <v>3164367</v>
      </c>
      <c r="Y8" s="24">
        <f t="shared" si="8"/>
        <v>533.8001012145749</v>
      </c>
      <c r="Z8" s="102">
        <v>2130396</v>
      </c>
      <c r="AA8" s="24">
        <f t="shared" si="9"/>
        <v>359.37854251012146</v>
      </c>
      <c r="AB8" s="102">
        <v>630279</v>
      </c>
      <c r="AC8" s="24">
        <f t="shared" si="10"/>
        <v>106.32236842105263</v>
      </c>
      <c r="AD8" s="102">
        <v>7590564</v>
      </c>
      <c r="AE8" s="24">
        <f t="shared" si="11"/>
        <v>1280.4595141700404</v>
      </c>
      <c r="AF8" s="102">
        <v>3857322</v>
      </c>
      <c r="AG8" s="24">
        <f t="shared" si="12"/>
        <v>650.6953441295547</v>
      </c>
      <c r="AH8" s="102">
        <v>4141300</v>
      </c>
      <c r="AI8" s="24">
        <f t="shared" si="13"/>
        <v>698.5998650472335</v>
      </c>
      <c r="AJ8" s="102">
        <v>2545</v>
      </c>
      <c r="AK8" s="24">
        <f t="shared" si="14"/>
        <v>0.42931848852901483</v>
      </c>
      <c r="AL8" s="102">
        <v>11647</v>
      </c>
      <c r="AM8" s="24">
        <f t="shared" si="15"/>
        <v>1.9647435897435896</v>
      </c>
      <c r="AN8" s="102">
        <v>136218</v>
      </c>
      <c r="AO8" s="24">
        <f t="shared" si="16"/>
        <v>22.978744939271255</v>
      </c>
      <c r="AP8" s="6">
        <f t="shared" si="24"/>
        <v>21664638</v>
      </c>
      <c r="AQ8" s="64">
        <f t="shared" si="17"/>
        <v>3654.6285425101214</v>
      </c>
      <c r="AR8" s="102">
        <v>40</v>
      </c>
      <c r="AS8" s="24">
        <f t="shared" si="18"/>
        <v>0.006747638326585695</v>
      </c>
      <c r="AT8" s="102">
        <v>778991</v>
      </c>
      <c r="AU8" s="24">
        <f t="shared" si="19"/>
        <v>131.40873819163292</v>
      </c>
      <c r="AV8" s="57">
        <f t="shared" si="25"/>
        <v>57036921</v>
      </c>
      <c r="AW8" s="57">
        <f t="shared" si="20"/>
        <v>9621.612854251012</v>
      </c>
      <c r="AX8" s="156"/>
    </row>
    <row r="9" spans="1:50" ht="12.75">
      <c r="A9" s="111">
        <v>6</v>
      </c>
      <c r="B9" s="133" t="s">
        <v>62</v>
      </c>
      <c r="C9" s="130">
        <v>6043</v>
      </c>
      <c r="D9" s="109">
        <v>22512329</v>
      </c>
      <c r="E9" s="108">
        <f t="shared" si="0"/>
        <v>3725.356445474102</v>
      </c>
      <c r="F9" s="109">
        <v>6336106</v>
      </c>
      <c r="G9" s="108">
        <f t="shared" si="1"/>
        <v>1048.5033923547908</v>
      </c>
      <c r="H9" s="109">
        <v>1906690</v>
      </c>
      <c r="I9" s="108">
        <f t="shared" si="26"/>
        <v>315.52043686910474</v>
      </c>
      <c r="J9" s="109">
        <v>1677489</v>
      </c>
      <c r="K9" s="108">
        <f t="shared" si="2"/>
        <v>277.5920900215125</v>
      </c>
      <c r="L9" s="109">
        <v>76999</v>
      </c>
      <c r="M9" s="108">
        <f t="shared" si="3"/>
        <v>12.741850074466324</v>
      </c>
      <c r="N9" s="109">
        <v>1630121</v>
      </c>
      <c r="O9" s="108">
        <f t="shared" si="4"/>
        <v>269.7535992056925</v>
      </c>
      <c r="P9" s="117">
        <f t="shared" si="21"/>
        <v>34139734</v>
      </c>
      <c r="Q9" s="107">
        <f t="shared" si="22"/>
        <v>5649.4678139996695</v>
      </c>
      <c r="R9" s="109">
        <v>3349175</v>
      </c>
      <c r="S9" s="108">
        <f t="shared" si="5"/>
        <v>554.2238954161841</v>
      </c>
      <c r="T9" s="109">
        <v>2903435</v>
      </c>
      <c r="U9" s="108">
        <f t="shared" si="6"/>
        <v>480.4625186165812</v>
      </c>
      <c r="V9" s="122">
        <f t="shared" si="23"/>
        <v>40392344</v>
      </c>
      <c r="W9" s="106">
        <f t="shared" si="7"/>
        <v>6684.154228032434</v>
      </c>
      <c r="X9" s="109">
        <v>3355594</v>
      </c>
      <c r="Y9" s="108">
        <f t="shared" si="8"/>
        <v>555.2861161674665</v>
      </c>
      <c r="Z9" s="109">
        <v>1817126</v>
      </c>
      <c r="AA9" s="108">
        <f t="shared" si="9"/>
        <v>300.69932152904187</v>
      </c>
      <c r="AB9" s="109">
        <v>558380</v>
      </c>
      <c r="AC9" s="108">
        <f t="shared" si="10"/>
        <v>92.40112526890617</v>
      </c>
      <c r="AD9" s="109">
        <v>5075864</v>
      </c>
      <c r="AE9" s="108">
        <f t="shared" si="11"/>
        <v>839.957636935297</v>
      </c>
      <c r="AF9" s="109">
        <v>3967995</v>
      </c>
      <c r="AG9" s="108">
        <f t="shared" si="12"/>
        <v>656.6266754923051</v>
      </c>
      <c r="AH9" s="109">
        <v>3222209</v>
      </c>
      <c r="AI9" s="108">
        <f t="shared" si="13"/>
        <v>533.2134701307298</v>
      </c>
      <c r="AJ9" s="109">
        <v>0</v>
      </c>
      <c r="AK9" s="108">
        <f t="shared" si="14"/>
        <v>0</v>
      </c>
      <c r="AL9" s="109">
        <v>15905</v>
      </c>
      <c r="AM9" s="108">
        <f t="shared" si="15"/>
        <v>2.6319708753930167</v>
      </c>
      <c r="AN9" s="109">
        <v>1110746</v>
      </c>
      <c r="AO9" s="108">
        <f t="shared" si="16"/>
        <v>183.80704947873573</v>
      </c>
      <c r="AP9" s="105">
        <f t="shared" si="24"/>
        <v>19123819</v>
      </c>
      <c r="AQ9" s="105">
        <f t="shared" si="17"/>
        <v>3164.623365877875</v>
      </c>
      <c r="AR9" s="109">
        <v>12712304</v>
      </c>
      <c r="AS9" s="108">
        <f t="shared" si="18"/>
        <v>2103.6412377957968</v>
      </c>
      <c r="AT9" s="109">
        <v>3405545</v>
      </c>
      <c r="AU9" s="108">
        <f t="shared" si="19"/>
        <v>563.5520436869105</v>
      </c>
      <c r="AV9" s="104">
        <f t="shared" si="25"/>
        <v>75634012</v>
      </c>
      <c r="AW9" s="104">
        <f t="shared" si="20"/>
        <v>12515.970875393017</v>
      </c>
      <c r="AX9" s="156"/>
    </row>
    <row r="10" spans="1:53" s="60" customFormat="1" ht="12.75">
      <c r="A10" s="47">
        <v>7</v>
      </c>
      <c r="B10" s="132" t="s">
        <v>63</v>
      </c>
      <c r="C10" s="130">
        <v>2318</v>
      </c>
      <c r="D10" s="88">
        <v>17607384</v>
      </c>
      <c r="E10" s="23">
        <f t="shared" si="0"/>
        <v>7595.937877480586</v>
      </c>
      <c r="F10" s="88">
        <v>3747755</v>
      </c>
      <c r="G10" s="23">
        <f t="shared" si="1"/>
        <v>1616.8054357204487</v>
      </c>
      <c r="H10" s="88">
        <v>1283852</v>
      </c>
      <c r="I10" s="23">
        <f t="shared" si="26"/>
        <v>553.8619499568593</v>
      </c>
      <c r="J10" s="88">
        <v>153035</v>
      </c>
      <c r="K10" s="23">
        <f t="shared" si="2"/>
        <v>66.02027610008628</v>
      </c>
      <c r="L10" s="88">
        <v>26932</v>
      </c>
      <c r="M10" s="23">
        <f t="shared" si="3"/>
        <v>11.618636755823987</v>
      </c>
      <c r="N10" s="88">
        <v>2203941</v>
      </c>
      <c r="O10" s="23">
        <f t="shared" si="4"/>
        <v>950.7942191544435</v>
      </c>
      <c r="P10" s="40">
        <f t="shared" si="21"/>
        <v>25022899</v>
      </c>
      <c r="Q10" s="62">
        <f t="shared" si="22"/>
        <v>10795.038395168249</v>
      </c>
      <c r="R10" s="88">
        <v>978973</v>
      </c>
      <c r="S10" s="23">
        <f t="shared" si="5"/>
        <v>422.33520276100086</v>
      </c>
      <c r="T10" s="88">
        <v>2089707</v>
      </c>
      <c r="U10" s="23">
        <f t="shared" si="6"/>
        <v>901.5129421915444</v>
      </c>
      <c r="V10" s="123">
        <f t="shared" si="23"/>
        <v>28091579</v>
      </c>
      <c r="W10" s="38">
        <f t="shared" si="7"/>
        <v>12118.886540120793</v>
      </c>
      <c r="X10" s="88">
        <v>2988414</v>
      </c>
      <c r="Y10" s="23">
        <f t="shared" si="8"/>
        <v>1289.220880069025</v>
      </c>
      <c r="Z10" s="88">
        <v>2620677</v>
      </c>
      <c r="AA10" s="23">
        <f t="shared" si="9"/>
        <v>1130.576790336497</v>
      </c>
      <c r="AB10" s="88">
        <v>604608</v>
      </c>
      <c r="AC10" s="23">
        <f t="shared" si="10"/>
        <v>260.83175150992236</v>
      </c>
      <c r="AD10" s="88">
        <v>3280067</v>
      </c>
      <c r="AE10" s="23">
        <f t="shared" si="11"/>
        <v>1415.041846419327</v>
      </c>
      <c r="AF10" s="88">
        <v>4630162</v>
      </c>
      <c r="AG10" s="23">
        <f t="shared" si="12"/>
        <v>1997.481449525453</v>
      </c>
      <c r="AH10" s="88">
        <v>2736125</v>
      </c>
      <c r="AI10" s="23">
        <f t="shared" si="13"/>
        <v>1180.3817946505608</v>
      </c>
      <c r="AJ10" s="88">
        <v>0</v>
      </c>
      <c r="AK10" s="23">
        <f t="shared" si="14"/>
        <v>0</v>
      </c>
      <c r="AL10" s="88">
        <v>24600</v>
      </c>
      <c r="AM10" s="23">
        <f t="shared" si="15"/>
        <v>10.612597066436583</v>
      </c>
      <c r="AN10" s="88">
        <v>3161</v>
      </c>
      <c r="AO10" s="23">
        <f t="shared" si="16"/>
        <v>1.3636755823986195</v>
      </c>
      <c r="AP10" s="55">
        <f t="shared" si="24"/>
        <v>16887814</v>
      </c>
      <c r="AQ10" s="55">
        <f t="shared" si="17"/>
        <v>7285.51078515962</v>
      </c>
      <c r="AR10" s="88">
        <v>664908</v>
      </c>
      <c r="AS10" s="23">
        <f t="shared" si="18"/>
        <v>286.8455565142364</v>
      </c>
      <c r="AT10" s="88">
        <v>1751665</v>
      </c>
      <c r="AU10" s="23">
        <f t="shared" si="19"/>
        <v>755.6794650560828</v>
      </c>
      <c r="AV10" s="68">
        <f t="shared" si="25"/>
        <v>47395966</v>
      </c>
      <c r="AW10" s="68">
        <f t="shared" si="20"/>
        <v>20446.922346850733</v>
      </c>
      <c r="AX10" s="156"/>
      <c r="AY10" s="59"/>
      <c r="AZ10" s="59"/>
      <c r="BA10" s="59"/>
    </row>
    <row r="11" spans="1:53" s="60" customFormat="1" ht="12.75">
      <c r="A11" s="47">
        <v>8</v>
      </c>
      <c r="B11" s="132" t="s">
        <v>64</v>
      </c>
      <c r="C11" s="130">
        <v>21085</v>
      </c>
      <c r="D11" s="88">
        <v>78603038</v>
      </c>
      <c r="E11" s="23">
        <f t="shared" si="0"/>
        <v>3727.91263931705</v>
      </c>
      <c r="F11" s="88">
        <v>24036972</v>
      </c>
      <c r="G11" s="23">
        <f t="shared" si="1"/>
        <v>1140.0034147498222</v>
      </c>
      <c r="H11" s="88">
        <v>3974242</v>
      </c>
      <c r="I11" s="23">
        <f t="shared" si="26"/>
        <v>188.48669670381787</v>
      </c>
      <c r="J11" s="88">
        <v>9125643</v>
      </c>
      <c r="K11" s="23">
        <f t="shared" si="2"/>
        <v>432.8026084894475</v>
      </c>
      <c r="L11" s="88">
        <v>765471</v>
      </c>
      <c r="M11" s="23">
        <f t="shared" si="3"/>
        <v>36.3040550154138</v>
      </c>
      <c r="N11" s="88">
        <v>5844797</v>
      </c>
      <c r="O11" s="23">
        <f t="shared" si="4"/>
        <v>277.2016599478302</v>
      </c>
      <c r="P11" s="40">
        <f t="shared" si="21"/>
        <v>122350163</v>
      </c>
      <c r="Q11" s="62">
        <f t="shared" si="22"/>
        <v>5802.711074223382</v>
      </c>
      <c r="R11" s="88">
        <v>12399697</v>
      </c>
      <c r="S11" s="23">
        <f t="shared" si="5"/>
        <v>588.0814322978421</v>
      </c>
      <c r="T11" s="88">
        <v>13383423</v>
      </c>
      <c r="U11" s="23">
        <f t="shared" si="6"/>
        <v>634.7366848470476</v>
      </c>
      <c r="V11" s="123">
        <f t="shared" si="23"/>
        <v>148133283</v>
      </c>
      <c r="W11" s="38">
        <f t="shared" si="7"/>
        <v>7025.529191368271</v>
      </c>
      <c r="X11" s="88">
        <v>12661650</v>
      </c>
      <c r="Y11" s="23">
        <f t="shared" si="8"/>
        <v>600.5050984111928</v>
      </c>
      <c r="Z11" s="88">
        <v>3938849</v>
      </c>
      <c r="AA11" s="23">
        <f t="shared" si="9"/>
        <v>186.8081100308276</v>
      </c>
      <c r="AB11" s="88">
        <v>1947451</v>
      </c>
      <c r="AC11" s="23">
        <f t="shared" si="10"/>
        <v>92.36191605406687</v>
      </c>
      <c r="AD11" s="88">
        <v>18579986</v>
      </c>
      <c r="AE11" s="23">
        <f t="shared" si="11"/>
        <v>881.1944984586198</v>
      </c>
      <c r="AF11" s="88">
        <v>13819034</v>
      </c>
      <c r="AG11" s="23">
        <f t="shared" si="12"/>
        <v>655.3964429689353</v>
      </c>
      <c r="AH11" s="88">
        <v>11031803</v>
      </c>
      <c r="AI11" s="23">
        <f t="shared" si="13"/>
        <v>523.206212947593</v>
      </c>
      <c r="AJ11" s="88">
        <v>0</v>
      </c>
      <c r="AK11" s="23">
        <f t="shared" si="14"/>
        <v>0</v>
      </c>
      <c r="AL11" s="88">
        <v>85126</v>
      </c>
      <c r="AM11" s="23">
        <f t="shared" si="15"/>
        <v>4.037277685558454</v>
      </c>
      <c r="AN11" s="88">
        <v>1231957</v>
      </c>
      <c r="AO11" s="23">
        <f t="shared" si="16"/>
        <v>58.42812425895186</v>
      </c>
      <c r="AP11" s="55">
        <f t="shared" si="24"/>
        <v>63295856</v>
      </c>
      <c r="AQ11" s="55">
        <f t="shared" si="17"/>
        <v>3001.937680815746</v>
      </c>
      <c r="AR11" s="88">
        <v>2400556</v>
      </c>
      <c r="AS11" s="23">
        <f t="shared" si="18"/>
        <v>113.85136352857482</v>
      </c>
      <c r="AT11" s="88">
        <v>7462363</v>
      </c>
      <c r="AU11" s="23">
        <f t="shared" si="19"/>
        <v>353.9180934313493</v>
      </c>
      <c r="AV11" s="68">
        <f t="shared" si="25"/>
        <v>221292058</v>
      </c>
      <c r="AW11" s="68">
        <f t="shared" si="20"/>
        <v>10495.236329143941</v>
      </c>
      <c r="AX11" s="156"/>
      <c r="AY11" s="59"/>
      <c r="AZ11" s="59"/>
      <c r="BA11" s="59"/>
    </row>
    <row r="12" spans="1:53" s="60" customFormat="1" ht="12.75">
      <c r="A12" s="47">
        <v>9</v>
      </c>
      <c r="B12" s="132" t="s">
        <v>65</v>
      </c>
      <c r="C12" s="130">
        <v>41667</v>
      </c>
      <c r="D12" s="88">
        <v>161471672</v>
      </c>
      <c r="E12" s="23">
        <f t="shared" si="0"/>
        <v>3875.2891256869943</v>
      </c>
      <c r="F12" s="88">
        <v>57599701</v>
      </c>
      <c r="G12" s="23">
        <f t="shared" si="1"/>
        <v>1382.3817649458804</v>
      </c>
      <c r="H12" s="88">
        <v>3733007</v>
      </c>
      <c r="I12" s="23">
        <f t="shared" si="26"/>
        <v>89.59145126838985</v>
      </c>
      <c r="J12" s="88">
        <v>22071227</v>
      </c>
      <c r="K12" s="23">
        <f t="shared" si="2"/>
        <v>529.7052103583171</v>
      </c>
      <c r="L12" s="88">
        <v>435915</v>
      </c>
      <c r="M12" s="23">
        <f t="shared" si="3"/>
        <v>10.461876304989561</v>
      </c>
      <c r="N12" s="88">
        <v>21002873</v>
      </c>
      <c r="O12" s="23">
        <f t="shared" si="4"/>
        <v>504.06491948064416</v>
      </c>
      <c r="P12" s="40">
        <f t="shared" si="21"/>
        <v>266314395</v>
      </c>
      <c r="Q12" s="62">
        <f t="shared" si="22"/>
        <v>6391.494348045216</v>
      </c>
      <c r="R12" s="88">
        <v>30355906</v>
      </c>
      <c r="S12" s="23">
        <f t="shared" si="5"/>
        <v>728.5359157126743</v>
      </c>
      <c r="T12" s="88">
        <v>27801162</v>
      </c>
      <c r="U12" s="23">
        <f t="shared" si="6"/>
        <v>667.2225502195982</v>
      </c>
      <c r="V12" s="123">
        <f t="shared" si="23"/>
        <v>324471463</v>
      </c>
      <c r="W12" s="38">
        <f t="shared" si="7"/>
        <v>7787.252813977489</v>
      </c>
      <c r="X12" s="88">
        <v>28771940</v>
      </c>
      <c r="Y12" s="23">
        <f t="shared" si="8"/>
        <v>690.5210358317133</v>
      </c>
      <c r="Z12" s="88">
        <v>7529227</v>
      </c>
      <c r="AA12" s="23">
        <f t="shared" si="9"/>
        <v>180.7000023999808</v>
      </c>
      <c r="AB12" s="88">
        <v>4686648</v>
      </c>
      <c r="AC12" s="23">
        <f t="shared" si="10"/>
        <v>112.47865217078264</v>
      </c>
      <c r="AD12" s="88">
        <v>44313965</v>
      </c>
      <c r="AE12" s="23">
        <f t="shared" si="11"/>
        <v>1063.5266517867858</v>
      </c>
      <c r="AF12" s="88">
        <v>23131157</v>
      </c>
      <c r="AG12" s="23">
        <f t="shared" si="12"/>
        <v>555.1433268533851</v>
      </c>
      <c r="AH12" s="88">
        <v>22709199</v>
      </c>
      <c r="AI12" s="23">
        <f t="shared" si="13"/>
        <v>545.0164158686731</v>
      </c>
      <c r="AJ12" s="88">
        <v>0</v>
      </c>
      <c r="AK12" s="23">
        <f t="shared" si="14"/>
        <v>0</v>
      </c>
      <c r="AL12" s="88">
        <v>644353</v>
      </c>
      <c r="AM12" s="23">
        <f t="shared" si="15"/>
        <v>15.464348285213719</v>
      </c>
      <c r="AN12" s="88">
        <v>6293243</v>
      </c>
      <c r="AO12" s="23">
        <f t="shared" si="16"/>
        <v>151.03662370701034</v>
      </c>
      <c r="AP12" s="55">
        <f t="shared" si="24"/>
        <v>138079732</v>
      </c>
      <c r="AQ12" s="55">
        <f t="shared" si="17"/>
        <v>3313.887056903545</v>
      </c>
      <c r="AR12" s="88">
        <v>32830514</v>
      </c>
      <c r="AS12" s="23">
        <f t="shared" si="18"/>
        <v>787.9260325917393</v>
      </c>
      <c r="AT12" s="88">
        <v>13499183</v>
      </c>
      <c r="AU12" s="23">
        <f t="shared" si="19"/>
        <v>323.97780017759857</v>
      </c>
      <c r="AV12" s="68">
        <f t="shared" si="25"/>
        <v>508880892</v>
      </c>
      <c r="AW12" s="68">
        <f t="shared" si="20"/>
        <v>12213.04370365037</v>
      </c>
      <c r="AX12" s="156"/>
      <c r="AY12" s="59"/>
      <c r="AZ12" s="59"/>
      <c r="BA12" s="59"/>
    </row>
    <row r="13" spans="1:50" ht="12.75">
      <c r="A13" s="63">
        <v>10</v>
      </c>
      <c r="B13" s="134" t="s">
        <v>133</v>
      </c>
      <c r="C13" s="131">
        <v>32612</v>
      </c>
      <c r="D13" s="102">
        <v>118759305</v>
      </c>
      <c r="E13" s="24">
        <f t="shared" si="0"/>
        <v>3641.583006255366</v>
      </c>
      <c r="F13" s="102">
        <v>41547673</v>
      </c>
      <c r="G13" s="24">
        <f t="shared" si="1"/>
        <v>1273.9995400466087</v>
      </c>
      <c r="H13" s="102">
        <v>6126024</v>
      </c>
      <c r="I13" s="24">
        <f t="shared" si="26"/>
        <v>187.8457009689685</v>
      </c>
      <c r="J13" s="102">
        <v>3778264</v>
      </c>
      <c r="K13" s="24">
        <f t="shared" si="2"/>
        <v>115.85502269103398</v>
      </c>
      <c r="L13" s="102">
        <v>389085</v>
      </c>
      <c r="M13" s="24">
        <f t="shared" si="3"/>
        <v>11.930731019256715</v>
      </c>
      <c r="N13" s="102">
        <v>14825541</v>
      </c>
      <c r="O13" s="24">
        <f t="shared" si="4"/>
        <v>454.6038574757758</v>
      </c>
      <c r="P13" s="61">
        <f t="shared" si="21"/>
        <v>185425892</v>
      </c>
      <c r="Q13" s="4">
        <f t="shared" si="22"/>
        <v>5685.81785845701</v>
      </c>
      <c r="R13" s="102">
        <v>20447646</v>
      </c>
      <c r="S13" s="24">
        <f t="shared" si="5"/>
        <v>626.9976082423648</v>
      </c>
      <c r="T13" s="102">
        <v>21195062</v>
      </c>
      <c r="U13" s="24">
        <f t="shared" si="6"/>
        <v>649.9160431742916</v>
      </c>
      <c r="V13" s="124">
        <f t="shared" si="23"/>
        <v>227068600</v>
      </c>
      <c r="W13" s="5">
        <f t="shared" si="7"/>
        <v>6962.731509873666</v>
      </c>
      <c r="X13" s="102">
        <v>18544369</v>
      </c>
      <c r="Y13" s="24">
        <f t="shared" si="8"/>
        <v>568.6363608487674</v>
      </c>
      <c r="Z13" s="102">
        <v>4888576</v>
      </c>
      <c r="AA13" s="24">
        <f t="shared" si="9"/>
        <v>149.90114068441065</v>
      </c>
      <c r="AB13" s="102">
        <v>4010279</v>
      </c>
      <c r="AC13" s="24">
        <f t="shared" si="10"/>
        <v>122.9694284312523</v>
      </c>
      <c r="AD13" s="102">
        <v>32329196</v>
      </c>
      <c r="AE13" s="24">
        <f t="shared" si="11"/>
        <v>991.3282227400957</v>
      </c>
      <c r="AF13" s="102">
        <v>15583897</v>
      </c>
      <c r="AG13" s="24">
        <f t="shared" si="12"/>
        <v>477.8577517478229</v>
      </c>
      <c r="AH13" s="102">
        <v>13463740</v>
      </c>
      <c r="AI13" s="24">
        <f t="shared" si="13"/>
        <v>412.8461915859193</v>
      </c>
      <c r="AJ13" s="102">
        <v>35073</v>
      </c>
      <c r="AK13" s="24">
        <f t="shared" si="14"/>
        <v>1.0754630197473323</v>
      </c>
      <c r="AL13" s="102">
        <v>42262</v>
      </c>
      <c r="AM13" s="24">
        <f t="shared" si="15"/>
        <v>1.2959033484606892</v>
      </c>
      <c r="AN13" s="102">
        <v>3268452</v>
      </c>
      <c r="AO13" s="24">
        <f t="shared" si="16"/>
        <v>100.22237213295719</v>
      </c>
      <c r="AP13" s="6">
        <f t="shared" si="24"/>
        <v>92165844</v>
      </c>
      <c r="AQ13" s="64">
        <f t="shared" si="17"/>
        <v>2826.132834539433</v>
      </c>
      <c r="AR13" s="102">
        <v>12014006</v>
      </c>
      <c r="AS13" s="24">
        <f t="shared" si="18"/>
        <v>368.39218692505824</v>
      </c>
      <c r="AT13" s="102">
        <v>55553839</v>
      </c>
      <c r="AU13" s="24">
        <f t="shared" si="19"/>
        <v>1703.4784435177235</v>
      </c>
      <c r="AV13" s="57">
        <f t="shared" si="25"/>
        <v>386802289</v>
      </c>
      <c r="AW13" s="57">
        <f t="shared" si="20"/>
        <v>11860.73497485588</v>
      </c>
      <c r="AX13" s="156"/>
    </row>
    <row r="14" spans="1:50" ht="12.75">
      <c r="A14" s="111">
        <v>11</v>
      </c>
      <c r="B14" s="133" t="s">
        <v>66</v>
      </c>
      <c r="C14" s="130">
        <v>1630</v>
      </c>
      <c r="D14" s="109">
        <v>6821432</v>
      </c>
      <c r="E14" s="108">
        <f t="shared" si="0"/>
        <v>4184.927607361963</v>
      </c>
      <c r="F14" s="109">
        <v>2465957</v>
      </c>
      <c r="G14" s="108">
        <f t="shared" si="1"/>
        <v>1512.857055214724</v>
      </c>
      <c r="H14" s="109">
        <v>457327</v>
      </c>
      <c r="I14" s="108">
        <f t="shared" si="26"/>
        <v>280.56871165644174</v>
      </c>
      <c r="J14" s="109">
        <v>332900</v>
      </c>
      <c r="K14" s="108">
        <f t="shared" si="2"/>
        <v>204.23312883435582</v>
      </c>
      <c r="L14" s="109">
        <v>47659</v>
      </c>
      <c r="M14" s="108">
        <f t="shared" si="3"/>
        <v>29.238650306748465</v>
      </c>
      <c r="N14" s="109">
        <v>769823</v>
      </c>
      <c r="O14" s="108">
        <f t="shared" si="4"/>
        <v>472.2840490797546</v>
      </c>
      <c r="P14" s="117">
        <f t="shared" si="21"/>
        <v>10895098</v>
      </c>
      <c r="Q14" s="107">
        <f t="shared" si="22"/>
        <v>6684.109202453988</v>
      </c>
      <c r="R14" s="109">
        <v>692589</v>
      </c>
      <c r="S14" s="108">
        <f t="shared" si="5"/>
        <v>424.901226993865</v>
      </c>
      <c r="T14" s="109">
        <v>959068</v>
      </c>
      <c r="U14" s="108">
        <f t="shared" si="6"/>
        <v>588.3852760736196</v>
      </c>
      <c r="V14" s="122">
        <f t="shared" si="23"/>
        <v>12546755</v>
      </c>
      <c r="W14" s="106">
        <f t="shared" si="7"/>
        <v>7697.395705521472</v>
      </c>
      <c r="X14" s="109">
        <v>1098515</v>
      </c>
      <c r="Y14" s="108">
        <f t="shared" si="8"/>
        <v>673.9355828220858</v>
      </c>
      <c r="Z14" s="109">
        <v>528277</v>
      </c>
      <c r="AA14" s="108">
        <f t="shared" si="9"/>
        <v>324.0963190184049</v>
      </c>
      <c r="AB14" s="109">
        <v>345067</v>
      </c>
      <c r="AC14" s="108">
        <f t="shared" si="10"/>
        <v>211.69754601226992</v>
      </c>
      <c r="AD14" s="109">
        <v>1324070</v>
      </c>
      <c r="AE14" s="108">
        <f t="shared" si="11"/>
        <v>812.3128834355829</v>
      </c>
      <c r="AF14" s="109">
        <v>1324191</v>
      </c>
      <c r="AG14" s="108">
        <f t="shared" si="12"/>
        <v>812.3871165644172</v>
      </c>
      <c r="AH14" s="109">
        <v>1397268</v>
      </c>
      <c r="AI14" s="108">
        <f t="shared" si="13"/>
        <v>857.2196319018404</v>
      </c>
      <c r="AJ14" s="109">
        <v>0</v>
      </c>
      <c r="AK14" s="108">
        <f t="shared" si="14"/>
        <v>0</v>
      </c>
      <c r="AL14" s="109">
        <v>0</v>
      </c>
      <c r="AM14" s="108">
        <f t="shared" si="15"/>
        <v>0</v>
      </c>
      <c r="AN14" s="109">
        <v>50039</v>
      </c>
      <c r="AO14" s="108">
        <f t="shared" si="16"/>
        <v>30.69877300613497</v>
      </c>
      <c r="AP14" s="105">
        <f t="shared" si="24"/>
        <v>6067427</v>
      </c>
      <c r="AQ14" s="105">
        <f t="shared" si="17"/>
        <v>3722.3478527607363</v>
      </c>
      <c r="AR14" s="109">
        <v>2452026</v>
      </c>
      <c r="AS14" s="108">
        <f t="shared" si="18"/>
        <v>1504.3104294478528</v>
      </c>
      <c r="AT14" s="109">
        <v>1119210</v>
      </c>
      <c r="AU14" s="108">
        <f t="shared" si="19"/>
        <v>686.6319018404907</v>
      </c>
      <c r="AV14" s="104">
        <f t="shared" si="25"/>
        <v>22185418</v>
      </c>
      <c r="AW14" s="104">
        <f t="shared" si="20"/>
        <v>13610.685889570552</v>
      </c>
      <c r="AX14" s="171"/>
    </row>
    <row r="15" spans="1:53" s="60" customFormat="1" ht="12.75">
      <c r="A15" s="47">
        <v>12</v>
      </c>
      <c r="B15" s="132" t="s">
        <v>134</v>
      </c>
      <c r="C15" s="130">
        <v>1313</v>
      </c>
      <c r="D15" s="88">
        <v>8842893</v>
      </c>
      <c r="E15" s="23">
        <f t="shared" si="0"/>
        <v>6734.876618431073</v>
      </c>
      <c r="F15" s="88">
        <v>1918491</v>
      </c>
      <c r="G15" s="23">
        <f t="shared" si="1"/>
        <v>1461.1507996953542</v>
      </c>
      <c r="H15" s="88">
        <v>1086823</v>
      </c>
      <c r="I15" s="23">
        <f t="shared" si="26"/>
        <v>827.7402894135568</v>
      </c>
      <c r="J15" s="88">
        <v>346666</v>
      </c>
      <c r="K15" s="23">
        <f t="shared" si="2"/>
        <v>264.025894897182</v>
      </c>
      <c r="L15" s="88">
        <v>0</v>
      </c>
      <c r="M15" s="23">
        <f t="shared" si="3"/>
        <v>0</v>
      </c>
      <c r="N15" s="88">
        <v>950812</v>
      </c>
      <c r="O15" s="23">
        <f t="shared" si="4"/>
        <v>724.1523229246002</v>
      </c>
      <c r="P15" s="40">
        <f t="shared" si="21"/>
        <v>13145685</v>
      </c>
      <c r="Q15" s="62">
        <f t="shared" si="22"/>
        <v>10011.945925361766</v>
      </c>
      <c r="R15" s="88">
        <v>1362364</v>
      </c>
      <c r="S15" s="23">
        <f t="shared" si="5"/>
        <v>1037.5963442498096</v>
      </c>
      <c r="T15" s="88">
        <v>1108535</v>
      </c>
      <c r="U15" s="23">
        <f t="shared" si="6"/>
        <v>844.2764661081493</v>
      </c>
      <c r="V15" s="123">
        <f t="shared" si="23"/>
        <v>15616584</v>
      </c>
      <c r="W15" s="38">
        <f t="shared" si="7"/>
        <v>11893.818735719726</v>
      </c>
      <c r="X15" s="88">
        <v>1620076</v>
      </c>
      <c r="Y15" s="23">
        <f t="shared" si="8"/>
        <v>1233.8735719725819</v>
      </c>
      <c r="Z15" s="88">
        <v>1199607</v>
      </c>
      <c r="AA15" s="23">
        <f t="shared" si="9"/>
        <v>913.6382330540746</v>
      </c>
      <c r="AB15" s="88">
        <v>550634</v>
      </c>
      <c r="AC15" s="23">
        <f t="shared" si="10"/>
        <v>419.3709063214014</v>
      </c>
      <c r="AD15" s="88">
        <v>4072750</v>
      </c>
      <c r="AE15" s="23">
        <f t="shared" si="11"/>
        <v>3101.865955826352</v>
      </c>
      <c r="AF15" s="88">
        <v>1188856</v>
      </c>
      <c r="AG15" s="23">
        <f t="shared" si="12"/>
        <v>905.4501142421934</v>
      </c>
      <c r="AH15" s="88">
        <v>1318137</v>
      </c>
      <c r="AI15" s="23">
        <f t="shared" si="13"/>
        <v>1003.9124143183549</v>
      </c>
      <c r="AJ15" s="88">
        <v>0</v>
      </c>
      <c r="AK15" s="23">
        <f t="shared" si="14"/>
        <v>0</v>
      </c>
      <c r="AL15" s="88">
        <v>28420</v>
      </c>
      <c r="AM15" s="23">
        <f t="shared" si="15"/>
        <v>21.645087585681644</v>
      </c>
      <c r="AN15" s="88">
        <v>71545</v>
      </c>
      <c r="AO15" s="23">
        <f t="shared" si="16"/>
        <v>54.489718202589486</v>
      </c>
      <c r="AP15" s="55">
        <f t="shared" si="24"/>
        <v>10050025</v>
      </c>
      <c r="AQ15" s="55">
        <f t="shared" si="17"/>
        <v>7654.246001523229</v>
      </c>
      <c r="AR15" s="88">
        <v>11047373</v>
      </c>
      <c r="AS15" s="23">
        <f t="shared" si="18"/>
        <v>8413.840822543792</v>
      </c>
      <c r="AT15" s="88">
        <v>1254413</v>
      </c>
      <c r="AU15" s="23">
        <f t="shared" si="19"/>
        <v>955.3792840822543</v>
      </c>
      <c r="AV15" s="68">
        <f t="shared" si="25"/>
        <v>37968395</v>
      </c>
      <c r="AW15" s="68">
        <f t="shared" si="20"/>
        <v>28917.284843869</v>
      </c>
      <c r="AX15" s="171"/>
      <c r="AY15" s="59"/>
      <c r="AZ15" s="59"/>
      <c r="BA15" s="59"/>
    </row>
    <row r="16" spans="1:53" s="60" customFormat="1" ht="12.75">
      <c r="A16" s="47">
        <v>13</v>
      </c>
      <c r="B16" s="132" t="s">
        <v>67</v>
      </c>
      <c r="C16" s="130">
        <v>1555</v>
      </c>
      <c r="D16" s="88">
        <v>6231989</v>
      </c>
      <c r="E16" s="23">
        <f t="shared" si="0"/>
        <v>4007.7099678456593</v>
      </c>
      <c r="F16" s="88">
        <v>1574787</v>
      </c>
      <c r="G16" s="23">
        <f t="shared" si="1"/>
        <v>1012.7247588424437</v>
      </c>
      <c r="H16" s="88">
        <v>704598</v>
      </c>
      <c r="I16" s="23">
        <f t="shared" si="26"/>
        <v>453.1176848874598</v>
      </c>
      <c r="J16" s="88">
        <v>198124</v>
      </c>
      <c r="K16" s="23">
        <f t="shared" si="2"/>
        <v>127.41093247588424</v>
      </c>
      <c r="L16" s="88">
        <v>364708</v>
      </c>
      <c r="M16" s="23">
        <f t="shared" si="3"/>
        <v>234.53890675241158</v>
      </c>
      <c r="N16" s="88">
        <v>627223</v>
      </c>
      <c r="O16" s="23">
        <f t="shared" si="4"/>
        <v>403.3588424437299</v>
      </c>
      <c r="P16" s="40">
        <f t="shared" si="21"/>
        <v>9701429</v>
      </c>
      <c r="Q16" s="62">
        <f t="shared" si="22"/>
        <v>6238.8610932475885</v>
      </c>
      <c r="R16" s="88">
        <v>1030213</v>
      </c>
      <c r="S16" s="23">
        <f t="shared" si="5"/>
        <v>662.5163987138263</v>
      </c>
      <c r="T16" s="88">
        <v>1287162</v>
      </c>
      <c r="U16" s="23">
        <f t="shared" si="6"/>
        <v>827.7569131832797</v>
      </c>
      <c r="V16" s="123">
        <f t="shared" si="23"/>
        <v>12018804</v>
      </c>
      <c r="W16" s="38">
        <f t="shared" si="7"/>
        <v>7729.134405144695</v>
      </c>
      <c r="X16" s="88">
        <v>871946</v>
      </c>
      <c r="Y16" s="23">
        <f t="shared" si="8"/>
        <v>560.7369774919614</v>
      </c>
      <c r="Z16" s="88">
        <v>441322</v>
      </c>
      <c r="AA16" s="23">
        <f t="shared" si="9"/>
        <v>283.8083601286174</v>
      </c>
      <c r="AB16" s="88">
        <v>529190</v>
      </c>
      <c r="AC16" s="23">
        <f t="shared" si="10"/>
        <v>340.3151125401929</v>
      </c>
      <c r="AD16" s="88">
        <v>1575529</v>
      </c>
      <c r="AE16" s="23">
        <f t="shared" si="11"/>
        <v>1013.2019292604501</v>
      </c>
      <c r="AF16" s="88">
        <v>1210467</v>
      </c>
      <c r="AG16" s="23">
        <f t="shared" si="12"/>
        <v>778.4353697749196</v>
      </c>
      <c r="AH16" s="88">
        <v>1265647</v>
      </c>
      <c r="AI16" s="23">
        <f t="shared" si="13"/>
        <v>813.9209003215434</v>
      </c>
      <c r="AJ16" s="88">
        <v>0</v>
      </c>
      <c r="AK16" s="23">
        <f t="shared" si="14"/>
        <v>0</v>
      </c>
      <c r="AL16" s="88">
        <v>6417</v>
      </c>
      <c r="AM16" s="23">
        <f t="shared" si="15"/>
        <v>4.12668810289389</v>
      </c>
      <c r="AN16" s="88">
        <v>7936</v>
      </c>
      <c r="AO16" s="23">
        <f t="shared" si="16"/>
        <v>5.103536977491961</v>
      </c>
      <c r="AP16" s="55">
        <f t="shared" si="24"/>
        <v>5908454</v>
      </c>
      <c r="AQ16" s="55">
        <f t="shared" si="17"/>
        <v>3799.648874598071</v>
      </c>
      <c r="AR16" s="88">
        <v>440797</v>
      </c>
      <c r="AS16" s="23">
        <f t="shared" si="18"/>
        <v>283.4707395498392</v>
      </c>
      <c r="AT16" s="88">
        <v>222100</v>
      </c>
      <c r="AU16" s="23">
        <f t="shared" si="19"/>
        <v>142.82958199356912</v>
      </c>
      <c r="AV16" s="68">
        <f t="shared" si="25"/>
        <v>18590155</v>
      </c>
      <c r="AW16" s="68">
        <f t="shared" si="20"/>
        <v>11955.083601286173</v>
      </c>
      <c r="AX16" s="171"/>
      <c r="AY16" s="59"/>
      <c r="AZ16" s="59"/>
      <c r="BA16" s="59"/>
    </row>
    <row r="17" spans="1:53" s="60" customFormat="1" ht="12.75">
      <c r="A17" s="47">
        <v>14</v>
      </c>
      <c r="B17" s="132" t="s">
        <v>68</v>
      </c>
      <c r="C17" s="130">
        <v>2047</v>
      </c>
      <c r="D17" s="88">
        <v>7503534</v>
      </c>
      <c r="E17" s="23">
        <f t="shared" si="0"/>
        <v>3665.6248168050806</v>
      </c>
      <c r="F17" s="88">
        <v>2393823</v>
      </c>
      <c r="G17" s="23">
        <f t="shared" si="1"/>
        <v>1169.4298974108451</v>
      </c>
      <c r="H17" s="88">
        <v>572060</v>
      </c>
      <c r="I17" s="23">
        <f t="shared" si="26"/>
        <v>279.46262823644355</v>
      </c>
      <c r="J17" s="88">
        <v>182313</v>
      </c>
      <c r="K17" s="23">
        <f t="shared" si="2"/>
        <v>89.06350757205666</v>
      </c>
      <c r="L17" s="88">
        <v>10981</v>
      </c>
      <c r="M17" s="23">
        <f t="shared" si="3"/>
        <v>5.3644357596482655</v>
      </c>
      <c r="N17" s="88">
        <v>1174621</v>
      </c>
      <c r="O17" s="23">
        <f t="shared" si="4"/>
        <v>573.8255984367366</v>
      </c>
      <c r="P17" s="40">
        <f t="shared" si="21"/>
        <v>11837332</v>
      </c>
      <c r="Q17" s="62">
        <f t="shared" si="22"/>
        <v>5782.770884220811</v>
      </c>
      <c r="R17" s="88">
        <v>1333019</v>
      </c>
      <c r="S17" s="23">
        <f t="shared" si="5"/>
        <v>651.2061553492916</v>
      </c>
      <c r="T17" s="88">
        <v>1270460</v>
      </c>
      <c r="U17" s="23">
        <f t="shared" si="6"/>
        <v>620.6448461162677</v>
      </c>
      <c r="V17" s="123">
        <f t="shared" si="23"/>
        <v>14440811</v>
      </c>
      <c r="W17" s="38">
        <f t="shared" si="7"/>
        <v>7054.621885686371</v>
      </c>
      <c r="X17" s="88">
        <v>1374069</v>
      </c>
      <c r="Y17" s="23">
        <f t="shared" si="8"/>
        <v>671.2598925256473</v>
      </c>
      <c r="Z17" s="88">
        <v>734354</v>
      </c>
      <c r="AA17" s="23">
        <f t="shared" si="9"/>
        <v>358.7464582315584</v>
      </c>
      <c r="AB17" s="88">
        <v>183957</v>
      </c>
      <c r="AC17" s="23">
        <f t="shared" si="10"/>
        <v>89.86663409868099</v>
      </c>
      <c r="AD17" s="88">
        <v>1799005</v>
      </c>
      <c r="AE17" s="23">
        <f t="shared" si="11"/>
        <v>878.8495359062042</v>
      </c>
      <c r="AF17" s="88">
        <v>1369674</v>
      </c>
      <c r="AG17" s="23">
        <f t="shared" si="12"/>
        <v>669.1128480703469</v>
      </c>
      <c r="AH17" s="88">
        <v>1570758</v>
      </c>
      <c r="AI17" s="23">
        <f t="shared" si="13"/>
        <v>767.3463605276014</v>
      </c>
      <c r="AJ17" s="88">
        <v>0</v>
      </c>
      <c r="AK17" s="23">
        <f t="shared" si="14"/>
        <v>0</v>
      </c>
      <c r="AL17" s="88">
        <v>11694</v>
      </c>
      <c r="AM17" s="23">
        <f t="shared" si="15"/>
        <v>5.712750366389839</v>
      </c>
      <c r="AN17" s="88">
        <v>98705</v>
      </c>
      <c r="AO17" s="23">
        <f t="shared" si="16"/>
        <v>48.21934538348803</v>
      </c>
      <c r="AP17" s="55">
        <f t="shared" si="24"/>
        <v>7142216</v>
      </c>
      <c r="AQ17" s="55">
        <f t="shared" si="17"/>
        <v>3489.113825109917</v>
      </c>
      <c r="AR17" s="88">
        <v>18121</v>
      </c>
      <c r="AS17" s="23">
        <f t="shared" si="18"/>
        <v>8.852467024914509</v>
      </c>
      <c r="AT17" s="88">
        <v>1352664</v>
      </c>
      <c r="AU17" s="23">
        <f t="shared" si="19"/>
        <v>660.8031265266243</v>
      </c>
      <c r="AV17" s="68">
        <f t="shared" si="25"/>
        <v>22953812</v>
      </c>
      <c r="AW17" s="68">
        <f t="shared" si="20"/>
        <v>11213.391304347826</v>
      </c>
      <c r="AX17" s="171"/>
      <c r="AY17" s="59"/>
      <c r="AZ17" s="59"/>
      <c r="BA17" s="59"/>
    </row>
    <row r="18" spans="1:50" ht="12.75">
      <c r="A18" s="63">
        <v>15</v>
      </c>
      <c r="B18" s="134" t="s">
        <v>69</v>
      </c>
      <c r="C18" s="131">
        <v>3834</v>
      </c>
      <c r="D18" s="102">
        <v>14136797</v>
      </c>
      <c r="E18" s="24">
        <f t="shared" si="0"/>
        <v>3687.218831507564</v>
      </c>
      <c r="F18" s="102">
        <v>2808792</v>
      </c>
      <c r="G18" s="24">
        <f t="shared" si="1"/>
        <v>732.6009389671361</v>
      </c>
      <c r="H18" s="102">
        <v>778641</v>
      </c>
      <c r="I18" s="24">
        <f t="shared" si="26"/>
        <v>203.08841940532082</v>
      </c>
      <c r="J18" s="102">
        <v>932868</v>
      </c>
      <c r="K18" s="24">
        <f t="shared" si="2"/>
        <v>243.31455399061034</v>
      </c>
      <c r="L18" s="102">
        <v>125904</v>
      </c>
      <c r="M18" s="24">
        <f t="shared" si="3"/>
        <v>32.838810641627546</v>
      </c>
      <c r="N18" s="102">
        <v>2129444</v>
      </c>
      <c r="O18" s="24">
        <f t="shared" si="4"/>
        <v>555.4105372978612</v>
      </c>
      <c r="P18" s="61">
        <f t="shared" si="21"/>
        <v>20912446</v>
      </c>
      <c r="Q18" s="4">
        <f t="shared" si="22"/>
        <v>5454.47209181012</v>
      </c>
      <c r="R18" s="102">
        <v>2179512</v>
      </c>
      <c r="S18" s="24">
        <f t="shared" si="5"/>
        <v>568.4694835680751</v>
      </c>
      <c r="T18" s="102">
        <v>2015864</v>
      </c>
      <c r="U18" s="24">
        <f t="shared" si="6"/>
        <v>525.7861241523213</v>
      </c>
      <c r="V18" s="124">
        <f t="shared" si="23"/>
        <v>25107822</v>
      </c>
      <c r="W18" s="5">
        <f t="shared" si="7"/>
        <v>6548.7276995305165</v>
      </c>
      <c r="X18" s="102">
        <v>2423330</v>
      </c>
      <c r="Y18" s="24">
        <f t="shared" si="8"/>
        <v>632.0631194574856</v>
      </c>
      <c r="Z18" s="102">
        <v>1382845</v>
      </c>
      <c r="AA18" s="24">
        <f t="shared" si="9"/>
        <v>360.6794470526865</v>
      </c>
      <c r="AB18" s="102">
        <v>570015</v>
      </c>
      <c r="AC18" s="24">
        <f t="shared" si="10"/>
        <v>148.6737089201878</v>
      </c>
      <c r="AD18" s="102">
        <v>3233577</v>
      </c>
      <c r="AE18" s="24">
        <f t="shared" si="11"/>
        <v>843.3951486697965</v>
      </c>
      <c r="AF18" s="102">
        <v>1914665</v>
      </c>
      <c r="AG18" s="24">
        <f t="shared" si="12"/>
        <v>499.39097548252477</v>
      </c>
      <c r="AH18" s="102">
        <v>2575522</v>
      </c>
      <c r="AI18" s="24">
        <f t="shared" si="13"/>
        <v>671.7584767866458</v>
      </c>
      <c r="AJ18" s="102">
        <v>0</v>
      </c>
      <c r="AK18" s="24">
        <f t="shared" si="14"/>
        <v>0</v>
      </c>
      <c r="AL18" s="102">
        <v>5325</v>
      </c>
      <c r="AM18" s="24">
        <f t="shared" si="15"/>
        <v>1.3888888888888888</v>
      </c>
      <c r="AN18" s="102">
        <v>420324</v>
      </c>
      <c r="AO18" s="24">
        <f t="shared" si="16"/>
        <v>109.63067292644757</v>
      </c>
      <c r="AP18" s="6">
        <f t="shared" si="24"/>
        <v>12525603</v>
      </c>
      <c r="AQ18" s="64">
        <f t="shared" si="17"/>
        <v>3266.9804381846634</v>
      </c>
      <c r="AR18" s="102">
        <v>642952</v>
      </c>
      <c r="AS18" s="24">
        <f t="shared" si="18"/>
        <v>167.69744392279603</v>
      </c>
      <c r="AT18" s="102">
        <v>656712</v>
      </c>
      <c r="AU18" s="24">
        <f t="shared" si="19"/>
        <v>171.28638497652582</v>
      </c>
      <c r="AV18" s="57">
        <f t="shared" si="25"/>
        <v>38933089</v>
      </c>
      <c r="AW18" s="57">
        <f t="shared" si="20"/>
        <v>10154.691966614502</v>
      </c>
      <c r="AX18" s="171"/>
    </row>
    <row r="19" spans="1:50" ht="12.75">
      <c r="A19" s="111">
        <v>16</v>
      </c>
      <c r="B19" s="133" t="s">
        <v>70</v>
      </c>
      <c r="C19" s="130">
        <v>5040</v>
      </c>
      <c r="D19" s="109">
        <v>30828948</v>
      </c>
      <c r="E19" s="108">
        <f t="shared" si="0"/>
        <v>6116.854761904762</v>
      </c>
      <c r="F19" s="109">
        <v>8044635</v>
      </c>
      <c r="G19" s="108">
        <f t="shared" si="1"/>
        <v>1596.157738095238</v>
      </c>
      <c r="H19" s="109">
        <v>2251933</v>
      </c>
      <c r="I19" s="108">
        <f t="shared" si="26"/>
        <v>446.8121031746032</v>
      </c>
      <c r="J19" s="109">
        <v>7166625</v>
      </c>
      <c r="K19" s="108">
        <f t="shared" si="2"/>
        <v>1421.9494047619048</v>
      </c>
      <c r="L19" s="109">
        <v>0</v>
      </c>
      <c r="M19" s="108">
        <f t="shared" si="3"/>
        <v>0</v>
      </c>
      <c r="N19" s="109">
        <v>5156113</v>
      </c>
      <c r="O19" s="108">
        <f t="shared" si="4"/>
        <v>1023.0382936507937</v>
      </c>
      <c r="P19" s="117">
        <f t="shared" si="21"/>
        <v>53448254</v>
      </c>
      <c r="Q19" s="107">
        <f t="shared" si="22"/>
        <v>10604.8123015873</v>
      </c>
      <c r="R19" s="109">
        <v>5107525</v>
      </c>
      <c r="S19" s="108">
        <f t="shared" si="5"/>
        <v>1013.3978174603175</v>
      </c>
      <c r="T19" s="109">
        <v>4594788</v>
      </c>
      <c r="U19" s="108">
        <f t="shared" si="6"/>
        <v>911.6642857142857</v>
      </c>
      <c r="V19" s="122">
        <f t="shared" si="23"/>
        <v>63150567</v>
      </c>
      <c r="W19" s="106">
        <f t="shared" si="7"/>
        <v>12529.874404761904</v>
      </c>
      <c r="X19" s="109">
        <v>5066873</v>
      </c>
      <c r="Y19" s="108">
        <f t="shared" si="8"/>
        <v>1005.3319444444444</v>
      </c>
      <c r="Z19" s="109">
        <v>2749624</v>
      </c>
      <c r="AA19" s="108">
        <f t="shared" si="9"/>
        <v>545.5603174603175</v>
      </c>
      <c r="AB19" s="109">
        <v>1511259</v>
      </c>
      <c r="AC19" s="108">
        <f t="shared" si="10"/>
        <v>299.85297619047617</v>
      </c>
      <c r="AD19" s="109">
        <v>8500347</v>
      </c>
      <c r="AE19" s="108">
        <f t="shared" si="11"/>
        <v>1686.5767857142857</v>
      </c>
      <c r="AF19" s="109">
        <v>7340026</v>
      </c>
      <c r="AG19" s="108">
        <f t="shared" si="12"/>
        <v>1456.3543650793652</v>
      </c>
      <c r="AH19" s="109">
        <v>5054362</v>
      </c>
      <c r="AI19" s="108">
        <f t="shared" si="13"/>
        <v>1002.8496031746032</v>
      </c>
      <c r="AJ19" s="109">
        <v>0</v>
      </c>
      <c r="AK19" s="108">
        <f t="shared" si="14"/>
        <v>0</v>
      </c>
      <c r="AL19" s="109">
        <v>0</v>
      </c>
      <c r="AM19" s="108">
        <f t="shared" si="15"/>
        <v>0</v>
      </c>
      <c r="AN19" s="109">
        <v>435279</v>
      </c>
      <c r="AO19" s="108">
        <f t="shared" si="16"/>
        <v>86.36488095238096</v>
      </c>
      <c r="AP19" s="105">
        <f t="shared" si="24"/>
        <v>30657770</v>
      </c>
      <c r="AQ19" s="105">
        <f t="shared" si="17"/>
        <v>6082.890873015873</v>
      </c>
      <c r="AR19" s="109">
        <v>14248385</v>
      </c>
      <c r="AS19" s="108">
        <f t="shared" si="18"/>
        <v>2827.060515873016</v>
      </c>
      <c r="AT19" s="109">
        <v>3567273</v>
      </c>
      <c r="AU19" s="108">
        <f t="shared" si="19"/>
        <v>707.7922619047619</v>
      </c>
      <c r="AV19" s="104">
        <f t="shared" si="25"/>
        <v>111623995</v>
      </c>
      <c r="AW19" s="104">
        <f t="shared" si="20"/>
        <v>22147.618055555555</v>
      </c>
      <c r="AX19" s="171"/>
    </row>
    <row r="20" spans="1:53" s="60" customFormat="1" ht="12.75">
      <c r="A20" s="47">
        <v>17</v>
      </c>
      <c r="B20" s="132" t="s">
        <v>71</v>
      </c>
      <c r="C20" s="130">
        <v>42889</v>
      </c>
      <c r="D20" s="88">
        <v>167295267</v>
      </c>
      <c r="E20" s="23">
        <f t="shared" si="0"/>
        <v>3900.6567418219124</v>
      </c>
      <c r="F20" s="88">
        <v>62641126</v>
      </c>
      <c r="G20" s="23">
        <f t="shared" si="1"/>
        <v>1460.540604817086</v>
      </c>
      <c r="H20" s="88">
        <v>8603519</v>
      </c>
      <c r="I20" s="23">
        <f t="shared" si="26"/>
        <v>200.5996642495745</v>
      </c>
      <c r="J20" s="88">
        <v>17871248</v>
      </c>
      <c r="K20" s="23">
        <f t="shared" si="2"/>
        <v>416.6860500361398</v>
      </c>
      <c r="L20" s="88">
        <v>1088793</v>
      </c>
      <c r="M20" s="23">
        <f t="shared" si="3"/>
        <v>25.386299517358765</v>
      </c>
      <c r="N20" s="88">
        <v>31232002</v>
      </c>
      <c r="O20" s="23">
        <f t="shared" si="4"/>
        <v>728.2054139756115</v>
      </c>
      <c r="P20" s="40">
        <f t="shared" si="21"/>
        <v>288731955</v>
      </c>
      <c r="Q20" s="62">
        <f t="shared" si="22"/>
        <v>6732.074774417682</v>
      </c>
      <c r="R20" s="88">
        <v>39567395</v>
      </c>
      <c r="S20" s="23">
        <f t="shared" si="5"/>
        <v>922.5534519340623</v>
      </c>
      <c r="T20" s="88">
        <v>37588515</v>
      </c>
      <c r="U20" s="23">
        <f t="shared" si="6"/>
        <v>876.4138823474551</v>
      </c>
      <c r="V20" s="123">
        <f t="shared" si="23"/>
        <v>365887865</v>
      </c>
      <c r="W20" s="38">
        <f t="shared" si="7"/>
        <v>8531.042108699201</v>
      </c>
      <c r="X20" s="88">
        <v>25577627</v>
      </c>
      <c r="Y20" s="23">
        <f t="shared" si="8"/>
        <v>596.3679964559677</v>
      </c>
      <c r="Z20" s="88">
        <v>11562026</v>
      </c>
      <c r="AA20" s="23">
        <f t="shared" si="9"/>
        <v>269.58021870409664</v>
      </c>
      <c r="AB20" s="88">
        <v>4568534</v>
      </c>
      <c r="AC20" s="23">
        <f t="shared" si="10"/>
        <v>106.51994683951595</v>
      </c>
      <c r="AD20" s="88">
        <v>49013483</v>
      </c>
      <c r="AE20" s="23">
        <f t="shared" si="11"/>
        <v>1142.7984564806827</v>
      </c>
      <c r="AF20" s="88">
        <v>35280906</v>
      </c>
      <c r="AG20" s="23">
        <f t="shared" si="12"/>
        <v>822.6096668143347</v>
      </c>
      <c r="AH20" s="88">
        <v>26248978</v>
      </c>
      <c r="AI20" s="23">
        <f t="shared" si="13"/>
        <v>612.0212175616125</v>
      </c>
      <c r="AJ20" s="88">
        <v>0</v>
      </c>
      <c r="AK20" s="23">
        <f t="shared" si="14"/>
        <v>0</v>
      </c>
      <c r="AL20" s="88">
        <v>12350</v>
      </c>
      <c r="AM20" s="23">
        <f t="shared" si="15"/>
        <v>0.28795262188439924</v>
      </c>
      <c r="AN20" s="88">
        <v>10604569</v>
      </c>
      <c r="AO20" s="23">
        <f t="shared" si="16"/>
        <v>247.25614959546738</v>
      </c>
      <c r="AP20" s="55">
        <f t="shared" si="24"/>
        <v>162868473</v>
      </c>
      <c r="AQ20" s="55">
        <f t="shared" si="17"/>
        <v>3797.441605073562</v>
      </c>
      <c r="AR20" s="88">
        <v>66394086</v>
      </c>
      <c r="AS20" s="23">
        <f t="shared" si="18"/>
        <v>1548.0446268273915</v>
      </c>
      <c r="AT20" s="88">
        <v>3725422</v>
      </c>
      <c r="AU20" s="23">
        <f t="shared" si="19"/>
        <v>86.8619459535079</v>
      </c>
      <c r="AV20" s="68">
        <f t="shared" si="25"/>
        <v>598875846</v>
      </c>
      <c r="AW20" s="68">
        <f t="shared" si="20"/>
        <v>13963.390286553662</v>
      </c>
      <c r="AX20" s="171"/>
      <c r="AY20" s="59"/>
      <c r="AZ20" s="59"/>
      <c r="BA20" s="59"/>
    </row>
    <row r="21" spans="1:53" s="60" customFormat="1" ht="12.75">
      <c r="A21" s="47">
        <v>18</v>
      </c>
      <c r="B21" s="132" t="s">
        <v>72</v>
      </c>
      <c r="C21" s="130">
        <v>1204</v>
      </c>
      <c r="D21" s="88">
        <v>4115735</v>
      </c>
      <c r="E21" s="23">
        <f t="shared" si="0"/>
        <v>3418.3845514950167</v>
      </c>
      <c r="F21" s="88">
        <v>1147729</v>
      </c>
      <c r="G21" s="23">
        <f t="shared" si="1"/>
        <v>953.2632890365448</v>
      </c>
      <c r="H21" s="88">
        <v>313289</v>
      </c>
      <c r="I21" s="23">
        <f t="shared" si="26"/>
        <v>260.20681063122925</v>
      </c>
      <c r="J21" s="88">
        <v>355765</v>
      </c>
      <c r="K21" s="23">
        <f t="shared" si="2"/>
        <v>295.4858803986711</v>
      </c>
      <c r="L21" s="88">
        <v>0</v>
      </c>
      <c r="M21" s="23">
        <f t="shared" si="3"/>
        <v>0</v>
      </c>
      <c r="N21" s="88">
        <v>1854682</v>
      </c>
      <c r="O21" s="23">
        <f t="shared" si="4"/>
        <v>1540.4335548172758</v>
      </c>
      <c r="P21" s="40">
        <f t="shared" si="21"/>
        <v>7787200</v>
      </c>
      <c r="Q21" s="62">
        <f t="shared" si="22"/>
        <v>6467.774086378738</v>
      </c>
      <c r="R21" s="88">
        <v>597712</v>
      </c>
      <c r="S21" s="23">
        <f t="shared" si="5"/>
        <v>496.4385382059801</v>
      </c>
      <c r="T21" s="88">
        <v>623185</v>
      </c>
      <c r="U21" s="23">
        <f t="shared" si="6"/>
        <v>517.5955149501661</v>
      </c>
      <c r="V21" s="123">
        <f t="shared" si="23"/>
        <v>9008097</v>
      </c>
      <c r="W21" s="38">
        <f t="shared" si="7"/>
        <v>7481.808139534884</v>
      </c>
      <c r="X21" s="88">
        <v>801040</v>
      </c>
      <c r="Y21" s="23">
        <f t="shared" si="8"/>
        <v>665.3156146179402</v>
      </c>
      <c r="Z21" s="88">
        <v>525946</v>
      </c>
      <c r="AA21" s="23">
        <f t="shared" si="9"/>
        <v>436.83222591362124</v>
      </c>
      <c r="AB21" s="88">
        <v>432873</v>
      </c>
      <c r="AC21" s="23">
        <f t="shared" si="10"/>
        <v>359.52906976744185</v>
      </c>
      <c r="AD21" s="88">
        <v>1591033</v>
      </c>
      <c r="AE21" s="23">
        <f t="shared" si="11"/>
        <v>1321.4559800664451</v>
      </c>
      <c r="AF21" s="88">
        <v>631703</v>
      </c>
      <c r="AG21" s="23">
        <f t="shared" si="12"/>
        <v>524.6702657807309</v>
      </c>
      <c r="AH21" s="88">
        <v>974685</v>
      </c>
      <c r="AI21" s="23">
        <f t="shared" si="13"/>
        <v>809.5390365448505</v>
      </c>
      <c r="AJ21" s="88">
        <v>0</v>
      </c>
      <c r="AK21" s="23">
        <f t="shared" si="14"/>
        <v>0</v>
      </c>
      <c r="AL21" s="88">
        <v>3921</v>
      </c>
      <c r="AM21" s="23">
        <f t="shared" si="15"/>
        <v>3.256644518272425</v>
      </c>
      <c r="AN21" s="88">
        <v>0</v>
      </c>
      <c r="AO21" s="23">
        <f t="shared" si="16"/>
        <v>0</v>
      </c>
      <c r="AP21" s="55">
        <f t="shared" si="24"/>
        <v>4961201</v>
      </c>
      <c r="AQ21" s="55">
        <f t="shared" si="17"/>
        <v>4120.5988372093025</v>
      </c>
      <c r="AR21" s="88">
        <v>617148</v>
      </c>
      <c r="AS21" s="23">
        <f t="shared" si="18"/>
        <v>512.5813953488372</v>
      </c>
      <c r="AT21" s="88">
        <v>280936</v>
      </c>
      <c r="AU21" s="23">
        <f t="shared" si="19"/>
        <v>233.33554817275748</v>
      </c>
      <c r="AV21" s="68">
        <f t="shared" si="25"/>
        <v>14867382</v>
      </c>
      <c r="AW21" s="68">
        <f t="shared" si="20"/>
        <v>12348.32392026578</v>
      </c>
      <c r="AX21" s="171"/>
      <c r="AY21" s="59"/>
      <c r="AZ21" s="59"/>
      <c r="BA21" s="59"/>
    </row>
    <row r="22" spans="1:53" s="60" customFormat="1" ht="12.75">
      <c r="A22" s="47">
        <v>19</v>
      </c>
      <c r="B22" s="132" t="s">
        <v>73</v>
      </c>
      <c r="C22" s="130">
        <v>2062</v>
      </c>
      <c r="D22" s="88">
        <v>8231678</v>
      </c>
      <c r="E22" s="23">
        <f t="shared" si="0"/>
        <v>3992.0843840931134</v>
      </c>
      <c r="F22" s="88">
        <v>1645767</v>
      </c>
      <c r="G22" s="23">
        <f t="shared" si="1"/>
        <v>798.1411251212415</v>
      </c>
      <c r="H22" s="88">
        <v>367358</v>
      </c>
      <c r="I22" s="23">
        <f t="shared" si="26"/>
        <v>178.15615906886518</v>
      </c>
      <c r="J22" s="88">
        <v>225065</v>
      </c>
      <c r="K22" s="23">
        <f t="shared" si="2"/>
        <v>109.14888457807953</v>
      </c>
      <c r="L22" s="88"/>
      <c r="M22" s="23">
        <f t="shared" si="3"/>
        <v>0</v>
      </c>
      <c r="N22" s="88">
        <v>1499530</v>
      </c>
      <c r="O22" s="23">
        <f t="shared" si="4"/>
        <v>727.2211445198836</v>
      </c>
      <c r="P22" s="40">
        <f t="shared" si="21"/>
        <v>11969398</v>
      </c>
      <c r="Q22" s="62">
        <f t="shared" si="22"/>
        <v>5804.7516973811835</v>
      </c>
      <c r="R22" s="88">
        <v>1144259</v>
      </c>
      <c r="S22" s="23">
        <f t="shared" si="5"/>
        <v>554.9267701260911</v>
      </c>
      <c r="T22" s="88">
        <v>2143161</v>
      </c>
      <c r="U22" s="23">
        <f t="shared" si="6"/>
        <v>1039.3603297769157</v>
      </c>
      <c r="V22" s="123">
        <f t="shared" si="23"/>
        <v>15256818</v>
      </c>
      <c r="W22" s="38">
        <f t="shared" si="7"/>
        <v>7399.03879728419</v>
      </c>
      <c r="X22" s="88">
        <v>1402944</v>
      </c>
      <c r="Y22" s="23">
        <f t="shared" si="8"/>
        <v>680.380213385063</v>
      </c>
      <c r="Z22" s="88">
        <v>809576</v>
      </c>
      <c r="AA22" s="23">
        <f t="shared" si="9"/>
        <v>392.6168768186227</v>
      </c>
      <c r="AB22" s="88">
        <v>617185</v>
      </c>
      <c r="AC22" s="23">
        <f t="shared" si="10"/>
        <v>299.3137730358875</v>
      </c>
      <c r="AD22" s="88">
        <v>1742572</v>
      </c>
      <c r="AE22" s="23">
        <f t="shared" si="11"/>
        <v>845.0882638215325</v>
      </c>
      <c r="AF22" s="88">
        <v>1707545</v>
      </c>
      <c r="AG22" s="23">
        <f t="shared" si="12"/>
        <v>828.1013579049467</v>
      </c>
      <c r="AH22" s="88">
        <v>1104728</v>
      </c>
      <c r="AI22" s="23">
        <f t="shared" si="13"/>
        <v>535.7555771096023</v>
      </c>
      <c r="AJ22" s="88"/>
      <c r="AK22" s="23">
        <f t="shared" si="14"/>
        <v>0</v>
      </c>
      <c r="AL22" s="88">
        <v>17500</v>
      </c>
      <c r="AM22" s="23">
        <f t="shared" si="15"/>
        <v>8.486905916585838</v>
      </c>
      <c r="AN22" s="88">
        <v>229100</v>
      </c>
      <c r="AO22" s="23">
        <f t="shared" si="16"/>
        <v>111.10572259941804</v>
      </c>
      <c r="AP22" s="55">
        <f t="shared" si="24"/>
        <v>7631150</v>
      </c>
      <c r="AQ22" s="55">
        <f t="shared" si="17"/>
        <v>3700.8486905916584</v>
      </c>
      <c r="AR22" s="88">
        <v>111885</v>
      </c>
      <c r="AS22" s="23">
        <f t="shared" si="18"/>
        <v>54.26042677012609</v>
      </c>
      <c r="AT22" s="88"/>
      <c r="AU22" s="23">
        <f t="shared" si="19"/>
        <v>0</v>
      </c>
      <c r="AV22" s="68">
        <f t="shared" si="25"/>
        <v>22999853</v>
      </c>
      <c r="AW22" s="68">
        <f t="shared" si="20"/>
        <v>11154.147914645975</v>
      </c>
      <c r="AX22" s="171"/>
      <c r="AY22" s="59"/>
      <c r="AZ22" s="59"/>
      <c r="BA22" s="59"/>
    </row>
    <row r="23" spans="1:50" ht="12.75">
      <c r="A23" s="63">
        <v>20</v>
      </c>
      <c r="B23" s="134" t="s">
        <v>74</v>
      </c>
      <c r="C23" s="131">
        <v>6035</v>
      </c>
      <c r="D23" s="102">
        <v>19340569</v>
      </c>
      <c r="E23" s="24">
        <f t="shared" si="0"/>
        <v>3204.733885666943</v>
      </c>
      <c r="F23" s="102">
        <v>7773866</v>
      </c>
      <c r="G23" s="24">
        <f t="shared" si="1"/>
        <v>1288.1302402651202</v>
      </c>
      <c r="H23" s="102">
        <v>1470145</v>
      </c>
      <c r="I23" s="24">
        <f t="shared" si="26"/>
        <v>243.60314830157415</v>
      </c>
      <c r="J23" s="102">
        <v>454897</v>
      </c>
      <c r="K23" s="24">
        <f t="shared" si="2"/>
        <v>75.37647058823529</v>
      </c>
      <c r="L23" s="102">
        <v>73448</v>
      </c>
      <c r="M23" s="24">
        <f t="shared" si="3"/>
        <v>12.170339685169843</v>
      </c>
      <c r="N23" s="102">
        <v>3436599</v>
      </c>
      <c r="O23" s="24">
        <f t="shared" si="4"/>
        <v>569.4447390223695</v>
      </c>
      <c r="P23" s="61">
        <f t="shared" si="21"/>
        <v>32549524</v>
      </c>
      <c r="Q23" s="4">
        <f t="shared" si="22"/>
        <v>5393.458823529411</v>
      </c>
      <c r="R23" s="102">
        <v>3070015</v>
      </c>
      <c r="S23" s="24">
        <f t="shared" si="5"/>
        <v>508.7017398508699</v>
      </c>
      <c r="T23" s="102">
        <v>2622541</v>
      </c>
      <c r="U23" s="24">
        <f t="shared" si="6"/>
        <v>434.5552609776305</v>
      </c>
      <c r="V23" s="124">
        <f t="shared" si="23"/>
        <v>38242080</v>
      </c>
      <c r="W23" s="5">
        <f t="shared" si="7"/>
        <v>6336.715824357912</v>
      </c>
      <c r="X23" s="102">
        <v>3296057</v>
      </c>
      <c r="Y23" s="24">
        <f t="shared" si="8"/>
        <v>546.156917978459</v>
      </c>
      <c r="Z23" s="102">
        <v>1230977</v>
      </c>
      <c r="AA23" s="24">
        <f t="shared" si="9"/>
        <v>203.97299088649544</v>
      </c>
      <c r="AB23" s="102">
        <v>563383</v>
      </c>
      <c r="AC23" s="24">
        <f t="shared" si="10"/>
        <v>93.35260977630489</v>
      </c>
      <c r="AD23" s="102">
        <v>4621699</v>
      </c>
      <c r="AE23" s="24">
        <f t="shared" si="11"/>
        <v>765.8159072079536</v>
      </c>
      <c r="AF23" s="102">
        <v>4611297</v>
      </c>
      <c r="AG23" s="24">
        <f t="shared" si="12"/>
        <v>764.0922949461475</v>
      </c>
      <c r="AH23" s="102">
        <v>3855517</v>
      </c>
      <c r="AI23" s="24">
        <f t="shared" si="13"/>
        <v>638.8594863297432</v>
      </c>
      <c r="AJ23" s="102">
        <v>0</v>
      </c>
      <c r="AK23" s="24">
        <f t="shared" si="14"/>
        <v>0</v>
      </c>
      <c r="AL23" s="102">
        <v>39615</v>
      </c>
      <c r="AM23" s="24">
        <f t="shared" si="15"/>
        <v>6.564208782104391</v>
      </c>
      <c r="AN23" s="102">
        <v>598642</v>
      </c>
      <c r="AO23" s="24">
        <f t="shared" si="16"/>
        <v>99.1950289975145</v>
      </c>
      <c r="AP23" s="6">
        <f t="shared" si="24"/>
        <v>18817187</v>
      </c>
      <c r="AQ23" s="64">
        <f t="shared" si="17"/>
        <v>3118.0094449047224</v>
      </c>
      <c r="AR23" s="102">
        <v>1294352</v>
      </c>
      <c r="AS23" s="24">
        <f t="shared" si="18"/>
        <v>214.4742336371168</v>
      </c>
      <c r="AT23" s="102">
        <v>1070751</v>
      </c>
      <c r="AU23" s="24">
        <f t="shared" si="19"/>
        <v>177.42352941176472</v>
      </c>
      <c r="AV23" s="57">
        <f t="shared" si="25"/>
        <v>59424370</v>
      </c>
      <c r="AW23" s="57">
        <f t="shared" si="20"/>
        <v>9846.623032311516</v>
      </c>
      <c r="AX23" s="171"/>
    </row>
    <row r="24" spans="1:50" ht="12.75">
      <c r="A24" s="111">
        <v>21</v>
      </c>
      <c r="B24" s="133" t="s">
        <v>75</v>
      </c>
      <c r="C24" s="130">
        <v>3184</v>
      </c>
      <c r="D24" s="109">
        <v>9629995</v>
      </c>
      <c r="E24" s="108">
        <f t="shared" si="0"/>
        <v>3024.495917085427</v>
      </c>
      <c r="F24" s="109">
        <v>2670283</v>
      </c>
      <c r="G24" s="108">
        <f t="shared" si="1"/>
        <v>838.6567211055276</v>
      </c>
      <c r="H24" s="109">
        <v>501270</v>
      </c>
      <c r="I24" s="108">
        <f t="shared" si="26"/>
        <v>157.43404522613065</v>
      </c>
      <c r="J24" s="109">
        <v>1312353</v>
      </c>
      <c r="K24" s="108">
        <f t="shared" si="2"/>
        <v>412.17116834170855</v>
      </c>
      <c r="L24" s="109">
        <v>26963</v>
      </c>
      <c r="M24" s="108">
        <f t="shared" si="3"/>
        <v>8.468278894472363</v>
      </c>
      <c r="N24" s="109">
        <v>2507889</v>
      </c>
      <c r="O24" s="108">
        <f t="shared" si="4"/>
        <v>787.6535804020101</v>
      </c>
      <c r="P24" s="117">
        <f t="shared" si="21"/>
        <v>16648753</v>
      </c>
      <c r="Q24" s="107">
        <f t="shared" si="22"/>
        <v>5228.879711055276</v>
      </c>
      <c r="R24" s="109">
        <v>1365134</v>
      </c>
      <c r="S24" s="108">
        <f t="shared" si="5"/>
        <v>428.74811557788945</v>
      </c>
      <c r="T24" s="109">
        <v>2650004</v>
      </c>
      <c r="U24" s="108">
        <f t="shared" si="6"/>
        <v>832.2876884422111</v>
      </c>
      <c r="V24" s="122">
        <f t="shared" si="23"/>
        <v>20663891</v>
      </c>
      <c r="W24" s="106">
        <f t="shared" si="7"/>
        <v>6489.915515075377</v>
      </c>
      <c r="X24" s="109">
        <v>1721298</v>
      </c>
      <c r="Y24" s="108">
        <f t="shared" si="8"/>
        <v>540.6086683417085</v>
      </c>
      <c r="Z24" s="109">
        <v>675426</v>
      </c>
      <c r="AA24" s="108">
        <f t="shared" si="9"/>
        <v>212.13128140703517</v>
      </c>
      <c r="AB24" s="109">
        <v>550397</v>
      </c>
      <c r="AC24" s="108">
        <f t="shared" si="10"/>
        <v>172.86337939698493</v>
      </c>
      <c r="AD24" s="109">
        <v>2031278</v>
      </c>
      <c r="AE24" s="108">
        <f t="shared" si="11"/>
        <v>637.9641959798995</v>
      </c>
      <c r="AF24" s="109">
        <v>2620109</v>
      </c>
      <c r="AG24" s="108">
        <f t="shared" si="12"/>
        <v>822.8985552763819</v>
      </c>
      <c r="AH24" s="109">
        <v>2055906</v>
      </c>
      <c r="AI24" s="108">
        <f t="shared" si="13"/>
        <v>645.6991206030151</v>
      </c>
      <c r="AJ24" s="109">
        <v>0</v>
      </c>
      <c r="AK24" s="108">
        <f t="shared" si="14"/>
        <v>0</v>
      </c>
      <c r="AL24" s="109">
        <v>4644</v>
      </c>
      <c r="AM24" s="108">
        <f t="shared" si="15"/>
        <v>1.4585427135678393</v>
      </c>
      <c r="AN24" s="109">
        <v>54625</v>
      </c>
      <c r="AO24" s="108">
        <f t="shared" si="16"/>
        <v>17.156092964824122</v>
      </c>
      <c r="AP24" s="105">
        <f t="shared" si="24"/>
        <v>9713683</v>
      </c>
      <c r="AQ24" s="105">
        <f t="shared" si="17"/>
        <v>3050.779836683417</v>
      </c>
      <c r="AR24" s="109">
        <v>9291</v>
      </c>
      <c r="AS24" s="108">
        <f t="shared" si="18"/>
        <v>2.9180276381909547</v>
      </c>
      <c r="AT24" s="109">
        <v>1525060</v>
      </c>
      <c r="AU24" s="108">
        <f t="shared" si="19"/>
        <v>478.97613065326635</v>
      </c>
      <c r="AV24" s="104">
        <f t="shared" si="25"/>
        <v>31911925</v>
      </c>
      <c r="AW24" s="104">
        <f t="shared" si="20"/>
        <v>10022.589510050251</v>
      </c>
      <c r="AX24" s="171"/>
    </row>
    <row r="25" spans="1:53" s="60" customFormat="1" ht="12.75">
      <c r="A25" s="47">
        <v>22</v>
      </c>
      <c r="B25" s="132" t="s">
        <v>76</v>
      </c>
      <c r="C25" s="130">
        <v>3313</v>
      </c>
      <c r="D25" s="88">
        <v>11268351</v>
      </c>
      <c r="E25" s="23">
        <f t="shared" si="0"/>
        <v>3401.2529429520073</v>
      </c>
      <c r="F25" s="88">
        <v>3338907</v>
      </c>
      <c r="G25" s="23">
        <f t="shared" si="1"/>
        <v>1007.8198007847872</v>
      </c>
      <c r="H25" s="88">
        <v>775779</v>
      </c>
      <c r="I25" s="23">
        <f t="shared" si="26"/>
        <v>234.16208874132207</v>
      </c>
      <c r="J25" s="88">
        <v>614943</v>
      </c>
      <c r="K25" s="23">
        <f t="shared" si="2"/>
        <v>185.6151524298219</v>
      </c>
      <c r="L25" s="88">
        <v>23151</v>
      </c>
      <c r="M25" s="23">
        <f t="shared" si="3"/>
        <v>6.987926350739511</v>
      </c>
      <c r="N25" s="88">
        <v>424038</v>
      </c>
      <c r="O25" s="23">
        <f t="shared" si="4"/>
        <v>127.99215212798069</v>
      </c>
      <c r="P25" s="40">
        <f t="shared" si="21"/>
        <v>16445169</v>
      </c>
      <c r="Q25" s="62">
        <f t="shared" si="22"/>
        <v>4963.830063386658</v>
      </c>
      <c r="R25" s="88">
        <v>1480022</v>
      </c>
      <c r="S25" s="23">
        <f t="shared" si="5"/>
        <v>446.7316631451856</v>
      </c>
      <c r="T25" s="88">
        <v>1955991</v>
      </c>
      <c r="U25" s="23">
        <f t="shared" si="6"/>
        <v>590.3987322668277</v>
      </c>
      <c r="V25" s="123">
        <f t="shared" si="23"/>
        <v>19881182</v>
      </c>
      <c r="W25" s="38">
        <f t="shared" si="7"/>
        <v>6000.960458798672</v>
      </c>
      <c r="X25" s="88">
        <v>1899815</v>
      </c>
      <c r="Y25" s="23">
        <f t="shared" si="8"/>
        <v>573.4424992453969</v>
      </c>
      <c r="Z25" s="88">
        <v>666258</v>
      </c>
      <c r="AA25" s="23">
        <f t="shared" si="9"/>
        <v>201.10413522487173</v>
      </c>
      <c r="AB25" s="88">
        <v>415368</v>
      </c>
      <c r="AC25" s="23">
        <f t="shared" si="10"/>
        <v>125.3751886507697</v>
      </c>
      <c r="AD25" s="88">
        <v>2752412</v>
      </c>
      <c r="AE25" s="23">
        <f t="shared" si="11"/>
        <v>830.791427709025</v>
      </c>
      <c r="AF25" s="88">
        <v>3053729</v>
      </c>
      <c r="AG25" s="23">
        <f t="shared" si="12"/>
        <v>921.741322064594</v>
      </c>
      <c r="AH25" s="88">
        <v>1930082</v>
      </c>
      <c r="AI25" s="23">
        <f t="shared" si="13"/>
        <v>582.5783277995774</v>
      </c>
      <c r="AJ25" s="88">
        <v>0</v>
      </c>
      <c r="AK25" s="23">
        <f t="shared" si="14"/>
        <v>0</v>
      </c>
      <c r="AL25" s="88">
        <v>10194</v>
      </c>
      <c r="AM25" s="23">
        <f t="shared" si="15"/>
        <v>3.0769695140356172</v>
      </c>
      <c r="AN25" s="88">
        <v>128725</v>
      </c>
      <c r="AO25" s="23">
        <f t="shared" si="16"/>
        <v>38.854512526411106</v>
      </c>
      <c r="AP25" s="55">
        <f t="shared" si="24"/>
        <v>10856583</v>
      </c>
      <c r="AQ25" s="55">
        <f t="shared" si="17"/>
        <v>3276.9643827346817</v>
      </c>
      <c r="AR25" s="88">
        <v>2007350</v>
      </c>
      <c r="AS25" s="23">
        <f t="shared" si="18"/>
        <v>605.900996076064</v>
      </c>
      <c r="AT25" s="88">
        <v>1734339</v>
      </c>
      <c r="AU25" s="23">
        <f t="shared" si="19"/>
        <v>523.4950196196801</v>
      </c>
      <c r="AV25" s="68">
        <f t="shared" si="25"/>
        <v>34479454</v>
      </c>
      <c r="AW25" s="68">
        <f t="shared" si="20"/>
        <v>10407.320857229097</v>
      </c>
      <c r="AX25" s="171"/>
      <c r="AY25" s="59"/>
      <c r="AZ25" s="59"/>
      <c r="BA25" s="59"/>
    </row>
    <row r="26" spans="1:53" s="60" customFormat="1" ht="12.75">
      <c r="A26" s="47">
        <v>23</v>
      </c>
      <c r="B26" s="132" t="s">
        <v>77</v>
      </c>
      <c r="C26" s="130">
        <v>13704</v>
      </c>
      <c r="D26" s="88">
        <v>45204956</v>
      </c>
      <c r="E26" s="23">
        <f t="shared" si="0"/>
        <v>3298.6687098657326</v>
      </c>
      <c r="F26" s="88">
        <v>16432721</v>
      </c>
      <c r="G26" s="23">
        <f t="shared" si="1"/>
        <v>1199.1185785172213</v>
      </c>
      <c r="H26" s="88">
        <v>3455651</v>
      </c>
      <c r="I26" s="23">
        <f t="shared" si="26"/>
        <v>252.16367483946294</v>
      </c>
      <c r="J26" s="88">
        <v>2348794</v>
      </c>
      <c r="K26" s="23">
        <f t="shared" si="2"/>
        <v>171.39477524810275</v>
      </c>
      <c r="L26" s="88"/>
      <c r="M26" s="23">
        <f t="shared" si="3"/>
        <v>0</v>
      </c>
      <c r="N26" s="88">
        <v>8014848</v>
      </c>
      <c r="O26" s="23">
        <f t="shared" si="4"/>
        <v>584.8546409807356</v>
      </c>
      <c r="P26" s="40">
        <f t="shared" si="21"/>
        <v>75456970</v>
      </c>
      <c r="Q26" s="62">
        <f t="shared" si="22"/>
        <v>5506.200379451255</v>
      </c>
      <c r="R26" s="88">
        <v>6730832</v>
      </c>
      <c r="S26" s="23">
        <f t="shared" si="5"/>
        <v>491.15820198482197</v>
      </c>
      <c r="T26" s="88">
        <v>5428967</v>
      </c>
      <c r="U26" s="23">
        <f t="shared" si="6"/>
        <v>396.15929655575013</v>
      </c>
      <c r="V26" s="123">
        <f t="shared" si="23"/>
        <v>87616769</v>
      </c>
      <c r="W26" s="38">
        <f t="shared" si="7"/>
        <v>6393.517877991827</v>
      </c>
      <c r="X26" s="88">
        <v>5459149</v>
      </c>
      <c r="Y26" s="23">
        <f t="shared" si="8"/>
        <v>398.3617192060712</v>
      </c>
      <c r="Z26" s="88">
        <v>2221003</v>
      </c>
      <c r="AA26" s="23">
        <f t="shared" si="9"/>
        <v>162.06968768242848</v>
      </c>
      <c r="AB26" s="88">
        <v>1550002</v>
      </c>
      <c r="AC26" s="23">
        <f t="shared" si="10"/>
        <v>113.10580852305895</v>
      </c>
      <c r="AD26" s="88">
        <v>13014881</v>
      </c>
      <c r="AE26" s="23">
        <f t="shared" si="11"/>
        <v>949.71402510216</v>
      </c>
      <c r="AF26" s="88">
        <v>8259723</v>
      </c>
      <c r="AG26" s="23">
        <f t="shared" si="12"/>
        <v>602.7235113835377</v>
      </c>
      <c r="AH26" s="88">
        <v>8793911</v>
      </c>
      <c r="AI26" s="23">
        <f t="shared" si="13"/>
        <v>641.7039550496205</v>
      </c>
      <c r="AJ26" s="88"/>
      <c r="AK26" s="23">
        <f t="shared" si="14"/>
        <v>0</v>
      </c>
      <c r="AL26" s="88">
        <v>578015</v>
      </c>
      <c r="AM26" s="23">
        <f t="shared" si="15"/>
        <v>42.1785610040864</v>
      </c>
      <c r="AN26" s="88">
        <v>856332</v>
      </c>
      <c r="AO26" s="23">
        <f t="shared" si="16"/>
        <v>62.487740805604204</v>
      </c>
      <c r="AP26" s="55">
        <f t="shared" si="24"/>
        <v>40733016</v>
      </c>
      <c r="AQ26" s="55">
        <f t="shared" si="17"/>
        <v>2972.3450087565675</v>
      </c>
      <c r="AR26" s="88">
        <v>24783172</v>
      </c>
      <c r="AS26" s="23">
        <f t="shared" si="18"/>
        <v>1808.462638645651</v>
      </c>
      <c r="AT26" s="88">
        <v>11547610</v>
      </c>
      <c r="AU26" s="23">
        <f t="shared" si="19"/>
        <v>842.6452130764741</v>
      </c>
      <c r="AV26" s="68">
        <f t="shared" si="25"/>
        <v>164680567</v>
      </c>
      <c r="AW26" s="68">
        <f t="shared" si="20"/>
        <v>12016.97073847052</v>
      </c>
      <c r="AX26" s="171"/>
      <c r="AY26" s="59"/>
      <c r="AZ26" s="59"/>
      <c r="BA26" s="59"/>
    </row>
    <row r="27" spans="1:53" s="60" customFormat="1" ht="12.75">
      <c r="A27" s="47">
        <v>24</v>
      </c>
      <c r="B27" s="132" t="s">
        <v>78</v>
      </c>
      <c r="C27" s="130">
        <v>4569</v>
      </c>
      <c r="D27" s="88">
        <v>21745940</v>
      </c>
      <c r="E27" s="23">
        <f t="shared" si="0"/>
        <v>4759.452834318232</v>
      </c>
      <c r="F27" s="88">
        <v>4571760</v>
      </c>
      <c r="G27" s="23">
        <f t="shared" si="1"/>
        <v>1000.6040709126723</v>
      </c>
      <c r="H27" s="88">
        <v>872189</v>
      </c>
      <c r="I27" s="23">
        <f t="shared" si="26"/>
        <v>190.89275552637338</v>
      </c>
      <c r="J27" s="88">
        <v>1915897</v>
      </c>
      <c r="K27" s="23">
        <f t="shared" si="2"/>
        <v>419.3252352812432</v>
      </c>
      <c r="L27" s="88">
        <v>399636</v>
      </c>
      <c r="M27" s="23">
        <f t="shared" si="3"/>
        <v>87.46684175968483</v>
      </c>
      <c r="N27" s="88">
        <v>2231256</v>
      </c>
      <c r="O27" s="23">
        <f t="shared" si="4"/>
        <v>488.3466841759685</v>
      </c>
      <c r="P27" s="40">
        <f t="shared" si="21"/>
        <v>31736678</v>
      </c>
      <c r="Q27" s="62">
        <f t="shared" si="22"/>
        <v>6946.088421974174</v>
      </c>
      <c r="R27" s="88">
        <v>2525629</v>
      </c>
      <c r="S27" s="23">
        <f t="shared" si="5"/>
        <v>552.7750054716569</v>
      </c>
      <c r="T27" s="88">
        <v>4724009</v>
      </c>
      <c r="U27" s="23">
        <f t="shared" si="6"/>
        <v>1033.9262420660975</v>
      </c>
      <c r="V27" s="123">
        <f t="shared" si="23"/>
        <v>38986316</v>
      </c>
      <c r="W27" s="38">
        <f t="shared" si="7"/>
        <v>8532.789669511929</v>
      </c>
      <c r="X27" s="88">
        <v>3189494</v>
      </c>
      <c r="Y27" s="23">
        <f t="shared" si="8"/>
        <v>698.0726636025388</v>
      </c>
      <c r="Z27" s="88">
        <v>2577516</v>
      </c>
      <c r="AA27" s="23">
        <f t="shared" si="9"/>
        <v>564.1313197636244</v>
      </c>
      <c r="AB27" s="88">
        <v>921134</v>
      </c>
      <c r="AC27" s="23">
        <f t="shared" si="10"/>
        <v>201.6051652440359</v>
      </c>
      <c r="AD27" s="88">
        <v>8040714</v>
      </c>
      <c r="AE27" s="23">
        <f t="shared" si="11"/>
        <v>1759.8411030860145</v>
      </c>
      <c r="AF27" s="88">
        <v>4013711</v>
      </c>
      <c r="AG27" s="23">
        <f t="shared" si="12"/>
        <v>878.465966294594</v>
      </c>
      <c r="AH27" s="88">
        <v>3941211</v>
      </c>
      <c r="AI27" s="23">
        <f t="shared" si="13"/>
        <v>862.5981615233093</v>
      </c>
      <c r="AJ27" s="88"/>
      <c r="AK27" s="23">
        <f t="shared" si="14"/>
        <v>0</v>
      </c>
      <c r="AL27" s="88">
        <v>18000</v>
      </c>
      <c r="AM27" s="23">
        <f t="shared" si="15"/>
        <v>3.9395929087327644</v>
      </c>
      <c r="AN27" s="88">
        <v>557031</v>
      </c>
      <c r="AO27" s="23">
        <f t="shared" si="16"/>
        <v>121.91529875246225</v>
      </c>
      <c r="AP27" s="55">
        <f t="shared" si="24"/>
        <v>23258811</v>
      </c>
      <c r="AQ27" s="55">
        <f t="shared" si="17"/>
        <v>5090.569271175312</v>
      </c>
      <c r="AR27" s="88">
        <v>11101943</v>
      </c>
      <c r="AS27" s="23">
        <f t="shared" si="18"/>
        <v>2429.840884219742</v>
      </c>
      <c r="AT27" s="88">
        <v>4417705</v>
      </c>
      <c r="AU27" s="23">
        <f t="shared" si="19"/>
        <v>966.8866272707376</v>
      </c>
      <c r="AV27" s="68">
        <f t="shared" si="25"/>
        <v>77764775</v>
      </c>
      <c r="AW27" s="68">
        <f t="shared" si="20"/>
        <v>17020.08645217772</v>
      </c>
      <c r="AX27" s="171"/>
      <c r="AY27" s="59"/>
      <c r="AZ27" s="59"/>
      <c r="BA27" s="59"/>
    </row>
    <row r="28" spans="1:50" ht="12.75">
      <c r="A28" s="63">
        <v>25</v>
      </c>
      <c r="B28" s="134" t="s">
        <v>79</v>
      </c>
      <c r="C28" s="131">
        <v>2265</v>
      </c>
      <c r="D28" s="102">
        <v>9109218</v>
      </c>
      <c r="E28" s="24">
        <f t="shared" si="0"/>
        <v>4021.729801324503</v>
      </c>
      <c r="F28" s="102">
        <v>2493617</v>
      </c>
      <c r="G28" s="24">
        <f t="shared" si="1"/>
        <v>1100.9346578366446</v>
      </c>
      <c r="H28" s="102">
        <v>747610</v>
      </c>
      <c r="I28" s="24">
        <f t="shared" si="26"/>
        <v>330.0706401766004</v>
      </c>
      <c r="J28" s="102">
        <v>169515</v>
      </c>
      <c r="K28" s="24">
        <f t="shared" si="2"/>
        <v>74.84105960264901</v>
      </c>
      <c r="L28" s="102">
        <v>0</v>
      </c>
      <c r="M28" s="24">
        <f t="shared" si="3"/>
        <v>0</v>
      </c>
      <c r="N28" s="102">
        <v>1119996</v>
      </c>
      <c r="O28" s="24">
        <f t="shared" si="4"/>
        <v>494.4794701986755</v>
      </c>
      <c r="P28" s="61">
        <f t="shared" si="21"/>
        <v>13639956</v>
      </c>
      <c r="Q28" s="4">
        <f t="shared" si="22"/>
        <v>6022.055629139073</v>
      </c>
      <c r="R28" s="102">
        <v>1025490</v>
      </c>
      <c r="S28" s="24">
        <f t="shared" si="5"/>
        <v>452.7549668874172</v>
      </c>
      <c r="T28" s="102">
        <v>1404722</v>
      </c>
      <c r="U28" s="24">
        <f t="shared" si="6"/>
        <v>620.1863134657837</v>
      </c>
      <c r="V28" s="124">
        <f t="shared" si="23"/>
        <v>16070168</v>
      </c>
      <c r="W28" s="5">
        <f t="shared" si="7"/>
        <v>7094.9969094922735</v>
      </c>
      <c r="X28" s="102">
        <v>1097626</v>
      </c>
      <c r="Y28" s="24">
        <f t="shared" si="8"/>
        <v>484.6030905077263</v>
      </c>
      <c r="Z28" s="102">
        <v>754943</v>
      </c>
      <c r="AA28" s="24">
        <f t="shared" si="9"/>
        <v>333.3081677704194</v>
      </c>
      <c r="AB28" s="102">
        <v>409952</v>
      </c>
      <c r="AC28" s="24">
        <f t="shared" si="10"/>
        <v>180.9942604856512</v>
      </c>
      <c r="AD28" s="102">
        <v>1972460</v>
      </c>
      <c r="AE28" s="24">
        <f t="shared" si="11"/>
        <v>870.8432671081678</v>
      </c>
      <c r="AF28" s="102">
        <v>1582154</v>
      </c>
      <c r="AG28" s="24">
        <f t="shared" si="12"/>
        <v>698.5227373068433</v>
      </c>
      <c r="AH28" s="102">
        <v>1697642</v>
      </c>
      <c r="AI28" s="24">
        <f t="shared" si="13"/>
        <v>749.5108167770419</v>
      </c>
      <c r="AJ28" s="102">
        <v>0</v>
      </c>
      <c r="AK28" s="24">
        <f t="shared" si="14"/>
        <v>0</v>
      </c>
      <c r="AL28" s="102">
        <v>7211</v>
      </c>
      <c r="AM28" s="24">
        <f t="shared" si="15"/>
        <v>3.183664459161148</v>
      </c>
      <c r="AN28" s="102">
        <v>31889</v>
      </c>
      <c r="AO28" s="24">
        <f t="shared" si="16"/>
        <v>14.079028697571744</v>
      </c>
      <c r="AP28" s="6">
        <f t="shared" si="24"/>
        <v>7553877</v>
      </c>
      <c r="AQ28" s="64">
        <f t="shared" si="17"/>
        <v>3335.0450331125826</v>
      </c>
      <c r="AR28" s="102">
        <v>3347535</v>
      </c>
      <c r="AS28" s="24">
        <f t="shared" si="18"/>
        <v>1477.9403973509934</v>
      </c>
      <c r="AT28" s="102">
        <v>905482</v>
      </c>
      <c r="AU28" s="24">
        <f t="shared" si="19"/>
        <v>399.7713024282561</v>
      </c>
      <c r="AV28" s="57">
        <f t="shared" si="25"/>
        <v>27877062</v>
      </c>
      <c r="AW28" s="57">
        <f t="shared" si="20"/>
        <v>12307.753642384107</v>
      </c>
      <c r="AX28" s="171"/>
    </row>
    <row r="29" spans="1:50" ht="12.75">
      <c r="A29" s="111">
        <v>26</v>
      </c>
      <c r="B29" s="133" t="s">
        <v>144</v>
      </c>
      <c r="C29" s="130">
        <v>45704</v>
      </c>
      <c r="D29" s="109">
        <v>176950221</v>
      </c>
      <c r="E29" s="108">
        <f t="shared" si="0"/>
        <v>3871.6572072466306</v>
      </c>
      <c r="F29" s="109">
        <v>72440001</v>
      </c>
      <c r="G29" s="108">
        <f t="shared" si="1"/>
        <v>1584.9816427446176</v>
      </c>
      <c r="H29" s="109">
        <v>8244761</v>
      </c>
      <c r="I29" s="108">
        <f t="shared" si="26"/>
        <v>180.39473569053038</v>
      </c>
      <c r="J29" s="109">
        <v>6356172</v>
      </c>
      <c r="K29" s="108">
        <f t="shared" si="2"/>
        <v>139.07255382461054</v>
      </c>
      <c r="L29" s="109">
        <v>863502</v>
      </c>
      <c r="M29" s="108">
        <f t="shared" si="3"/>
        <v>18.893357255382462</v>
      </c>
      <c r="N29" s="109">
        <v>24190837</v>
      </c>
      <c r="O29" s="108">
        <f t="shared" si="4"/>
        <v>529.2936504463504</v>
      </c>
      <c r="P29" s="117">
        <f t="shared" si="21"/>
        <v>289045494</v>
      </c>
      <c r="Q29" s="107">
        <f t="shared" si="22"/>
        <v>6324.293147208122</v>
      </c>
      <c r="R29" s="109">
        <v>29092557</v>
      </c>
      <c r="S29" s="108">
        <f t="shared" si="5"/>
        <v>636.5429065289691</v>
      </c>
      <c r="T29" s="109">
        <v>27683972</v>
      </c>
      <c r="U29" s="108">
        <f t="shared" si="6"/>
        <v>605.7231752144232</v>
      </c>
      <c r="V29" s="122">
        <f t="shared" si="23"/>
        <v>345822023</v>
      </c>
      <c r="W29" s="106">
        <f t="shared" si="7"/>
        <v>7566.559228951514</v>
      </c>
      <c r="X29" s="109">
        <v>33601391</v>
      </c>
      <c r="Y29" s="108">
        <f t="shared" si="8"/>
        <v>735.1958471906179</v>
      </c>
      <c r="Z29" s="109">
        <v>26514009</v>
      </c>
      <c r="AA29" s="108">
        <f t="shared" si="9"/>
        <v>580.1244748818484</v>
      </c>
      <c r="AB29" s="109">
        <v>7835103</v>
      </c>
      <c r="AC29" s="108">
        <f t="shared" si="10"/>
        <v>171.4314502012953</v>
      </c>
      <c r="AD29" s="109">
        <v>37765726</v>
      </c>
      <c r="AE29" s="108">
        <f t="shared" si="11"/>
        <v>826.3111762646596</v>
      </c>
      <c r="AF29" s="109">
        <v>23013711</v>
      </c>
      <c r="AG29" s="108">
        <f t="shared" si="12"/>
        <v>503.53822422545073</v>
      </c>
      <c r="AH29" s="109">
        <v>21985187</v>
      </c>
      <c r="AI29" s="108">
        <f t="shared" si="13"/>
        <v>481.0341983196219</v>
      </c>
      <c r="AJ29" s="109">
        <v>0</v>
      </c>
      <c r="AK29" s="108">
        <f t="shared" si="14"/>
        <v>0</v>
      </c>
      <c r="AL29" s="109">
        <v>2587106</v>
      </c>
      <c r="AM29" s="108">
        <f t="shared" si="15"/>
        <v>56.605680028006304</v>
      </c>
      <c r="AN29" s="109">
        <v>15091447</v>
      </c>
      <c r="AO29" s="108">
        <f t="shared" si="16"/>
        <v>330.19969805706285</v>
      </c>
      <c r="AP29" s="105">
        <f t="shared" si="24"/>
        <v>168393680</v>
      </c>
      <c r="AQ29" s="105">
        <f t="shared" si="17"/>
        <v>3684.440749168563</v>
      </c>
      <c r="AR29" s="109">
        <v>44920433</v>
      </c>
      <c r="AS29" s="108">
        <f t="shared" si="18"/>
        <v>982.8556143882373</v>
      </c>
      <c r="AT29" s="109">
        <v>20947561</v>
      </c>
      <c r="AU29" s="108">
        <f t="shared" si="19"/>
        <v>458.3310213548048</v>
      </c>
      <c r="AV29" s="104">
        <f t="shared" si="25"/>
        <v>580083697</v>
      </c>
      <c r="AW29" s="104">
        <f t="shared" si="20"/>
        <v>12692.18661386312</v>
      </c>
      <c r="AX29" s="171"/>
    </row>
    <row r="30" spans="1:53" s="60" customFormat="1" ht="12.75">
      <c r="A30" s="47">
        <v>27</v>
      </c>
      <c r="B30" s="132" t="s">
        <v>126</v>
      </c>
      <c r="C30" s="130">
        <v>5822</v>
      </c>
      <c r="D30" s="88">
        <v>22320479</v>
      </c>
      <c r="E30" s="23">
        <f t="shared" si="0"/>
        <v>3833.8163861216076</v>
      </c>
      <c r="F30" s="88">
        <v>6286748</v>
      </c>
      <c r="G30" s="23">
        <f t="shared" si="1"/>
        <v>1079.826176571625</v>
      </c>
      <c r="H30" s="88">
        <v>1672535</v>
      </c>
      <c r="I30" s="23">
        <f t="shared" si="26"/>
        <v>287.27842665750603</v>
      </c>
      <c r="J30" s="88">
        <v>876600</v>
      </c>
      <c r="K30" s="23">
        <f t="shared" si="2"/>
        <v>150.5668155273102</v>
      </c>
      <c r="L30" s="88">
        <v>52047</v>
      </c>
      <c r="M30" s="23">
        <f t="shared" si="3"/>
        <v>8.939711439367915</v>
      </c>
      <c r="N30" s="88">
        <v>3110028</v>
      </c>
      <c r="O30" s="23">
        <f t="shared" si="4"/>
        <v>534.1855032634834</v>
      </c>
      <c r="P30" s="40">
        <f t="shared" si="21"/>
        <v>34318437</v>
      </c>
      <c r="Q30" s="62">
        <f t="shared" si="22"/>
        <v>5894.6130195809</v>
      </c>
      <c r="R30" s="88">
        <v>3725916</v>
      </c>
      <c r="S30" s="23">
        <f t="shared" si="5"/>
        <v>639.9718309859155</v>
      </c>
      <c r="T30" s="88">
        <v>2968696</v>
      </c>
      <c r="U30" s="23">
        <f t="shared" si="6"/>
        <v>509.9099965647544</v>
      </c>
      <c r="V30" s="123">
        <f t="shared" si="23"/>
        <v>41013049</v>
      </c>
      <c r="W30" s="38">
        <f t="shared" si="7"/>
        <v>7044.49484713157</v>
      </c>
      <c r="X30" s="88">
        <v>3902628</v>
      </c>
      <c r="Y30" s="23">
        <f t="shared" si="8"/>
        <v>670.3242871865339</v>
      </c>
      <c r="Z30" s="88">
        <v>1386236</v>
      </c>
      <c r="AA30" s="23">
        <f t="shared" si="9"/>
        <v>238.10305736860187</v>
      </c>
      <c r="AB30" s="88">
        <v>708020</v>
      </c>
      <c r="AC30" s="23">
        <f t="shared" si="10"/>
        <v>121.611130195809</v>
      </c>
      <c r="AD30" s="88">
        <v>5676639</v>
      </c>
      <c r="AE30" s="23">
        <f t="shared" si="11"/>
        <v>975.0324630711095</v>
      </c>
      <c r="AF30" s="88">
        <v>3160147</v>
      </c>
      <c r="AG30" s="23">
        <f t="shared" si="12"/>
        <v>542.7940570250773</v>
      </c>
      <c r="AH30" s="88">
        <v>4357939</v>
      </c>
      <c r="AI30" s="23">
        <f t="shared" si="13"/>
        <v>748.5295431123325</v>
      </c>
      <c r="AJ30" s="88">
        <v>0</v>
      </c>
      <c r="AK30" s="23">
        <f t="shared" si="14"/>
        <v>0</v>
      </c>
      <c r="AL30" s="88">
        <v>12273</v>
      </c>
      <c r="AM30" s="23">
        <f t="shared" si="15"/>
        <v>2.108038474750945</v>
      </c>
      <c r="AN30" s="88">
        <v>634900</v>
      </c>
      <c r="AO30" s="23">
        <f t="shared" si="16"/>
        <v>109.05187220886293</v>
      </c>
      <c r="AP30" s="55">
        <f t="shared" si="24"/>
        <v>19838782</v>
      </c>
      <c r="AQ30" s="55">
        <f t="shared" si="17"/>
        <v>3407.554448643078</v>
      </c>
      <c r="AR30" s="88">
        <v>17326</v>
      </c>
      <c r="AS30" s="23">
        <f t="shared" si="18"/>
        <v>2.975953280659567</v>
      </c>
      <c r="AT30" s="88">
        <v>2945278</v>
      </c>
      <c r="AU30" s="23">
        <f t="shared" si="19"/>
        <v>505.887667468224</v>
      </c>
      <c r="AV30" s="68">
        <f t="shared" si="25"/>
        <v>63814435</v>
      </c>
      <c r="AW30" s="68">
        <f t="shared" si="20"/>
        <v>10960.912916523532</v>
      </c>
      <c r="AX30" s="171"/>
      <c r="AY30" s="59"/>
      <c r="AZ30" s="59"/>
      <c r="BA30" s="59"/>
    </row>
    <row r="31" spans="1:53" s="60" customFormat="1" ht="12.75">
      <c r="A31" s="47">
        <v>28</v>
      </c>
      <c r="B31" s="132" t="s">
        <v>80</v>
      </c>
      <c r="C31" s="130">
        <v>30451</v>
      </c>
      <c r="D31" s="88">
        <v>106256115</v>
      </c>
      <c r="E31" s="23">
        <f t="shared" si="0"/>
        <v>3489.4129913631737</v>
      </c>
      <c r="F31" s="88">
        <v>36297888</v>
      </c>
      <c r="G31" s="23">
        <f t="shared" si="1"/>
        <v>1192.0097205346294</v>
      </c>
      <c r="H31" s="88">
        <v>6944998</v>
      </c>
      <c r="I31" s="23">
        <f t="shared" si="26"/>
        <v>228.07126202751962</v>
      </c>
      <c r="J31" s="88">
        <v>11282327</v>
      </c>
      <c r="K31" s="23">
        <f t="shared" si="2"/>
        <v>370.5076023775902</v>
      </c>
      <c r="L31" s="88">
        <v>646291</v>
      </c>
      <c r="M31" s="23">
        <f t="shared" si="3"/>
        <v>21.223966372204526</v>
      </c>
      <c r="N31" s="88">
        <v>20652834</v>
      </c>
      <c r="O31" s="23">
        <f t="shared" si="4"/>
        <v>678.2317165281928</v>
      </c>
      <c r="P31" s="40">
        <f t="shared" si="21"/>
        <v>182080453</v>
      </c>
      <c r="Q31" s="62">
        <f t="shared" si="22"/>
        <v>5979.45725920331</v>
      </c>
      <c r="R31" s="88">
        <v>26357781</v>
      </c>
      <c r="S31" s="23">
        <f t="shared" si="5"/>
        <v>865.5801451512266</v>
      </c>
      <c r="T31" s="88">
        <v>15221533</v>
      </c>
      <c r="U31" s="23">
        <f t="shared" si="6"/>
        <v>499.86972513217955</v>
      </c>
      <c r="V31" s="123">
        <f t="shared" si="23"/>
        <v>223659767</v>
      </c>
      <c r="W31" s="38">
        <f t="shared" si="7"/>
        <v>7344.907129486716</v>
      </c>
      <c r="X31" s="88">
        <v>15053724</v>
      </c>
      <c r="Y31" s="23">
        <f t="shared" si="8"/>
        <v>494.3589373091196</v>
      </c>
      <c r="Z31" s="88">
        <v>4695315</v>
      </c>
      <c r="AA31" s="23">
        <f t="shared" si="9"/>
        <v>154.192473153591</v>
      </c>
      <c r="AB31" s="88">
        <v>3024330</v>
      </c>
      <c r="AC31" s="23">
        <f t="shared" si="10"/>
        <v>99.31792059374077</v>
      </c>
      <c r="AD31" s="88">
        <v>21634816</v>
      </c>
      <c r="AE31" s="23">
        <f t="shared" si="11"/>
        <v>710.4796558405307</v>
      </c>
      <c r="AF31" s="88">
        <v>19202111</v>
      </c>
      <c r="AG31" s="23">
        <f t="shared" si="12"/>
        <v>630.5904896390923</v>
      </c>
      <c r="AH31" s="88">
        <v>15272773</v>
      </c>
      <c r="AI31" s="23">
        <f t="shared" si="13"/>
        <v>501.55242849167513</v>
      </c>
      <c r="AJ31" s="88">
        <v>0</v>
      </c>
      <c r="AK31" s="23">
        <f t="shared" si="14"/>
        <v>0</v>
      </c>
      <c r="AL31" s="88">
        <v>55978</v>
      </c>
      <c r="AM31" s="23">
        <f t="shared" si="15"/>
        <v>1.8382975928540934</v>
      </c>
      <c r="AN31" s="88">
        <v>4527145</v>
      </c>
      <c r="AO31" s="23">
        <f t="shared" si="16"/>
        <v>148.66983021904042</v>
      </c>
      <c r="AP31" s="55">
        <f t="shared" si="24"/>
        <v>83466192</v>
      </c>
      <c r="AQ31" s="55">
        <f t="shared" si="17"/>
        <v>2741.000032839644</v>
      </c>
      <c r="AR31" s="88">
        <v>9884061</v>
      </c>
      <c r="AS31" s="23">
        <f t="shared" si="18"/>
        <v>324.5890446947555</v>
      </c>
      <c r="AT31" s="88">
        <v>8946257</v>
      </c>
      <c r="AU31" s="23">
        <f t="shared" si="19"/>
        <v>293.79189517585627</v>
      </c>
      <c r="AV31" s="68">
        <f t="shared" si="25"/>
        <v>325956277</v>
      </c>
      <c r="AW31" s="68">
        <f t="shared" si="20"/>
        <v>10704.288102196972</v>
      </c>
      <c r="AX31" s="171"/>
      <c r="AY31" s="59"/>
      <c r="AZ31" s="59"/>
      <c r="BA31" s="59"/>
    </row>
    <row r="32" spans="1:53" s="60" customFormat="1" ht="12.75">
      <c r="A32" s="47">
        <v>29</v>
      </c>
      <c r="B32" s="132" t="s">
        <v>135</v>
      </c>
      <c r="C32" s="130">
        <v>14356</v>
      </c>
      <c r="D32" s="88">
        <v>50358894</v>
      </c>
      <c r="E32" s="23">
        <f t="shared" si="0"/>
        <v>3507.8638896628586</v>
      </c>
      <c r="F32" s="88">
        <v>14637610</v>
      </c>
      <c r="G32" s="23">
        <f t="shared" si="1"/>
        <v>1019.6161883533017</v>
      </c>
      <c r="H32" s="88">
        <v>3314504</v>
      </c>
      <c r="I32" s="23">
        <f t="shared" si="26"/>
        <v>230.8793535803845</v>
      </c>
      <c r="J32" s="88">
        <v>3286056</v>
      </c>
      <c r="K32" s="23">
        <f t="shared" si="2"/>
        <v>228.89774310392866</v>
      </c>
      <c r="L32" s="88">
        <v>495713</v>
      </c>
      <c r="M32" s="23">
        <f t="shared" si="3"/>
        <v>34.530022290331566</v>
      </c>
      <c r="N32" s="88">
        <v>6650756</v>
      </c>
      <c r="O32" s="23">
        <f t="shared" si="4"/>
        <v>463.27361382000555</v>
      </c>
      <c r="P32" s="40">
        <f t="shared" si="21"/>
        <v>78743533</v>
      </c>
      <c r="Q32" s="62">
        <f t="shared" si="22"/>
        <v>5485.060810810811</v>
      </c>
      <c r="R32" s="88">
        <v>12209971</v>
      </c>
      <c r="S32" s="23">
        <f t="shared" si="5"/>
        <v>850.5134438562274</v>
      </c>
      <c r="T32" s="88">
        <v>5273163</v>
      </c>
      <c r="U32" s="23">
        <f t="shared" si="6"/>
        <v>367.31422401783226</v>
      </c>
      <c r="V32" s="123">
        <f t="shared" si="23"/>
        <v>96226667</v>
      </c>
      <c r="W32" s="38">
        <f t="shared" si="7"/>
        <v>6702.88847868487</v>
      </c>
      <c r="X32" s="88">
        <v>8100085</v>
      </c>
      <c r="Y32" s="23">
        <f t="shared" si="8"/>
        <v>564.2299387015881</v>
      </c>
      <c r="Z32" s="88">
        <v>2552048</v>
      </c>
      <c r="AA32" s="23">
        <f t="shared" si="9"/>
        <v>177.76873780997494</v>
      </c>
      <c r="AB32" s="88">
        <v>1732227</v>
      </c>
      <c r="AC32" s="23">
        <f t="shared" si="10"/>
        <v>120.66223181944831</v>
      </c>
      <c r="AD32" s="88">
        <v>13656812</v>
      </c>
      <c r="AE32" s="23">
        <f t="shared" si="11"/>
        <v>951.2964614098635</v>
      </c>
      <c r="AF32" s="88">
        <v>7445526</v>
      </c>
      <c r="AG32" s="23">
        <f t="shared" si="12"/>
        <v>518.6351351351351</v>
      </c>
      <c r="AH32" s="88">
        <v>8263564</v>
      </c>
      <c r="AI32" s="23">
        <f t="shared" si="13"/>
        <v>575.6174421844524</v>
      </c>
      <c r="AJ32" s="88">
        <v>0</v>
      </c>
      <c r="AK32" s="23">
        <f t="shared" si="14"/>
        <v>0</v>
      </c>
      <c r="AL32" s="88">
        <v>12560</v>
      </c>
      <c r="AM32" s="23">
        <f t="shared" si="15"/>
        <v>0.8748955140707718</v>
      </c>
      <c r="AN32" s="88">
        <v>6371935</v>
      </c>
      <c r="AO32" s="23">
        <f t="shared" si="16"/>
        <v>443.85169963778213</v>
      </c>
      <c r="AP32" s="55">
        <f t="shared" si="24"/>
        <v>48134757</v>
      </c>
      <c r="AQ32" s="55">
        <f t="shared" si="17"/>
        <v>3352.9365422123155</v>
      </c>
      <c r="AR32" s="88">
        <v>7379691</v>
      </c>
      <c r="AS32" s="23">
        <f t="shared" si="18"/>
        <v>514.0492477013096</v>
      </c>
      <c r="AT32" s="88">
        <v>12530911</v>
      </c>
      <c r="AU32" s="23">
        <f t="shared" si="19"/>
        <v>872.8692532738925</v>
      </c>
      <c r="AV32" s="68">
        <f t="shared" si="25"/>
        <v>164272026</v>
      </c>
      <c r="AW32" s="68">
        <f t="shared" si="20"/>
        <v>11442.743521872388</v>
      </c>
      <c r="AX32" s="171"/>
      <c r="AY32" s="59"/>
      <c r="AZ32" s="59"/>
      <c r="BA32" s="59"/>
    </row>
    <row r="33" spans="1:50" ht="12.75">
      <c r="A33" s="63">
        <v>30</v>
      </c>
      <c r="B33" s="134" t="s">
        <v>81</v>
      </c>
      <c r="C33" s="131">
        <v>2649</v>
      </c>
      <c r="D33" s="102">
        <v>9941991</v>
      </c>
      <c r="E33" s="24">
        <f t="shared" si="0"/>
        <v>3753.110985277463</v>
      </c>
      <c r="F33" s="102">
        <v>2262453</v>
      </c>
      <c r="G33" s="24">
        <f t="shared" si="1"/>
        <v>854.0781426953567</v>
      </c>
      <c r="H33" s="102">
        <v>632405</v>
      </c>
      <c r="I33" s="24">
        <f t="shared" si="26"/>
        <v>238.73348433371083</v>
      </c>
      <c r="J33" s="102">
        <v>673047</v>
      </c>
      <c r="K33" s="24">
        <f t="shared" si="2"/>
        <v>254.07587768969424</v>
      </c>
      <c r="L33" s="102">
        <v>30573</v>
      </c>
      <c r="M33" s="24">
        <f t="shared" si="3"/>
        <v>11.541336353340883</v>
      </c>
      <c r="N33" s="102">
        <v>1754789</v>
      </c>
      <c r="O33" s="24">
        <f t="shared" si="4"/>
        <v>662.434503586259</v>
      </c>
      <c r="P33" s="61">
        <f t="shared" si="21"/>
        <v>15295258</v>
      </c>
      <c r="Q33" s="4">
        <f t="shared" si="22"/>
        <v>5773.974329935825</v>
      </c>
      <c r="R33" s="102">
        <v>937081</v>
      </c>
      <c r="S33" s="24">
        <f t="shared" si="5"/>
        <v>353.74896187240466</v>
      </c>
      <c r="T33" s="102">
        <v>1427686</v>
      </c>
      <c r="U33" s="24">
        <f t="shared" si="6"/>
        <v>538.952812382031</v>
      </c>
      <c r="V33" s="124">
        <f t="shared" si="23"/>
        <v>17660025</v>
      </c>
      <c r="W33" s="5">
        <f t="shared" si="7"/>
        <v>6666.67610419026</v>
      </c>
      <c r="X33" s="102">
        <v>1639019</v>
      </c>
      <c r="Y33" s="24">
        <f t="shared" si="8"/>
        <v>618.7312193280483</v>
      </c>
      <c r="Z33" s="102">
        <v>657419</v>
      </c>
      <c r="AA33" s="24">
        <f t="shared" si="9"/>
        <v>248.17629294073234</v>
      </c>
      <c r="AB33" s="102">
        <v>418525</v>
      </c>
      <c r="AC33" s="24">
        <f t="shared" si="10"/>
        <v>157.9935824839562</v>
      </c>
      <c r="AD33" s="102">
        <v>2189351</v>
      </c>
      <c r="AE33" s="24">
        <f t="shared" si="11"/>
        <v>826.4820687051717</v>
      </c>
      <c r="AF33" s="102">
        <v>1938862</v>
      </c>
      <c r="AG33" s="24">
        <f t="shared" si="12"/>
        <v>731.922234805587</v>
      </c>
      <c r="AH33" s="102">
        <v>1875273</v>
      </c>
      <c r="AI33" s="24">
        <f t="shared" si="13"/>
        <v>707.9173272933182</v>
      </c>
      <c r="AJ33" s="102">
        <v>0</v>
      </c>
      <c r="AK33" s="24">
        <f t="shared" si="14"/>
        <v>0</v>
      </c>
      <c r="AL33" s="102">
        <v>0</v>
      </c>
      <c r="AM33" s="24">
        <f t="shared" si="15"/>
        <v>0</v>
      </c>
      <c r="AN33" s="102">
        <v>81808</v>
      </c>
      <c r="AO33" s="24">
        <f t="shared" si="16"/>
        <v>30.882597206493017</v>
      </c>
      <c r="AP33" s="6">
        <f t="shared" si="24"/>
        <v>8800257</v>
      </c>
      <c r="AQ33" s="64">
        <f t="shared" si="17"/>
        <v>3322.105322763307</v>
      </c>
      <c r="AR33" s="102">
        <v>2252219</v>
      </c>
      <c r="AS33" s="24">
        <f t="shared" si="18"/>
        <v>850.2147980369951</v>
      </c>
      <c r="AT33" s="102">
        <v>1261131</v>
      </c>
      <c r="AU33" s="24">
        <f t="shared" si="19"/>
        <v>476.07814269535675</v>
      </c>
      <c r="AV33" s="57">
        <f t="shared" si="25"/>
        <v>29973632</v>
      </c>
      <c r="AW33" s="57">
        <f t="shared" si="20"/>
        <v>11315.074367685918</v>
      </c>
      <c r="AX33" s="171"/>
    </row>
    <row r="34" spans="1:50" ht="12.75">
      <c r="A34" s="111">
        <v>31</v>
      </c>
      <c r="B34" s="133" t="s">
        <v>82</v>
      </c>
      <c r="C34" s="130">
        <v>6620</v>
      </c>
      <c r="D34" s="109">
        <v>26321284</v>
      </c>
      <c r="E34" s="108">
        <f t="shared" si="0"/>
        <v>3976.0247734138975</v>
      </c>
      <c r="F34" s="109">
        <v>7281569</v>
      </c>
      <c r="G34" s="108">
        <f t="shared" si="1"/>
        <v>1099.9348942598187</v>
      </c>
      <c r="H34" s="109">
        <v>1678367</v>
      </c>
      <c r="I34" s="108">
        <f t="shared" si="26"/>
        <v>253.5297583081571</v>
      </c>
      <c r="J34" s="109">
        <v>2198165</v>
      </c>
      <c r="K34" s="108">
        <f t="shared" si="2"/>
        <v>332.0490936555891</v>
      </c>
      <c r="L34" s="109">
        <v>81</v>
      </c>
      <c r="M34" s="108">
        <f t="shared" si="3"/>
        <v>0.012235649546827794</v>
      </c>
      <c r="N34" s="109">
        <v>1577478</v>
      </c>
      <c r="O34" s="108">
        <f t="shared" si="4"/>
        <v>238.28972809667673</v>
      </c>
      <c r="P34" s="117">
        <f t="shared" si="21"/>
        <v>39056944</v>
      </c>
      <c r="Q34" s="107">
        <f t="shared" si="22"/>
        <v>5899.840483383686</v>
      </c>
      <c r="R34" s="109">
        <v>4217258</v>
      </c>
      <c r="S34" s="108">
        <f t="shared" si="5"/>
        <v>637.0480362537764</v>
      </c>
      <c r="T34" s="109">
        <v>3973158</v>
      </c>
      <c r="U34" s="108">
        <f t="shared" si="6"/>
        <v>600.174924471299</v>
      </c>
      <c r="V34" s="122">
        <f t="shared" si="23"/>
        <v>47247360</v>
      </c>
      <c r="W34" s="106">
        <f t="shared" si="7"/>
        <v>7137.063444108761</v>
      </c>
      <c r="X34" s="109">
        <v>4198063</v>
      </c>
      <c r="Y34" s="108">
        <f t="shared" si="8"/>
        <v>634.1484894259819</v>
      </c>
      <c r="Z34" s="109">
        <v>1521698</v>
      </c>
      <c r="AA34" s="108">
        <f t="shared" si="9"/>
        <v>229.86374622356496</v>
      </c>
      <c r="AB34" s="109">
        <v>441708</v>
      </c>
      <c r="AC34" s="108">
        <f t="shared" si="10"/>
        <v>66.72326283987915</v>
      </c>
      <c r="AD34" s="109">
        <v>5360483</v>
      </c>
      <c r="AE34" s="108">
        <f t="shared" si="11"/>
        <v>809.7406344410876</v>
      </c>
      <c r="AF34" s="109">
        <v>3605887</v>
      </c>
      <c r="AG34" s="108">
        <f t="shared" si="12"/>
        <v>544.6959214501511</v>
      </c>
      <c r="AH34" s="109">
        <v>4127361</v>
      </c>
      <c r="AI34" s="108">
        <f t="shared" si="13"/>
        <v>623.4684290030211</v>
      </c>
      <c r="AJ34" s="109">
        <v>0</v>
      </c>
      <c r="AK34" s="108">
        <f t="shared" si="14"/>
        <v>0</v>
      </c>
      <c r="AL34" s="109">
        <v>117241</v>
      </c>
      <c r="AM34" s="108">
        <f t="shared" si="15"/>
        <v>17.710120845921452</v>
      </c>
      <c r="AN34" s="109">
        <v>635716</v>
      </c>
      <c r="AO34" s="108">
        <f t="shared" si="16"/>
        <v>96.02960725075529</v>
      </c>
      <c r="AP34" s="105">
        <f t="shared" si="24"/>
        <v>20008157</v>
      </c>
      <c r="AQ34" s="105">
        <f t="shared" si="17"/>
        <v>3022.3802114803625</v>
      </c>
      <c r="AR34" s="109">
        <v>6027090</v>
      </c>
      <c r="AS34" s="108">
        <f t="shared" si="18"/>
        <v>910.4365558912386</v>
      </c>
      <c r="AT34" s="109">
        <v>4458835</v>
      </c>
      <c r="AU34" s="108">
        <f t="shared" si="19"/>
        <v>673.5400302114804</v>
      </c>
      <c r="AV34" s="104">
        <f t="shared" si="25"/>
        <v>77741442</v>
      </c>
      <c r="AW34" s="104">
        <f t="shared" si="20"/>
        <v>11743.420241691843</v>
      </c>
      <c r="AX34" s="171"/>
    </row>
    <row r="35" spans="1:53" s="60" customFormat="1" ht="12.75">
      <c r="A35" s="47">
        <v>32</v>
      </c>
      <c r="B35" s="132" t="s">
        <v>83</v>
      </c>
      <c r="C35" s="130">
        <v>24773</v>
      </c>
      <c r="D35" s="88">
        <v>91019343</v>
      </c>
      <c r="E35" s="23">
        <f t="shared" si="0"/>
        <v>3674.1348645702983</v>
      </c>
      <c r="F35" s="88">
        <v>27619870</v>
      </c>
      <c r="G35" s="23">
        <f t="shared" si="1"/>
        <v>1114.9182577806482</v>
      </c>
      <c r="H35" s="88">
        <v>2982801</v>
      </c>
      <c r="I35" s="23">
        <f t="shared" si="26"/>
        <v>120.40532030840028</v>
      </c>
      <c r="J35" s="88">
        <v>3134241</v>
      </c>
      <c r="K35" s="23">
        <f t="shared" si="2"/>
        <v>126.5184273200662</v>
      </c>
      <c r="L35" s="88">
        <v>224974</v>
      </c>
      <c r="M35" s="23">
        <f t="shared" si="3"/>
        <v>9.081419287127114</v>
      </c>
      <c r="N35" s="88">
        <v>6079513</v>
      </c>
      <c r="O35" s="23">
        <f t="shared" si="4"/>
        <v>245.4088321963428</v>
      </c>
      <c r="P35" s="40">
        <f t="shared" si="21"/>
        <v>131060742</v>
      </c>
      <c r="Q35" s="62">
        <f t="shared" si="22"/>
        <v>5290.467121462883</v>
      </c>
      <c r="R35" s="88">
        <v>12553239</v>
      </c>
      <c r="S35" s="23">
        <f t="shared" si="5"/>
        <v>506.7306745246841</v>
      </c>
      <c r="T35" s="88">
        <v>7178148</v>
      </c>
      <c r="U35" s="23">
        <f t="shared" si="6"/>
        <v>289.7569127679328</v>
      </c>
      <c r="V35" s="123">
        <f t="shared" si="23"/>
        <v>150792129</v>
      </c>
      <c r="W35" s="38">
        <f t="shared" si="7"/>
        <v>6086.9547087555</v>
      </c>
      <c r="X35" s="88">
        <v>10218541</v>
      </c>
      <c r="Y35" s="23">
        <f t="shared" si="8"/>
        <v>412.48702216122393</v>
      </c>
      <c r="Z35" s="88">
        <v>3217006</v>
      </c>
      <c r="AA35" s="23">
        <f t="shared" si="9"/>
        <v>129.859363016187</v>
      </c>
      <c r="AB35" s="88">
        <v>1991338</v>
      </c>
      <c r="AC35" s="23">
        <f t="shared" si="10"/>
        <v>80.38340128365559</v>
      </c>
      <c r="AD35" s="88">
        <v>15832439</v>
      </c>
      <c r="AE35" s="23">
        <f t="shared" si="11"/>
        <v>639.1005933879627</v>
      </c>
      <c r="AF35" s="88">
        <v>11131851</v>
      </c>
      <c r="AG35" s="23">
        <f t="shared" si="12"/>
        <v>449.35417591732937</v>
      </c>
      <c r="AH35" s="88">
        <v>12814339</v>
      </c>
      <c r="AI35" s="23">
        <f t="shared" si="13"/>
        <v>517.2703750050458</v>
      </c>
      <c r="AJ35" s="88">
        <v>0</v>
      </c>
      <c r="AK35" s="23">
        <f t="shared" si="14"/>
        <v>0</v>
      </c>
      <c r="AL35" s="88">
        <v>126357</v>
      </c>
      <c r="AM35" s="23">
        <f t="shared" si="15"/>
        <v>5.100593387962701</v>
      </c>
      <c r="AN35" s="88">
        <v>2144675</v>
      </c>
      <c r="AO35" s="23">
        <f t="shared" si="16"/>
        <v>86.57308359907964</v>
      </c>
      <c r="AP35" s="55">
        <f t="shared" si="24"/>
        <v>57476546</v>
      </c>
      <c r="AQ35" s="55">
        <f t="shared" si="17"/>
        <v>2320.128607758447</v>
      </c>
      <c r="AR35" s="88">
        <v>20564325</v>
      </c>
      <c r="AS35" s="23">
        <f t="shared" si="18"/>
        <v>830.1104024542849</v>
      </c>
      <c r="AT35" s="88">
        <v>15921991</v>
      </c>
      <c r="AU35" s="23">
        <f t="shared" si="19"/>
        <v>642.7154967101279</v>
      </c>
      <c r="AV35" s="68">
        <f t="shared" si="25"/>
        <v>244754991</v>
      </c>
      <c r="AW35" s="68">
        <f t="shared" si="20"/>
        <v>9879.909215678359</v>
      </c>
      <c r="AX35" s="171"/>
      <c r="AY35" s="59"/>
      <c r="AZ35" s="59"/>
      <c r="BA35" s="59"/>
    </row>
    <row r="36" spans="1:53" s="60" customFormat="1" ht="12.75">
      <c r="A36" s="47">
        <v>33</v>
      </c>
      <c r="B36" s="132" t="s">
        <v>84</v>
      </c>
      <c r="C36" s="130">
        <v>1938</v>
      </c>
      <c r="D36" s="88">
        <v>6646039</v>
      </c>
      <c r="E36" s="23">
        <f aca="true" t="shared" si="27" ref="E36:E67">D36/C36</f>
        <v>3429.328689370485</v>
      </c>
      <c r="F36" s="88">
        <v>1900074</v>
      </c>
      <c r="G36" s="23">
        <f aca="true" t="shared" si="28" ref="G36:G67">F36/C36</f>
        <v>980.4303405572755</v>
      </c>
      <c r="H36" s="88">
        <v>169569</v>
      </c>
      <c r="I36" s="23">
        <f t="shared" si="26"/>
        <v>87.4969040247678</v>
      </c>
      <c r="J36" s="88">
        <v>746571</v>
      </c>
      <c r="K36" s="23">
        <f aca="true" t="shared" si="29" ref="K36:K66">J36/$C36</f>
        <v>385.22755417956654</v>
      </c>
      <c r="L36" s="88">
        <v>16881</v>
      </c>
      <c r="M36" s="23">
        <f aca="true" t="shared" si="30" ref="M36:M67">L36/$C36</f>
        <v>8.710526315789474</v>
      </c>
      <c r="N36" s="88">
        <v>1348583</v>
      </c>
      <c r="O36" s="23">
        <f aca="true" t="shared" si="31" ref="O36:O67">N36/$C36</f>
        <v>695.8632610939112</v>
      </c>
      <c r="P36" s="40">
        <f t="shared" si="21"/>
        <v>10827717</v>
      </c>
      <c r="Q36" s="62">
        <f aca="true" t="shared" si="32" ref="Q36:Q67">P36/$C36</f>
        <v>5587.057275541796</v>
      </c>
      <c r="R36" s="88">
        <v>1271497</v>
      </c>
      <c r="S36" s="23">
        <f aca="true" t="shared" si="33" ref="S36:S67">R36/$C36</f>
        <v>656.0872033023736</v>
      </c>
      <c r="T36" s="88">
        <v>1571266</v>
      </c>
      <c r="U36" s="23">
        <f aca="true" t="shared" si="34" ref="U36:U67">T36/$C36</f>
        <v>810.7667698658411</v>
      </c>
      <c r="V36" s="123">
        <f t="shared" si="23"/>
        <v>13670480</v>
      </c>
      <c r="W36" s="38">
        <f aca="true" t="shared" si="35" ref="W36:W67">V36/$C36</f>
        <v>7053.91124871001</v>
      </c>
      <c r="X36" s="88">
        <v>738827</v>
      </c>
      <c r="Y36" s="23">
        <f aca="true" t="shared" si="36" ref="Y36:Y67">X36/$C36</f>
        <v>381.2316821465428</v>
      </c>
      <c r="Z36" s="88">
        <v>702542</v>
      </c>
      <c r="AA36" s="23">
        <f aca="true" t="shared" si="37" ref="AA36:AA67">Z36/$C36</f>
        <v>362.50877192982455</v>
      </c>
      <c r="AB36" s="88">
        <v>555043</v>
      </c>
      <c r="AC36" s="23">
        <f aca="true" t="shared" si="38" ref="AC36:AC67">AB36/$C36</f>
        <v>286.3998968008256</v>
      </c>
      <c r="AD36" s="88">
        <v>1782762</v>
      </c>
      <c r="AE36" s="23">
        <f aca="true" t="shared" si="39" ref="AE36:AE67">AD36/$C36</f>
        <v>919.8978328173374</v>
      </c>
      <c r="AF36" s="88">
        <v>1119052</v>
      </c>
      <c r="AG36" s="23">
        <f aca="true" t="shared" si="40" ref="AG36:AG67">AF36/$C36</f>
        <v>577.4262125902993</v>
      </c>
      <c r="AH36" s="88">
        <v>1582873</v>
      </c>
      <c r="AI36" s="23">
        <f aca="true" t="shared" si="41" ref="AI36:AI67">AH36/$C36</f>
        <v>816.7559339525284</v>
      </c>
      <c r="AJ36" s="88">
        <v>0</v>
      </c>
      <c r="AK36" s="23">
        <f t="shared" si="14"/>
        <v>0</v>
      </c>
      <c r="AL36" s="88">
        <v>14123</v>
      </c>
      <c r="AM36" s="23">
        <f t="shared" si="15"/>
        <v>7.287409700722394</v>
      </c>
      <c r="AN36" s="88">
        <v>0</v>
      </c>
      <c r="AO36" s="23">
        <f aca="true" t="shared" si="42" ref="AO36:AO67">AN36/$C36</f>
        <v>0</v>
      </c>
      <c r="AP36" s="55">
        <f t="shared" si="24"/>
        <v>6495222</v>
      </c>
      <c r="AQ36" s="55">
        <f aca="true" t="shared" si="43" ref="AQ36:AQ66">AP36/$C36</f>
        <v>3351.5077399380807</v>
      </c>
      <c r="AR36" s="88">
        <v>0</v>
      </c>
      <c r="AS36" s="23">
        <f aca="true" t="shared" si="44" ref="AS36:AS67">AR36/$C36</f>
        <v>0</v>
      </c>
      <c r="AT36" s="88">
        <v>2084958</v>
      </c>
      <c r="AU36" s="23">
        <f aca="true" t="shared" si="45" ref="AU36:AU67">AT36/$C36</f>
        <v>1075.829721362229</v>
      </c>
      <c r="AV36" s="68">
        <f t="shared" si="25"/>
        <v>22250660</v>
      </c>
      <c r="AW36" s="68">
        <f aca="true" t="shared" si="46" ref="AW36:AW67">AV36/$C36</f>
        <v>11481.24871001032</v>
      </c>
      <c r="AX36" s="171"/>
      <c r="AY36" s="59"/>
      <c r="AZ36" s="59"/>
      <c r="BA36" s="59"/>
    </row>
    <row r="37" spans="1:53" s="60" customFormat="1" ht="12.75">
      <c r="A37" s="47">
        <v>34</v>
      </c>
      <c r="B37" s="132" t="s">
        <v>85</v>
      </c>
      <c r="C37" s="130">
        <v>4399</v>
      </c>
      <c r="D37" s="88">
        <v>19173988</v>
      </c>
      <c r="E37" s="23">
        <f t="shared" si="27"/>
        <v>4358.715162536941</v>
      </c>
      <c r="F37" s="88">
        <v>4565636</v>
      </c>
      <c r="G37" s="23">
        <f t="shared" si="28"/>
        <v>1037.8804273698568</v>
      </c>
      <c r="H37" s="88">
        <v>711806</v>
      </c>
      <c r="I37" s="23">
        <f t="shared" si="26"/>
        <v>161.81086610593317</v>
      </c>
      <c r="J37" s="88">
        <v>1328438</v>
      </c>
      <c r="K37" s="23">
        <f t="shared" si="29"/>
        <v>301.98636053648556</v>
      </c>
      <c r="L37" s="88">
        <v>157255</v>
      </c>
      <c r="M37" s="23">
        <f t="shared" si="30"/>
        <v>35.74789724937486</v>
      </c>
      <c r="N37" s="88">
        <v>3349167</v>
      </c>
      <c r="O37" s="23">
        <f t="shared" si="31"/>
        <v>761.3473516708343</v>
      </c>
      <c r="P37" s="40">
        <f t="shared" si="21"/>
        <v>29286290</v>
      </c>
      <c r="Q37" s="62">
        <f t="shared" si="32"/>
        <v>6657.488065469425</v>
      </c>
      <c r="R37" s="88">
        <v>2798723</v>
      </c>
      <c r="S37" s="23">
        <f t="shared" si="33"/>
        <v>636.218004091839</v>
      </c>
      <c r="T37" s="88">
        <v>4107661</v>
      </c>
      <c r="U37" s="23">
        <f t="shared" si="34"/>
        <v>933.7715389861332</v>
      </c>
      <c r="V37" s="123">
        <f t="shared" si="23"/>
        <v>36192674</v>
      </c>
      <c r="W37" s="38">
        <f t="shared" si="35"/>
        <v>8227.477608547397</v>
      </c>
      <c r="X37" s="88">
        <v>2668326</v>
      </c>
      <c r="Y37" s="23">
        <f t="shared" si="36"/>
        <v>606.5755853603091</v>
      </c>
      <c r="Z37" s="88">
        <v>1243205</v>
      </c>
      <c r="AA37" s="23">
        <f t="shared" si="37"/>
        <v>282.6108206410548</v>
      </c>
      <c r="AB37" s="88">
        <v>758219</v>
      </c>
      <c r="AC37" s="23">
        <f t="shared" si="38"/>
        <v>172.36167310752444</v>
      </c>
      <c r="AD37" s="88">
        <v>3524392</v>
      </c>
      <c r="AE37" s="23">
        <f t="shared" si="39"/>
        <v>801.1802682427824</v>
      </c>
      <c r="AF37" s="88">
        <v>2740157</v>
      </c>
      <c r="AG37" s="23">
        <f t="shared" si="40"/>
        <v>622.9045237553989</v>
      </c>
      <c r="AH37" s="88">
        <v>2675145</v>
      </c>
      <c r="AI37" s="23">
        <f t="shared" si="41"/>
        <v>608.1257103887247</v>
      </c>
      <c r="AJ37" s="88">
        <v>0</v>
      </c>
      <c r="AK37" s="23">
        <f t="shared" si="14"/>
        <v>0</v>
      </c>
      <c r="AL37" s="88">
        <v>0</v>
      </c>
      <c r="AM37" s="23">
        <f t="shared" si="15"/>
        <v>0</v>
      </c>
      <c r="AN37" s="88">
        <v>821529</v>
      </c>
      <c r="AO37" s="23">
        <f t="shared" si="42"/>
        <v>186.75358035917253</v>
      </c>
      <c r="AP37" s="55">
        <f t="shared" si="24"/>
        <v>14430973</v>
      </c>
      <c r="AQ37" s="55">
        <f t="shared" si="43"/>
        <v>3280.512161854967</v>
      </c>
      <c r="AR37" s="88">
        <v>444515</v>
      </c>
      <c r="AS37" s="23">
        <f t="shared" si="44"/>
        <v>101.04910206865196</v>
      </c>
      <c r="AT37" s="88">
        <v>1611906</v>
      </c>
      <c r="AU37" s="23">
        <f t="shared" si="45"/>
        <v>366.42555126165036</v>
      </c>
      <c r="AV37" s="68">
        <f t="shared" si="25"/>
        <v>52680068</v>
      </c>
      <c r="AW37" s="68">
        <f t="shared" si="46"/>
        <v>11975.464423732667</v>
      </c>
      <c r="AX37" s="171"/>
      <c r="AY37" s="59"/>
      <c r="AZ37" s="59"/>
      <c r="BA37" s="59"/>
    </row>
    <row r="38" spans="1:50" ht="12.75">
      <c r="A38" s="63">
        <v>35</v>
      </c>
      <c r="B38" s="134" t="s">
        <v>86</v>
      </c>
      <c r="C38" s="131">
        <v>6802</v>
      </c>
      <c r="D38" s="102">
        <v>26779864</v>
      </c>
      <c r="E38" s="24">
        <f t="shared" si="27"/>
        <v>3937.0573360776243</v>
      </c>
      <c r="F38" s="102">
        <v>7854631</v>
      </c>
      <c r="G38" s="24">
        <f t="shared" si="28"/>
        <v>1154.7531608350484</v>
      </c>
      <c r="H38" s="102">
        <v>1074290</v>
      </c>
      <c r="I38" s="24">
        <f t="shared" si="26"/>
        <v>157.9373713613643</v>
      </c>
      <c r="J38" s="102">
        <v>2636765</v>
      </c>
      <c r="K38" s="24">
        <f t="shared" si="29"/>
        <v>387.64554542781536</v>
      </c>
      <c r="L38" s="102">
        <v>4060</v>
      </c>
      <c r="M38" s="24">
        <f t="shared" si="30"/>
        <v>0.5968832696265804</v>
      </c>
      <c r="N38" s="102">
        <v>4197295</v>
      </c>
      <c r="O38" s="24">
        <f t="shared" si="31"/>
        <v>617.0677741840635</v>
      </c>
      <c r="P38" s="61">
        <f t="shared" si="21"/>
        <v>42546905</v>
      </c>
      <c r="Q38" s="4">
        <f t="shared" si="32"/>
        <v>6255.058071155542</v>
      </c>
      <c r="R38" s="102">
        <v>3550561</v>
      </c>
      <c r="S38" s="24">
        <f t="shared" si="33"/>
        <v>521.9877977065569</v>
      </c>
      <c r="T38" s="102">
        <v>3351194</v>
      </c>
      <c r="U38" s="24">
        <f t="shared" si="34"/>
        <v>492.6777418406351</v>
      </c>
      <c r="V38" s="124">
        <f t="shared" si="23"/>
        <v>49448660</v>
      </c>
      <c r="W38" s="5">
        <f t="shared" si="35"/>
        <v>7269.723610702735</v>
      </c>
      <c r="X38" s="102">
        <v>3570036</v>
      </c>
      <c r="Y38" s="24">
        <f t="shared" si="36"/>
        <v>524.850926198177</v>
      </c>
      <c r="Z38" s="102">
        <v>1393335</v>
      </c>
      <c r="AA38" s="24">
        <f t="shared" si="37"/>
        <v>204.84195824757424</v>
      </c>
      <c r="AB38" s="102">
        <v>707984</v>
      </c>
      <c r="AC38" s="24">
        <f t="shared" si="38"/>
        <v>104.08468097618348</v>
      </c>
      <c r="AD38" s="102">
        <v>5451964</v>
      </c>
      <c r="AE38" s="24">
        <f t="shared" si="39"/>
        <v>801.5236695089679</v>
      </c>
      <c r="AF38" s="102">
        <v>4536092</v>
      </c>
      <c r="AG38" s="24">
        <f t="shared" si="40"/>
        <v>666.8762128785652</v>
      </c>
      <c r="AH38" s="102">
        <v>4035729</v>
      </c>
      <c r="AI38" s="24">
        <f t="shared" si="41"/>
        <v>593.315054395766</v>
      </c>
      <c r="AJ38" s="102">
        <v>0</v>
      </c>
      <c r="AK38" s="24">
        <f t="shared" si="14"/>
        <v>0</v>
      </c>
      <c r="AL38" s="102">
        <v>9698</v>
      </c>
      <c r="AM38" s="24">
        <f t="shared" si="15"/>
        <v>1.4257571302558072</v>
      </c>
      <c r="AN38" s="102">
        <v>344296</v>
      </c>
      <c r="AO38" s="24">
        <f t="shared" si="42"/>
        <v>50.616877389003236</v>
      </c>
      <c r="AP38" s="6">
        <f t="shared" si="24"/>
        <v>20049134</v>
      </c>
      <c r="AQ38" s="64">
        <f t="shared" si="43"/>
        <v>2947.535136724493</v>
      </c>
      <c r="AR38" s="102">
        <v>52271</v>
      </c>
      <c r="AS38" s="24">
        <f t="shared" si="44"/>
        <v>7.684651573066745</v>
      </c>
      <c r="AT38" s="102">
        <v>3331952</v>
      </c>
      <c r="AU38" s="24">
        <f t="shared" si="45"/>
        <v>489.8488679800059</v>
      </c>
      <c r="AV38" s="57">
        <f t="shared" si="25"/>
        <v>72882017</v>
      </c>
      <c r="AW38" s="57">
        <f t="shared" si="46"/>
        <v>10714.7922669803</v>
      </c>
      <c r="AX38" s="171"/>
    </row>
    <row r="39" spans="1:50" ht="12.75">
      <c r="A39" s="111">
        <v>36</v>
      </c>
      <c r="B39" s="133" t="s">
        <v>127</v>
      </c>
      <c r="C39" s="130">
        <v>10881</v>
      </c>
      <c r="D39" s="109">
        <v>40359498</v>
      </c>
      <c r="E39" s="108">
        <f t="shared" si="27"/>
        <v>3709.1717673007997</v>
      </c>
      <c r="F39" s="109">
        <v>12349369</v>
      </c>
      <c r="G39" s="108">
        <f t="shared" si="28"/>
        <v>1134.9479827221762</v>
      </c>
      <c r="H39" s="109">
        <v>850047</v>
      </c>
      <c r="I39" s="108">
        <f t="shared" si="26"/>
        <v>78.12213950923628</v>
      </c>
      <c r="J39" s="109">
        <v>4795644</v>
      </c>
      <c r="K39" s="108">
        <f t="shared" si="29"/>
        <v>440.735594154949</v>
      </c>
      <c r="L39" s="109">
        <v>0</v>
      </c>
      <c r="M39" s="108">
        <f t="shared" si="30"/>
        <v>0</v>
      </c>
      <c r="N39" s="109">
        <v>17330233</v>
      </c>
      <c r="O39" s="108">
        <f t="shared" si="31"/>
        <v>1592.7059093833288</v>
      </c>
      <c r="P39" s="117">
        <f t="shared" si="21"/>
        <v>75684791</v>
      </c>
      <c r="Q39" s="107">
        <f t="shared" si="32"/>
        <v>6955.68339307049</v>
      </c>
      <c r="R39" s="109">
        <v>9143660</v>
      </c>
      <c r="S39" s="108">
        <f t="shared" si="33"/>
        <v>840.3326900101093</v>
      </c>
      <c r="T39" s="109">
        <v>9863019</v>
      </c>
      <c r="U39" s="108">
        <f t="shared" si="34"/>
        <v>906.4441687344913</v>
      </c>
      <c r="V39" s="122">
        <f t="shared" si="23"/>
        <v>94691470</v>
      </c>
      <c r="W39" s="106">
        <f t="shared" si="35"/>
        <v>8702.460251815091</v>
      </c>
      <c r="X39" s="109">
        <v>11673231</v>
      </c>
      <c r="Y39" s="108">
        <f t="shared" si="36"/>
        <v>1072.8086572925283</v>
      </c>
      <c r="Z39" s="109">
        <v>10903788</v>
      </c>
      <c r="AA39" s="108">
        <f t="shared" si="37"/>
        <v>1002.0942928039702</v>
      </c>
      <c r="AB39" s="109">
        <v>4472810</v>
      </c>
      <c r="AC39" s="108">
        <f t="shared" si="38"/>
        <v>411.0660784854333</v>
      </c>
      <c r="AD39" s="109">
        <v>12530912</v>
      </c>
      <c r="AE39" s="108">
        <f t="shared" si="39"/>
        <v>1151.632386729161</v>
      </c>
      <c r="AF39" s="109">
        <v>5857303</v>
      </c>
      <c r="AG39" s="108">
        <f t="shared" si="40"/>
        <v>538.305578531385</v>
      </c>
      <c r="AH39" s="109">
        <v>11362626</v>
      </c>
      <c r="AI39" s="108">
        <f t="shared" si="41"/>
        <v>1044.2630272952854</v>
      </c>
      <c r="AJ39" s="109">
        <v>102336</v>
      </c>
      <c r="AK39" s="108">
        <f t="shared" si="14"/>
        <v>9.405017921146953</v>
      </c>
      <c r="AL39" s="109">
        <v>0</v>
      </c>
      <c r="AM39" s="108">
        <f t="shared" si="15"/>
        <v>0</v>
      </c>
      <c r="AN39" s="109">
        <v>4559464</v>
      </c>
      <c r="AO39" s="108">
        <f t="shared" si="42"/>
        <v>419.0298685782557</v>
      </c>
      <c r="AP39" s="105">
        <f t="shared" si="24"/>
        <v>61462470</v>
      </c>
      <c r="AQ39" s="105">
        <f t="shared" si="43"/>
        <v>5648.6049076371655</v>
      </c>
      <c r="AR39" s="109">
        <v>33263301</v>
      </c>
      <c r="AS39" s="108">
        <f t="shared" si="44"/>
        <v>3057.0077198786876</v>
      </c>
      <c r="AT39" s="109">
        <v>121011630</v>
      </c>
      <c r="AU39" s="108">
        <f t="shared" si="45"/>
        <v>11121.370278467053</v>
      </c>
      <c r="AV39" s="104">
        <f t="shared" si="25"/>
        <v>310428871</v>
      </c>
      <c r="AW39" s="104">
        <f t="shared" si="46"/>
        <v>28529.443157797996</v>
      </c>
      <c r="AX39" s="171"/>
    </row>
    <row r="40" spans="1:53" s="60" customFormat="1" ht="12.75">
      <c r="A40" s="47">
        <v>37</v>
      </c>
      <c r="B40" s="132" t="s">
        <v>87</v>
      </c>
      <c r="C40" s="130">
        <v>19718</v>
      </c>
      <c r="D40" s="88">
        <v>75907640</v>
      </c>
      <c r="E40" s="23">
        <f t="shared" si="27"/>
        <v>3849.662237549447</v>
      </c>
      <c r="F40" s="88">
        <v>18615380</v>
      </c>
      <c r="G40" s="23">
        <f t="shared" si="28"/>
        <v>944.080535551273</v>
      </c>
      <c r="H40" s="88">
        <v>2033728</v>
      </c>
      <c r="I40" s="23">
        <f aca="true" t="shared" si="47" ref="I40:I69">H40/C40</f>
        <v>103.14068363931433</v>
      </c>
      <c r="J40" s="88">
        <v>8318213</v>
      </c>
      <c r="K40" s="23">
        <f t="shared" si="29"/>
        <v>421.85885992494167</v>
      </c>
      <c r="L40" s="88">
        <v>1304433</v>
      </c>
      <c r="M40" s="23">
        <f t="shared" si="30"/>
        <v>66.15442742671671</v>
      </c>
      <c r="N40" s="88">
        <v>4531384</v>
      </c>
      <c r="O40" s="23">
        <f t="shared" si="31"/>
        <v>229.80951414950806</v>
      </c>
      <c r="P40" s="40">
        <f t="shared" si="21"/>
        <v>110710778</v>
      </c>
      <c r="Q40" s="62">
        <f t="shared" si="32"/>
        <v>5614.706258241201</v>
      </c>
      <c r="R40" s="88">
        <v>11843142</v>
      </c>
      <c r="S40" s="23">
        <f t="shared" si="33"/>
        <v>600.6259255502587</v>
      </c>
      <c r="T40" s="88">
        <v>14489607</v>
      </c>
      <c r="U40" s="23">
        <f t="shared" si="34"/>
        <v>734.8416167968354</v>
      </c>
      <c r="V40" s="123">
        <f t="shared" si="23"/>
        <v>137043527</v>
      </c>
      <c r="W40" s="38">
        <f t="shared" si="35"/>
        <v>6950.173800588295</v>
      </c>
      <c r="X40" s="88">
        <v>12735673</v>
      </c>
      <c r="Y40" s="23">
        <f t="shared" si="36"/>
        <v>645.8907089968557</v>
      </c>
      <c r="Z40" s="88">
        <v>1867443</v>
      </c>
      <c r="AA40" s="23">
        <f t="shared" si="37"/>
        <v>94.70752611826757</v>
      </c>
      <c r="AB40" s="88">
        <v>2933848</v>
      </c>
      <c r="AC40" s="23">
        <f t="shared" si="38"/>
        <v>148.79034384826048</v>
      </c>
      <c r="AD40" s="88">
        <v>20268907</v>
      </c>
      <c r="AE40" s="23">
        <f t="shared" si="39"/>
        <v>1027.9392940460493</v>
      </c>
      <c r="AF40" s="88">
        <v>10753052</v>
      </c>
      <c r="AG40" s="23">
        <f t="shared" si="40"/>
        <v>545.3419210873313</v>
      </c>
      <c r="AH40" s="88">
        <v>12106662</v>
      </c>
      <c r="AI40" s="23">
        <f t="shared" si="41"/>
        <v>613.9903641342935</v>
      </c>
      <c r="AJ40" s="88">
        <v>0</v>
      </c>
      <c r="AK40" s="23">
        <f t="shared" si="14"/>
        <v>0</v>
      </c>
      <c r="AL40" s="88">
        <v>77826</v>
      </c>
      <c r="AM40" s="23">
        <f t="shared" si="15"/>
        <v>3.9469520235317983</v>
      </c>
      <c r="AN40" s="88">
        <v>3062056</v>
      </c>
      <c r="AO40" s="23">
        <f t="shared" si="42"/>
        <v>155.29242316664977</v>
      </c>
      <c r="AP40" s="55">
        <f t="shared" si="24"/>
        <v>63805467</v>
      </c>
      <c r="AQ40" s="55">
        <f t="shared" si="43"/>
        <v>3235.8995334212395</v>
      </c>
      <c r="AR40" s="88">
        <v>9814720</v>
      </c>
      <c r="AS40" s="23">
        <f t="shared" si="44"/>
        <v>497.7543361395679</v>
      </c>
      <c r="AT40" s="88">
        <v>14170159</v>
      </c>
      <c r="AU40" s="23">
        <f t="shared" si="45"/>
        <v>718.6407850694796</v>
      </c>
      <c r="AV40" s="68">
        <f t="shared" si="25"/>
        <v>224833873</v>
      </c>
      <c r="AW40" s="68">
        <f t="shared" si="46"/>
        <v>11402.468455218583</v>
      </c>
      <c r="AX40" s="171"/>
      <c r="AY40" s="59"/>
      <c r="AZ40" s="59"/>
      <c r="BA40" s="59"/>
    </row>
    <row r="41" spans="1:53" s="60" customFormat="1" ht="12.75">
      <c r="A41" s="47">
        <v>38</v>
      </c>
      <c r="B41" s="132" t="s">
        <v>118</v>
      </c>
      <c r="C41" s="130">
        <v>3879</v>
      </c>
      <c r="D41" s="88">
        <v>18891584</v>
      </c>
      <c r="E41" s="23">
        <f t="shared" si="27"/>
        <v>4870.220159835009</v>
      </c>
      <c r="F41" s="88">
        <v>5626613</v>
      </c>
      <c r="G41" s="23">
        <f t="shared" si="28"/>
        <v>1450.5318381026038</v>
      </c>
      <c r="H41" s="88">
        <v>76611</v>
      </c>
      <c r="I41" s="23">
        <f t="shared" si="47"/>
        <v>19.750193348801236</v>
      </c>
      <c r="J41" s="88">
        <v>658963</v>
      </c>
      <c r="K41" s="23">
        <f t="shared" si="29"/>
        <v>169.8796081464295</v>
      </c>
      <c r="L41" s="88"/>
      <c r="M41" s="23">
        <f t="shared" si="30"/>
        <v>0</v>
      </c>
      <c r="N41" s="88">
        <v>2147822</v>
      </c>
      <c r="O41" s="23">
        <f t="shared" si="31"/>
        <v>553.7050786285125</v>
      </c>
      <c r="P41" s="40">
        <f t="shared" si="21"/>
        <v>27401593</v>
      </c>
      <c r="Q41" s="62">
        <f t="shared" si="32"/>
        <v>7064.086878061356</v>
      </c>
      <c r="R41" s="88">
        <v>3910458</v>
      </c>
      <c r="S41" s="23">
        <f t="shared" si="33"/>
        <v>1008.1098221191029</v>
      </c>
      <c r="T41" s="88">
        <v>3603246</v>
      </c>
      <c r="U41" s="23">
        <f t="shared" si="34"/>
        <v>928.9110595514308</v>
      </c>
      <c r="V41" s="123">
        <f t="shared" si="23"/>
        <v>34915297</v>
      </c>
      <c r="W41" s="38">
        <f t="shared" si="35"/>
        <v>9001.107759731889</v>
      </c>
      <c r="X41" s="88">
        <v>2650576</v>
      </c>
      <c r="Y41" s="23">
        <f t="shared" si="36"/>
        <v>683.3142562516113</v>
      </c>
      <c r="Z41" s="88">
        <v>1668379</v>
      </c>
      <c r="AA41" s="23">
        <f t="shared" si="37"/>
        <v>430.1054395462748</v>
      </c>
      <c r="AB41" s="88">
        <v>1307720</v>
      </c>
      <c r="AC41" s="23">
        <f t="shared" si="38"/>
        <v>337.12812580562</v>
      </c>
      <c r="AD41" s="88">
        <v>7318692</v>
      </c>
      <c r="AE41" s="23">
        <f t="shared" si="39"/>
        <v>1886.7470997679814</v>
      </c>
      <c r="AF41" s="88">
        <v>3532160</v>
      </c>
      <c r="AG41" s="23">
        <f t="shared" si="40"/>
        <v>910.5852023717453</v>
      </c>
      <c r="AH41" s="88">
        <v>2364304</v>
      </c>
      <c r="AI41" s="23">
        <f t="shared" si="41"/>
        <v>609.5137922144883</v>
      </c>
      <c r="AJ41" s="88"/>
      <c r="AK41" s="23">
        <f t="shared" si="14"/>
        <v>0</v>
      </c>
      <c r="AL41" s="88">
        <v>23551</v>
      </c>
      <c r="AM41" s="23">
        <f t="shared" si="15"/>
        <v>6.071410157257025</v>
      </c>
      <c r="AN41" s="88">
        <v>1724715</v>
      </c>
      <c r="AO41" s="23">
        <f t="shared" si="42"/>
        <v>444.6287703016241</v>
      </c>
      <c r="AP41" s="55">
        <f t="shared" si="24"/>
        <v>20590097</v>
      </c>
      <c r="AQ41" s="55">
        <f t="shared" si="43"/>
        <v>5308.094096416602</v>
      </c>
      <c r="AR41" s="88">
        <v>177287</v>
      </c>
      <c r="AS41" s="23">
        <f t="shared" si="44"/>
        <v>45.70430523330755</v>
      </c>
      <c r="AT41" s="88">
        <v>1600164</v>
      </c>
      <c r="AU41" s="23">
        <f t="shared" si="45"/>
        <v>412.5197215777262</v>
      </c>
      <c r="AV41" s="68">
        <f t="shared" si="25"/>
        <v>57282845</v>
      </c>
      <c r="AW41" s="68">
        <f t="shared" si="46"/>
        <v>14767.425882959526</v>
      </c>
      <c r="AX41" s="171"/>
      <c r="AY41" s="59"/>
      <c r="AZ41" s="59"/>
      <c r="BA41" s="59"/>
    </row>
    <row r="42" spans="1:53" s="60" customFormat="1" ht="12.75">
      <c r="A42" s="47">
        <v>39</v>
      </c>
      <c r="B42" s="132" t="s">
        <v>88</v>
      </c>
      <c r="C42" s="130">
        <v>2884</v>
      </c>
      <c r="D42" s="88">
        <v>9159552</v>
      </c>
      <c r="E42" s="23">
        <f t="shared" si="27"/>
        <v>3175.9889042995837</v>
      </c>
      <c r="F42" s="88">
        <v>2363928</v>
      </c>
      <c r="G42" s="23">
        <f t="shared" si="28"/>
        <v>819.6699029126214</v>
      </c>
      <c r="H42" s="88">
        <v>658603</v>
      </c>
      <c r="I42" s="23">
        <f t="shared" si="47"/>
        <v>228.36442441054092</v>
      </c>
      <c r="J42" s="88">
        <v>710195</v>
      </c>
      <c r="K42" s="23">
        <f t="shared" si="29"/>
        <v>246.25346740638003</v>
      </c>
      <c r="L42" s="88">
        <v>97946</v>
      </c>
      <c r="M42" s="23">
        <f t="shared" si="30"/>
        <v>33.96185852981969</v>
      </c>
      <c r="N42" s="88">
        <v>2872379</v>
      </c>
      <c r="O42" s="23">
        <f t="shared" si="31"/>
        <v>995.9705270457698</v>
      </c>
      <c r="P42" s="40">
        <f t="shared" si="21"/>
        <v>15862603</v>
      </c>
      <c r="Q42" s="62">
        <f t="shared" si="32"/>
        <v>5500.209084604716</v>
      </c>
      <c r="R42" s="88">
        <v>1773927</v>
      </c>
      <c r="S42" s="23">
        <f t="shared" si="33"/>
        <v>615.0925797503468</v>
      </c>
      <c r="T42" s="88">
        <v>2012734</v>
      </c>
      <c r="U42" s="23">
        <f t="shared" si="34"/>
        <v>697.8966712898751</v>
      </c>
      <c r="V42" s="123">
        <f t="shared" si="23"/>
        <v>19649264</v>
      </c>
      <c r="W42" s="38">
        <f t="shared" si="35"/>
        <v>6813.198335644937</v>
      </c>
      <c r="X42" s="88">
        <v>1462569</v>
      </c>
      <c r="Y42" s="23">
        <f t="shared" si="36"/>
        <v>507.1321081830791</v>
      </c>
      <c r="Z42" s="88">
        <v>1061563</v>
      </c>
      <c r="AA42" s="23">
        <f t="shared" si="37"/>
        <v>368.0870319001387</v>
      </c>
      <c r="AB42" s="88">
        <v>456541</v>
      </c>
      <c r="AC42" s="23">
        <f t="shared" si="38"/>
        <v>158.30131761442442</v>
      </c>
      <c r="AD42" s="88">
        <v>1994730</v>
      </c>
      <c r="AE42" s="23">
        <f t="shared" si="39"/>
        <v>691.6539528432733</v>
      </c>
      <c r="AF42" s="88">
        <v>3167285</v>
      </c>
      <c r="AG42" s="23">
        <f t="shared" si="40"/>
        <v>1098.226421636616</v>
      </c>
      <c r="AH42" s="88">
        <v>1778057</v>
      </c>
      <c r="AI42" s="23">
        <f t="shared" si="41"/>
        <v>616.5246185852982</v>
      </c>
      <c r="AJ42" s="88"/>
      <c r="AK42" s="23">
        <f t="shared" si="14"/>
        <v>0</v>
      </c>
      <c r="AL42" s="88"/>
      <c r="AM42" s="23">
        <f t="shared" si="15"/>
        <v>0</v>
      </c>
      <c r="AN42" s="88">
        <v>604822</v>
      </c>
      <c r="AO42" s="23">
        <f t="shared" si="42"/>
        <v>209.71636615811374</v>
      </c>
      <c r="AP42" s="55">
        <f t="shared" si="24"/>
        <v>10525567</v>
      </c>
      <c r="AQ42" s="55">
        <f t="shared" si="43"/>
        <v>3649.6418169209433</v>
      </c>
      <c r="AR42" s="88">
        <v>624693</v>
      </c>
      <c r="AS42" s="23">
        <f t="shared" si="44"/>
        <v>216.60644937586684</v>
      </c>
      <c r="AT42" s="88">
        <v>487455</v>
      </c>
      <c r="AU42" s="23">
        <f t="shared" si="45"/>
        <v>169.02045769764217</v>
      </c>
      <c r="AV42" s="68">
        <f t="shared" si="25"/>
        <v>31286979</v>
      </c>
      <c r="AW42" s="68">
        <f t="shared" si="46"/>
        <v>10848.46705963939</v>
      </c>
      <c r="AX42" s="171"/>
      <c r="AY42" s="59"/>
      <c r="AZ42" s="59"/>
      <c r="BA42" s="59"/>
    </row>
    <row r="43" spans="1:50" ht="12.75">
      <c r="A43" s="63">
        <v>40</v>
      </c>
      <c r="B43" s="134" t="s">
        <v>89</v>
      </c>
      <c r="C43" s="131">
        <v>24061</v>
      </c>
      <c r="D43" s="102">
        <v>85802109</v>
      </c>
      <c r="E43" s="24">
        <f t="shared" si="27"/>
        <v>3566.0242300818754</v>
      </c>
      <c r="F43" s="102">
        <v>28881314</v>
      </c>
      <c r="G43" s="24">
        <f t="shared" si="28"/>
        <v>1200.3372262166993</v>
      </c>
      <c r="H43" s="102">
        <v>3773432</v>
      </c>
      <c r="I43" s="24">
        <f t="shared" si="47"/>
        <v>156.82772952080128</v>
      </c>
      <c r="J43" s="102">
        <v>1860088</v>
      </c>
      <c r="K43" s="24">
        <f t="shared" si="29"/>
        <v>77.30717759029135</v>
      </c>
      <c r="L43" s="102">
        <v>191603</v>
      </c>
      <c r="M43" s="24">
        <f t="shared" si="30"/>
        <v>7.963218486347201</v>
      </c>
      <c r="N43" s="102">
        <v>12392947</v>
      </c>
      <c r="O43" s="24">
        <f t="shared" si="31"/>
        <v>515.0636715016001</v>
      </c>
      <c r="P43" s="61">
        <f t="shared" si="21"/>
        <v>132901493</v>
      </c>
      <c r="Q43" s="4">
        <f t="shared" si="32"/>
        <v>5523.523253397614</v>
      </c>
      <c r="R43" s="102">
        <v>11859974</v>
      </c>
      <c r="S43" s="24">
        <f t="shared" si="33"/>
        <v>492.91276339304267</v>
      </c>
      <c r="T43" s="102">
        <v>9686425</v>
      </c>
      <c r="U43" s="24">
        <f t="shared" si="34"/>
        <v>402.57782303312416</v>
      </c>
      <c r="V43" s="124">
        <f t="shared" si="23"/>
        <v>154447892</v>
      </c>
      <c r="W43" s="5">
        <f t="shared" si="35"/>
        <v>6419.013839823781</v>
      </c>
      <c r="X43" s="102">
        <v>11852635</v>
      </c>
      <c r="Y43" s="24">
        <f t="shared" si="36"/>
        <v>492.6077469764349</v>
      </c>
      <c r="Z43" s="102">
        <v>3810499</v>
      </c>
      <c r="AA43" s="24">
        <f t="shared" si="37"/>
        <v>158.36827230788413</v>
      </c>
      <c r="AB43" s="102">
        <v>1371072</v>
      </c>
      <c r="AC43" s="24">
        <f t="shared" si="38"/>
        <v>56.9831677818877</v>
      </c>
      <c r="AD43" s="102">
        <v>18461680</v>
      </c>
      <c r="AE43" s="24">
        <f t="shared" si="39"/>
        <v>767.2864801961681</v>
      </c>
      <c r="AF43" s="102">
        <v>14370965</v>
      </c>
      <c r="AG43" s="24">
        <f t="shared" si="40"/>
        <v>597.2721416399984</v>
      </c>
      <c r="AH43" s="102">
        <v>14905481</v>
      </c>
      <c r="AI43" s="24">
        <f t="shared" si="41"/>
        <v>619.487178421512</v>
      </c>
      <c r="AJ43" s="102"/>
      <c r="AK43" s="24">
        <f t="shared" si="14"/>
        <v>0</v>
      </c>
      <c r="AL43" s="102">
        <v>144616</v>
      </c>
      <c r="AM43" s="24">
        <f t="shared" si="15"/>
        <v>6.010390258094011</v>
      </c>
      <c r="AN43" s="102">
        <v>2245767</v>
      </c>
      <c r="AO43" s="24">
        <f t="shared" si="42"/>
        <v>93.33639499605171</v>
      </c>
      <c r="AP43" s="6">
        <f t="shared" si="24"/>
        <v>67162715</v>
      </c>
      <c r="AQ43" s="64">
        <f t="shared" si="43"/>
        <v>2791.3517725780307</v>
      </c>
      <c r="AR43" s="102">
        <v>13488226</v>
      </c>
      <c r="AS43" s="24">
        <f t="shared" si="44"/>
        <v>560.5845974814015</v>
      </c>
      <c r="AT43" s="102">
        <v>17810134</v>
      </c>
      <c r="AU43" s="24">
        <f t="shared" si="45"/>
        <v>740.207555795686</v>
      </c>
      <c r="AV43" s="57">
        <f t="shared" si="25"/>
        <v>252908967</v>
      </c>
      <c r="AW43" s="57">
        <f t="shared" si="46"/>
        <v>10511.1577656789</v>
      </c>
      <c r="AX43" s="171"/>
    </row>
    <row r="44" spans="1:50" ht="12.75">
      <c r="A44" s="111">
        <v>41</v>
      </c>
      <c r="B44" s="133" t="s">
        <v>90</v>
      </c>
      <c r="C44" s="130">
        <v>1497</v>
      </c>
      <c r="D44" s="109">
        <v>9081538</v>
      </c>
      <c r="E44" s="108">
        <f t="shared" si="27"/>
        <v>6066.4916499666</v>
      </c>
      <c r="F44" s="109">
        <v>1806137</v>
      </c>
      <c r="G44" s="108">
        <f t="shared" si="28"/>
        <v>1206.5043420173681</v>
      </c>
      <c r="H44" s="109">
        <v>722015</v>
      </c>
      <c r="I44" s="108">
        <f t="shared" si="47"/>
        <v>482.30794923179695</v>
      </c>
      <c r="J44" s="109">
        <v>1380580</v>
      </c>
      <c r="K44" s="108">
        <f t="shared" si="29"/>
        <v>922.2311289245157</v>
      </c>
      <c r="L44" s="109">
        <v>56804</v>
      </c>
      <c r="M44" s="108">
        <f t="shared" si="30"/>
        <v>37.94522378089513</v>
      </c>
      <c r="N44" s="109">
        <v>1545730</v>
      </c>
      <c r="O44" s="108">
        <f t="shared" si="31"/>
        <v>1032.5517702070808</v>
      </c>
      <c r="P44" s="117">
        <f t="shared" si="21"/>
        <v>14592804</v>
      </c>
      <c r="Q44" s="107">
        <f t="shared" si="32"/>
        <v>9748.032064128256</v>
      </c>
      <c r="R44" s="109">
        <v>1544098</v>
      </c>
      <c r="S44" s="108">
        <f t="shared" si="33"/>
        <v>1031.4615898463594</v>
      </c>
      <c r="T44" s="109">
        <v>1460387</v>
      </c>
      <c r="U44" s="108">
        <f t="shared" si="34"/>
        <v>975.5424181696727</v>
      </c>
      <c r="V44" s="122">
        <f t="shared" si="23"/>
        <v>17597289</v>
      </c>
      <c r="W44" s="106">
        <f t="shared" si="35"/>
        <v>11755.036072144288</v>
      </c>
      <c r="X44" s="109">
        <v>1845234</v>
      </c>
      <c r="Y44" s="108">
        <f t="shared" si="36"/>
        <v>1232.62124248497</v>
      </c>
      <c r="Z44" s="109">
        <v>967239</v>
      </c>
      <c r="AA44" s="108">
        <f t="shared" si="37"/>
        <v>646.1182364729459</v>
      </c>
      <c r="AB44" s="109">
        <v>393089</v>
      </c>
      <c r="AC44" s="108">
        <f t="shared" si="38"/>
        <v>262.5845023380094</v>
      </c>
      <c r="AD44" s="109">
        <v>1747481</v>
      </c>
      <c r="AE44" s="108">
        <f t="shared" si="39"/>
        <v>1167.3219772879092</v>
      </c>
      <c r="AF44" s="109">
        <v>2169170</v>
      </c>
      <c r="AG44" s="108">
        <f t="shared" si="40"/>
        <v>1449.0113560454242</v>
      </c>
      <c r="AH44" s="109">
        <v>1612639</v>
      </c>
      <c r="AI44" s="108">
        <f t="shared" si="41"/>
        <v>1077.247160988644</v>
      </c>
      <c r="AJ44" s="109">
        <v>0</v>
      </c>
      <c r="AK44" s="108">
        <f t="shared" si="14"/>
        <v>0</v>
      </c>
      <c r="AL44" s="109">
        <v>0</v>
      </c>
      <c r="AM44" s="108">
        <f t="shared" si="15"/>
        <v>0</v>
      </c>
      <c r="AN44" s="109">
        <v>21846</v>
      </c>
      <c r="AO44" s="108">
        <f t="shared" si="42"/>
        <v>14.59318637274549</v>
      </c>
      <c r="AP44" s="105">
        <f t="shared" si="24"/>
        <v>8756698</v>
      </c>
      <c r="AQ44" s="105">
        <f t="shared" si="43"/>
        <v>5849.497661990648</v>
      </c>
      <c r="AR44" s="109">
        <v>843102</v>
      </c>
      <c r="AS44" s="108">
        <f t="shared" si="44"/>
        <v>563.1943887775551</v>
      </c>
      <c r="AT44" s="109">
        <v>898061</v>
      </c>
      <c r="AU44" s="108">
        <f t="shared" si="45"/>
        <v>599.9071476285906</v>
      </c>
      <c r="AV44" s="104">
        <f t="shared" si="25"/>
        <v>28095150</v>
      </c>
      <c r="AW44" s="104">
        <f t="shared" si="46"/>
        <v>18767.635270541083</v>
      </c>
      <c r="AX44" s="171"/>
    </row>
    <row r="45" spans="1:53" s="60" customFormat="1" ht="12.75">
      <c r="A45" s="47">
        <v>42</v>
      </c>
      <c r="B45" s="132" t="s">
        <v>91</v>
      </c>
      <c r="C45" s="130">
        <v>3428</v>
      </c>
      <c r="D45" s="88">
        <v>14246252</v>
      </c>
      <c r="E45" s="23">
        <f t="shared" si="27"/>
        <v>4155.849474912486</v>
      </c>
      <c r="F45" s="88">
        <v>3350062</v>
      </c>
      <c r="G45" s="23">
        <f t="shared" si="28"/>
        <v>977.2642940490082</v>
      </c>
      <c r="H45" s="88">
        <v>637672</v>
      </c>
      <c r="I45" s="23">
        <f t="shared" si="47"/>
        <v>186.01866977829638</v>
      </c>
      <c r="J45" s="88">
        <v>1143513</v>
      </c>
      <c r="K45" s="23">
        <f t="shared" si="29"/>
        <v>333.58022170361727</v>
      </c>
      <c r="L45" s="88">
        <v>10236</v>
      </c>
      <c r="M45" s="23">
        <f t="shared" si="30"/>
        <v>2.985997666277713</v>
      </c>
      <c r="N45" s="88">
        <v>1325292</v>
      </c>
      <c r="O45" s="23">
        <f t="shared" si="31"/>
        <v>386.607934655776</v>
      </c>
      <c r="P45" s="40">
        <f t="shared" si="21"/>
        <v>20713027</v>
      </c>
      <c r="Q45" s="62">
        <f t="shared" si="32"/>
        <v>6042.306592765461</v>
      </c>
      <c r="R45" s="88">
        <v>1335384</v>
      </c>
      <c r="S45" s="23">
        <f t="shared" si="33"/>
        <v>389.5519253208868</v>
      </c>
      <c r="T45" s="88">
        <v>1697174</v>
      </c>
      <c r="U45" s="23">
        <f t="shared" si="34"/>
        <v>495.09159859976666</v>
      </c>
      <c r="V45" s="123">
        <f t="shared" si="23"/>
        <v>23745585</v>
      </c>
      <c r="W45" s="38">
        <f t="shared" si="35"/>
        <v>6926.950116686115</v>
      </c>
      <c r="X45" s="88">
        <v>2628824</v>
      </c>
      <c r="Y45" s="23">
        <f t="shared" si="36"/>
        <v>766.8681446907818</v>
      </c>
      <c r="Z45" s="88">
        <v>1090370</v>
      </c>
      <c r="AA45" s="23">
        <f t="shared" si="37"/>
        <v>318.07759626604434</v>
      </c>
      <c r="AB45" s="88">
        <v>729220</v>
      </c>
      <c r="AC45" s="23">
        <f t="shared" si="38"/>
        <v>212.72462077012835</v>
      </c>
      <c r="AD45" s="88">
        <v>3173694</v>
      </c>
      <c r="AE45" s="23">
        <f t="shared" si="39"/>
        <v>925.8150525087515</v>
      </c>
      <c r="AF45" s="88">
        <v>2158849</v>
      </c>
      <c r="AG45" s="23">
        <f t="shared" si="40"/>
        <v>629.7692532088681</v>
      </c>
      <c r="AH45" s="88">
        <v>2613133</v>
      </c>
      <c r="AI45" s="23">
        <f t="shared" si="41"/>
        <v>762.2908401400233</v>
      </c>
      <c r="AJ45" s="88">
        <v>0</v>
      </c>
      <c r="AK45" s="23">
        <f t="shared" si="14"/>
        <v>0</v>
      </c>
      <c r="AL45" s="88">
        <v>9599</v>
      </c>
      <c r="AM45" s="23">
        <f t="shared" si="15"/>
        <v>2.8001750291715286</v>
      </c>
      <c r="AN45" s="88">
        <v>359330</v>
      </c>
      <c r="AO45" s="23">
        <f t="shared" si="42"/>
        <v>104.82205367561261</v>
      </c>
      <c r="AP45" s="55">
        <f t="shared" si="24"/>
        <v>12763019</v>
      </c>
      <c r="AQ45" s="55">
        <f t="shared" si="43"/>
        <v>3723.1677362893815</v>
      </c>
      <c r="AR45" s="88">
        <v>746356</v>
      </c>
      <c r="AS45" s="23">
        <f t="shared" si="44"/>
        <v>217.72345390898482</v>
      </c>
      <c r="AT45" s="88">
        <v>2081977</v>
      </c>
      <c r="AU45" s="23">
        <f t="shared" si="45"/>
        <v>607.3445157526254</v>
      </c>
      <c r="AV45" s="68">
        <f t="shared" si="25"/>
        <v>39336937</v>
      </c>
      <c r="AW45" s="68">
        <f t="shared" si="46"/>
        <v>11475.185822637106</v>
      </c>
      <c r="AX45" s="171"/>
      <c r="AY45" s="59"/>
      <c r="AZ45" s="59"/>
      <c r="BA45" s="59"/>
    </row>
    <row r="46" spans="1:53" s="60" customFormat="1" ht="12.75">
      <c r="A46" s="47">
        <v>43</v>
      </c>
      <c r="B46" s="132" t="s">
        <v>92</v>
      </c>
      <c r="C46" s="130">
        <v>4271</v>
      </c>
      <c r="D46" s="88">
        <v>19111540</v>
      </c>
      <c r="E46" s="23">
        <f t="shared" si="27"/>
        <v>4474.722547412784</v>
      </c>
      <c r="F46" s="88">
        <v>5902262</v>
      </c>
      <c r="G46" s="23">
        <f t="shared" si="28"/>
        <v>1381.9391243268556</v>
      </c>
      <c r="H46" s="88">
        <v>1682067</v>
      </c>
      <c r="I46" s="23">
        <f t="shared" si="47"/>
        <v>393.83446499648795</v>
      </c>
      <c r="J46" s="88">
        <v>1788547</v>
      </c>
      <c r="K46" s="23">
        <f t="shared" si="29"/>
        <v>418.7653945211894</v>
      </c>
      <c r="L46" s="88">
        <v>159609</v>
      </c>
      <c r="M46" s="23">
        <f t="shared" si="30"/>
        <v>37.37040505736361</v>
      </c>
      <c r="N46" s="88">
        <v>3003105</v>
      </c>
      <c r="O46" s="23">
        <f t="shared" si="31"/>
        <v>703.1386092250059</v>
      </c>
      <c r="P46" s="40">
        <f t="shared" si="21"/>
        <v>31647130</v>
      </c>
      <c r="Q46" s="62">
        <f t="shared" si="32"/>
        <v>7409.770545539686</v>
      </c>
      <c r="R46" s="88">
        <v>2080224</v>
      </c>
      <c r="S46" s="23">
        <f t="shared" si="33"/>
        <v>487.05783188948726</v>
      </c>
      <c r="T46" s="88">
        <v>3486218</v>
      </c>
      <c r="U46" s="23">
        <f t="shared" si="34"/>
        <v>816.2533364551628</v>
      </c>
      <c r="V46" s="123">
        <f t="shared" si="23"/>
        <v>37213572</v>
      </c>
      <c r="W46" s="38">
        <f t="shared" si="35"/>
        <v>8713.081713884336</v>
      </c>
      <c r="X46" s="88">
        <v>2321188</v>
      </c>
      <c r="Y46" s="23">
        <f t="shared" si="36"/>
        <v>543.4764692109576</v>
      </c>
      <c r="Z46" s="88">
        <v>786202</v>
      </c>
      <c r="AA46" s="23">
        <f t="shared" si="37"/>
        <v>184.0791383750878</v>
      </c>
      <c r="AB46" s="88">
        <v>445452</v>
      </c>
      <c r="AC46" s="23">
        <f t="shared" si="38"/>
        <v>104.29688597518145</v>
      </c>
      <c r="AD46" s="88">
        <v>3926120</v>
      </c>
      <c r="AE46" s="23">
        <f t="shared" si="39"/>
        <v>919.2507609459143</v>
      </c>
      <c r="AF46" s="88">
        <v>4717959</v>
      </c>
      <c r="AG46" s="23">
        <f t="shared" si="40"/>
        <v>1104.6497307422148</v>
      </c>
      <c r="AH46" s="88">
        <v>3319655</v>
      </c>
      <c r="AI46" s="23">
        <f t="shared" si="41"/>
        <v>777.2547412783891</v>
      </c>
      <c r="AJ46" s="88">
        <v>0</v>
      </c>
      <c r="AK46" s="23">
        <f t="shared" si="14"/>
        <v>0</v>
      </c>
      <c r="AL46" s="88">
        <v>159226</v>
      </c>
      <c r="AM46" s="23">
        <f t="shared" si="15"/>
        <v>37.28073050807773</v>
      </c>
      <c r="AN46" s="88">
        <v>607534</v>
      </c>
      <c r="AO46" s="23">
        <f t="shared" si="42"/>
        <v>142.24631233903068</v>
      </c>
      <c r="AP46" s="55">
        <f t="shared" si="24"/>
        <v>16283336</v>
      </c>
      <c r="AQ46" s="55">
        <f t="shared" si="43"/>
        <v>3812.5347693748536</v>
      </c>
      <c r="AR46" s="88">
        <v>2659920</v>
      </c>
      <c r="AS46" s="23">
        <f t="shared" si="44"/>
        <v>622.7862327323812</v>
      </c>
      <c r="AT46" s="88">
        <v>2245535</v>
      </c>
      <c r="AU46" s="23">
        <f t="shared" si="45"/>
        <v>525.7632872863499</v>
      </c>
      <c r="AV46" s="68">
        <f t="shared" si="25"/>
        <v>58402363</v>
      </c>
      <c r="AW46" s="68">
        <f t="shared" si="46"/>
        <v>13674.16600327792</v>
      </c>
      <c r="AX46" s="171"/>
      <c r="AY46" s="59"/>
      <c r="AZ46" s="59"/>
      <c r="BA46" s="59"/>
    </row>
    <row r="47" spans="1:53" s="60" customFormat="1" ht="12.75">
      <c r="A47" s="47">
        <v>44</v>
      </c>
      <c r="B47" s="132" t="s">
        <v>119</v>
      </c>
      <c r="C47" s="130">
        <v>6285</v>
      </c>
      <c r="D47" s="88">
        <v>31098939</v>
      </c>
      <c r="E47" s="23">
        <f t="shared" si="27"/>
        <v>4948.12076372315</v>
      </c>
      <c r="F47" s="88">
        <v>5996968</v>
      </c>
      <c r="G47" s="23">
        <f t="shared" si="28"/>
        <v>954.1715194908512</v>
      </c>
      <c r="H47" s="88">
        <v>1095787</v>
      </c>
      <c r="I47" s="23">
        <f t="shared" si="47"/>
        <v>174.34956245027843</v>
      </c>
      <c r="J47" s="88">
        <v>833247</v>
      </c>
      <c r="K47" s="23">
        <f t="shared" si="29"/>
        <v>132.57708830548927</v>
      </c>
      <c r="L47" s="88">
        <v>315451</v>
      </c>
      <c r="M47" s="23">
        <f t="shared" si="30"/>
        <v>50.19108989657916</v>
      </c>
      <c r="N47" s="88">
        <v>4481994</v>
      </c>
      <c r="O47" s="23">
        <f t="shared" si="31"/>
        <v>713.1255369928401</v>
      </c>
      <c r="P47" s="40">
        <f t="shared" si="21"/>
        <v>43822386</v>
      </c>
      <c r="Q47" s="62">
        <f t="shared" si="32"/>
        <v>6972.535560859189</v>
      </c>
      <c r="R47" s="88">
        <v>4596849</v>
      </c>
      <c r="S47" s="23">
        <f t="shared" si="33"/>
        <v>731.4</v>
      </c>
      <c r="T47" s="88">
        <v>3444720</v>
      </c>
      <c r="U47" s="23">
        <f t="shared" si="34"/>
        <v>548.0859188544152</v>
      </c>
      <c r="V47" s="123">
        <f t="shared" si="23"/>
        <v>51863955</v>
      </c>
      <c r="W47" s="38">
        <f t="shared" si="35"/>
        <v>8252.021479713603</v>
      </c>
      <c r="X47" s="88">
        <v>3409650</v>
      </c>
      <c r="Y47" s="23">
        <f t="shared" si="36"/>
        <v>542.5059665871122</v>
      </c>
      <c r="Z47" s="88">
        <v>2261388</v>
      </c>
      <c r="AA47" s="23">
        <f t="shared" si="37"/>
        <v>359.8071599045346</v>
      </c>
      <c r="AB47" s="88">
        <v>652800</v>
      </c>
      <c r="AC47" s="23">
        <f t="shared" si="38"/>
        <v>103.86634844868735</v>
      </c>
      <c r="AD47" s="88">
        <v>9808692</v>
      </c>
      <c r="AE47" s="23">
        <f t="shared" si="39"/>
        <v>1560.6510739856801</v>
      </c>
      <c r="AF47" s="88">
        <v>3458816</v>
      </c>
      <c r="AG47" s="23">
        <f t="shared" si="40"/>
        <v>550.3287191726332</v>
      </c>
      <c r="AH47" s="88">
        <v>3910182</v>
      </c>
      <c r="AI47" s="23">
        <f t="shared" si="41"/>
        <v>622.145107398568</v>
      </c>
      <c r="AJ47" s="88"/>
      <c r="AK47" s="23">
        <f t="shared" si="14"/>
        <v>0</v>
      </c>
      <c r="AL47" s="88">
        <v>8000</v>
      </c>
      <c r="AM47" s="23">
        <f t="shared" si="15"/>
        <v>1.2728719172633254</v>
      </c>
      <c r="AN47" s="88">
        <v>471783</v>
      </c>
      <c r="AO47" s="23">
        <f t="shared" si="42"/>
        <v>75.06491646778044</v>
      </c>
      <c r="AP47" s="55">
        <f t="shared" si="24"/>
        <v>23981311</v>
      </c>
      <c r="AQ47" s="55">
        <f t="shared" si="43"/>
        <v>3815.6421638822594</v>
      </c>
      <c r="AR47" s="88">
        <v>212235</v>
      </c>
      <c r="AS47" s="23">
        <f t="shared" si="44"/>
        <v>33.76849642004773</v>
      </c>
      <c r="AT47" s="88">
        <v>2437955</v>
      </c>
      <c r="AU47" s="23">
        <f t="shared" si="45"/>
        <v>387.9005568814638</v>
      </c>
      <c r="AV47" s="68">
        <f t="shared" si="25"/>
        <v>78495456</v>
      </c>
      <c r="AW47" s="68">
        <f t="shared" si="46"/>
        <v>12489.332696897374</v>
      </c>
      <c r="AX47" s="171"/>
      <c r="AY47" s="59"/>
      <c r="AZ47" s="59"/>
      <c r="BA47" s="59"/>
    </row>
    <row r="48" spans="1:50" ht="12.75">
      <c r="A48" s="63">
        <v>45</v>
      </c>
      <c r="B48" s="134" t="s">
        <v>128</v>
      </c>
      <c r="C48" s="131">
        <v>9743</v>
      </c>
      <c r="D48" s="102">
        <v>53152049</v>
      </c>
      <c r="E48" s="24">
        <f t="shared" si="27"/>
        <v>5455.408908960279</v>
      </c>
      <c r="F48" s="102">
        <v>17005436</v>
      </c>
      <c r="G48" s="24">
        <f t="shared" si="28"/>
        <v>1745.4003900236066</v>
      </c>
      <c r="H48" s="102">
        <v>1876971</v>
      </c>
      <c r="I48" s="24">
        <f t="shared" si="47"/>
        <v>192.64815765164732</v>
      </c>
      <c r="J48" s="102">
        <v>8631553</v>
      </c>
      <c r="K48" s="24">
        <f t="shared" si="29"/>
        <v>885.9235348455301</v>
      </c>
      <c r="L48" s="102">
        <v>737777</v>
      </c>
      <c r="M48" s="24">
        <f t="shared" si="30"/>
        <v>75.72380170378733</v>
      </c>
      <c r="N48" s="102">
        <v>3415639</v>
      </c>
      <c r="O48" s="24">
        <f t="shared" si="31"/>
        <v>350.57364261521093</v>
      </c>
      <c r="P48" s="61">
        <f t="shared" si="21"/>
        <v>84819425</v>
      </c>
      <c r="Q48" s="4">
        <f t="shared" si="32"/>
        <v>8705.678435800062</v>
      </c>
      <c r="R48" s="102">
        <v>7182701</v>
      </c>
      <c r="S48" s="24">
        <f t="shared" si="33"/>
        <v>737.2165657395053</v>
      </c>
      <c r="T48" s="102">
        <v>6234414</v>
      </c>
      <c r="U48" s="24">
        <f t="shared" si="34"/>
        <v>639.8864826028944</v>
      </c>
      <c r="V48" s="124">
        <f t="shared" si="23"/>
        <v>98236540</v>
      </c>
      <c r="W48" s="5">
        <f t="shared" si="35"/>
        <v>10082.78148414246</v>
      </c>
      <c r="X48" s="102">
        <v>8452942</v>
      </c>
      <c r="Y48" s="24">
        <f t="shared" si="36"/>
        <v>867.5912963153033</v>
      </c>
      <c r="Z48" s="102">
        <v>3889787</v>
      </c>
      <c r="AA48" s="24">
        <f t="shared" si="37"/>
        <v>399.2391460535769</v>
      </c>
      <c r="AB48" s="102">
        <v>1706381</v>
      </c>
      <c r="AC48" s="24">
        <f t="shared" si="38"/>
        <v>175.1391768449143</v>
      </c>
      <c r="AD48" s="102">
        <v>14529778</v>
      </c>
      <c r="AE48" s="24">
        <f t="shared" si="39"/>
        <v>1491.304321051011</v>
      </c>
      <c r="AF48" s="102">
        <v>10010483</v>
      </c>
      <c r="AG48" s="24">
        <f t="shared" si="40"/>
        <v>1027.45386431284</v>
      </c>
      <c r="AH48" s="102">
        <v>6494472</v>
      </c>
      <c r="AI48" s="24">
        <f t="shared" si="41"/>
        <v>666.5782613158165</v>
      </c>
      <c r="AJ48" s="102"/>
      <c r="AK48" s="24">
        <f t="shared" si="14"/>
        <v>0</v>
      </c>
      <c r="AL48" s="102">
        <v>172319</v>
      </c>
      <c r="AM48" s="24">
        <f t="shared" si="15"/>
        <v>17.686441547777893</v>
      </c>
      <c r="AN48" s="102">
        <v>2840531</v>
      </c>
      <c r="AO48" s="24">
        <f t="shared" si="42"/>
        <v>291.5458277737863</v>
      </c>
      <c r="AP48" s="6">
        <f t="shared" si="24"/>
        <v>48096693</v>
      </c>
      <c r="AQ48" s="64">
        <f t="shared" si="43"/>
        <v>4936.538335215027</v>
      </c>
      <c r="AR48" s="102">
        <v>17823708</v>
      </c>
      <c r="AS48" s="24">
        <f t="shared" si="44"/>
        <v>1829.386020732834</v>
      </c>
      <c r="AT48" s="102">
        <v>6341572</v>
      </c>
      <c r="AU48" s="24">
        <f t="shared" si="45"/>
        <v>650.8849430360259</v>
      </c>
      <c r="AV48" s="57">
        <f t="shared" si="25"/>
        <v>170498513</v>
      </c>
      <c r="AW48" s="57">
        <f t="shared" si="46"/>
        <v>17499.590783126347</v>
      </c>
      <c r="AX48" s="171"/>
    </row>
    <row r="49" spans="1:50" ht="12.75">
      <c r="A49" s="111">
        <v>46</v>
      </c>
      <c r="B49" s="133" t="s">
        <v>93</v>
      </c>
      <c r="C49" s="130">
        <v>803</v>
      </c>
      <c r="D49" s="109">
        <v>2456309</v>
      </c>
      <c r="E49" s="108">
        <f t="shared" si="27"/>
        <v>3058.915317559153</v>
      </c>
      <c r="F49" s="109">
        <v>729274</v>
      </c>
      <c r="G49" s="108">
        <f t="shared" si="28"/>
        <v>908.186799501868</v>
      </c>
      <c r="H49" s="109">
        <v>192425</v>
      </c>
      <c r="I49" s="108">
        <f t="shared" si="47"/>
        <v>239.63262764632628</v>
      </c>
      <c r="J49" s="109">
        <v>238817</v>
      </c>
      <c r="K49" s="108">
        <f t="shared" si="29"/>
        <v>297.40597758405977</v>
      </c>
      <c r="L49" s="109">
        <v>0</v>
      </c>
      <c r="M49" s="108">
        <f t="shared" si="30"/>
        <v>0</v>
      </c>
      <c r="N49" s="109">
        <v>554776</v>
      </c>
      <c r="O49" s="108">
        <f t="shared" si="31"/>
        <v>690.879202988792</v>
      </c>
      <c r="P49" s="117">
        <f t="shared" si="21"/>
        <v>4171601</v>
      </c>
      <c r="Q49" s="107">
        <f t="shared" si="32"/>
        <v>5195.0199252801995</v>
      </c>
      <c r="R49" s="109">
        <v>304438</v>
      </c>
      <c r="S49" s="108">
        <f t="shared" si="33"/>
        <v>379.1257783312578</v>
      </c>
      <c r="T49" s="109">
        <v>893684</v>
      </c>
      <c r="U49" s="108">
        <f t="shared" si="34"/>
        <v>1112.9315068493152</v>
      </c>
      <c r="V49" s="122">
        <f t="shared" si="23"/>
        <v>5369723</v>
      </c>
      <c r="W49" s="106">
        <f t="shared" si="35"/>
        <v>6687.077210460772</v>
      </c>
      <c r="X49" s="109">
        <v>463188</v>
      </c>
      <c r="Y49" s="108">
        <f t="shared" si="36"/>
        <v>576.8219178082192</v>
      </c>
      <c r="Z49" s="109">
        <v>438184</v>
      </c>
      <c r="AA49" s="108">
        <f t="shared" si="37"/>
        <v>545.6836861768369</v>
      </c>
      <c r="AB49" s="109">
        <v>299738</v>
      </c>
      <c r="AC49" s="108">
        <f t="shared" si="38"/>
        <v>373.27272727272725</v>
      </c>
      <c r="AD49" s="109">
        <v>648993</v>
      </c>
      <c r="AE49" s="108">
        <f t="shared" si="39"/>
        <v>808.2104607721046</v>
      </c>
      <c r="AF49" s="109">
        <v>672481</v>
      </c>
      <c r="AG49" s="108">
        <f t="shared" si="40"/>
        <v>837.4607721046077</v>
      </c>
      <c r="AH49" s="109">
        <v>639653</v>
      </c>
      <c r="AI49" s="108">
        <f t="shared" si="41"/>
        <v>796.5790784557908</v>
      </c>
      <c r="AJ49" s="109">
        <v>0</v>
      </c>
      <c r="AK49" s="108">
        <f t="shared" si="14"/>
        <v>0</v>
      </c>
      <c r="AL49" s="109">
        <v>8800</v>
      </c>
      <c r="AM49" s="108">
        <f t="shared" si="15"/>
        <v>10.95890410958904</v>
      </c>
      <c r="AN49" s="109">
        <v>312040</v>
      </c>
      <c r="AO49" s="108">
        <f t="shared" si="42"/>
        <v>388.59277708592776</v>
      </c>
      <c r="AP49" s="105">
        <f t="shared" si="24"/>
        <v>3483077</v>
      </c>
      <c r="AQ49" s="105">
        <f t="shared" si="43"/>
        <v>4337.580323785804</v>
      </c>
      <c r="AR49" s="109">
        <v>719892</v>
      </c>
      <c r="AS49" s="108">
        <f t="shared" si="44"/>
        <v>896.5031133250311</v>
      </c>
      <c r="AT49" s="109">
        <v>56902</v>
      </c>
      <c r="AU49" s="108">
        <f t="shared" si="45"/>
        <v>70.86176836861769</v>
      </c>
      <c r="AV49" s="104">
        <f t="shared" si="25"/>
        <v>9629594</v>
      </c>
      <c r="AW49" s="104">
        <f t="shared" si="46"/>
        <v>11992.022415940224</v>
      </c>
      <c r="AX49" s="171"/>
    </row>
    <row r="50" spans="1:53" s="60" customFormat="1" ht="12.75">
      <c r="A50" s="47">
        <v>47</v>
      </c>
      <c r="B50" s="132" t="s">
        <v>94</v>
      </c>
      <c r="C50" s="130">
        <v>3803</v>
      </c>
      <c r="D50" s="88">
        <v>19174228</v>
      </c>
      <c r="E50" s="23">
        <f t="shared" si="27"/>
        <v>5041.869050749408</v>
      </c>
      <c r="F50" s="88">
        <v>4879365</v>
      </c>
      <c r="G50" s="23">
        <f t="shared" si="28"/>
        <v>1283.0305022350776</v>
      </c>
      <c r="H50" s="88">
        <v>1197394</v>
      </c>
      <c r="I50" s="23">
        <f t="shared" si="47"/>
        <v>314.85511438338153</v>
      </c>
      <c r="J50" s="88">
        <v>1226175</v>
      </c>
      <c r="K50" s="23">
        <f t="shared" si="29"/>
        <v>322.4230870365501</v>
      </c>
      <c r="L50" s="88">
        <v>71000</v>
      </c>
      <c r="M50" s="23">
        <f t="shared" si="30"/>
        <v>18.66947146989219</v>
      </c>
      <c r="N50" s="88">
        <v>3016091</v>
      </c>
      <c r="O50" s="23">
        <f t="shared" si="31"/>
        <v>793.0820404943465</v>
      </c>
      <c r="P50" s="40">
        <f t="shared" si="21"/>
        <v>29564253</v>
      </c>
      <c r="Q50" s="62">
        <f t="shared" si="32"/>
        <v>7773.9292663686565</v>
      </c>
      <c r="R50" s="88">
        <v>3394797</v>
      </c>
      <c r="S50" s="23">
        <f t="shared" si="33"/>
        <v>892.6628977123323</v>
      </c>
      <c r="T50" s="88">
        <v>2480403</v>
      </c>
      <c r="U50" s="23">
        <f t="shared" si="34"/>
        <v>652.2227189061267</v>
      </c>
      <c r="V50" s="123">
        <f t="shared" si="23"/>
        <v>35439453</v>
      </c>
      <c r="W50" s="38">
        <f t="shared" si="35"/>
        <v>9318.814882987115</v>
      </c>
      <c r="X50" s="88">
        <v>3332709</v>
      </c>
      <c r="Y50" s="23">
        <f t="shared" si="36"/>
        <v>876.3368393373653</v>
      </c>
      <c r="Z50" s="88">
        <v>1916074</v>
      </c>
      <c r="AA50" s="23">
        <f t="shared" si="37"/>
        <v>503.8322377070734</v>
      </c>
      <c r="AB50" s="88">
        <v>517487</v>
      </c>
      <c r="AC50" s="23">
        <f t="shared" si="38"/>
        <v>136.0733631343676</v>
      </c>
      <c r="AD50" s="88">
        <v>5477640</v>
      </c>
      <c r="AE50" s="23">
        <f t="shared" si="39"/>
        <v>1440.3470943991586</v>
      </c>
      <c r="AF50" s="88">
        <v>3210141</v>
      </c>
      <c r="AG50" s="23">
        <f t="shared" si="40"/>
        <v>844.1075466736787</v>
      </c>
      <c r="AH50" s="88">
        <v>2986250</v>
      </c>
      <c r="AI50" s="23">
        <f t="shared" si="41"/>
        <v>785.2353405206416</v>
      </c>
      <c r="AJ50" s="88"/>
      <c r="AK50" s="23">
        <f t="shared" si="14"/>
        <v>0</v>
      </c>
      <c r="AL50" s="88">
        <v>18552</v>
      </c>
      <c r="AM50" s="23">
        <f t="shared" si="15"/>
        <v>4.878254009992111</v>
      </c>
      <c r="AN50" s="88">
        <v>1289471</v>
      </c>
      <c r="AO50" s="23">
        <f t="shared" si="42"/>
        <v>339.0667893768078</v>
      </c>
      <c r="AP50" s="55">
        <f t="shared" si="24"/>
        <v>18748324</v>
      </c>
      <c r="AQ50" s="55">
        <f t="shared" si="43"/>
        <v>4929.877465159085</v>
      </c>
      <c r="AR50" s="88">
        <v>11077923</v>
      </c>
      <c r="AS50" s="23">
        <f t="shared" si="44"/>
        <v>2912.943202734683</v>
      </c>
      <c r="AT50" s="88">
        <v>3690040</v>
      </c>
      <c r="AU50" s="23">
        <f t="shared" si="45"/>
        <v>970.297133841704</v>
      </c>
      <c r="AV50" s="68">
        <f t="shared" si="25"/>
        <v>68955740</v>
      </c>
      <c r="AW50" s="68">
        <f t="shared" si="46"/>
        <v>18131.932684722586</v>
      </c>
      <c r="AX50" s="171"/>
      <c r="AY50" s="59"/>
      <c r="AZ50" s="59"/>
      <c r="BA50" s="59"/>
    </row>
    <row r="51" spans="1:53" s="60" customFormat="1" ht="12.75">
      <c r="A51" s="47">
        <v>48</v>
      </c>
      <c r="B51" s="132" t="s">
        <v>95</v>
      </c>
      <c r="C51" s="130">
        <v>6423</v>
      </c>
      <c r="D51" s="88">
        <v>24698667</v>
      </c>
      <c r="E51" s="23">
        <f t="shared" si="27"/>
        <v>3845.3475011676787</v>
      </c>
      <c r="F51" s="88">
        <v>10000083</v>
      </c>
      <c r="G51" s="23">
        <f t="shared" si="28"/>
        <v>1556.9177954226998</v>
      </c>
      <c r="H51" s="88">
        <v>1543141</v>
      </c>
      <c r="I51" s="23">
        <f t="shared" si="47"/>
        <v>240.2523742799315</v>
      </c>
      <c r="J51" s="88">
        <v>2843443</v>
      </c>
      <c r="K51" s="23">
        <f t="shared" si="29"/>
        <v>442.69702631169235</v>
      </c>
      <c r="L51" s="88">
        <v>188962</v>
      </c>
      <c r="M51" s="23">
        <f t="shared" si="30"/>
        <v>29.41958586330375</v>
      </c>
      <c r="N51" s="88">
        <v>4661813</v>
      </c>
      <c r="O51" s="23">
        <f t="shared" si="31"/>
        <v>725.7999377238051</v>
      </c>
      <c r="P51" s="40">
        <f t="shared" si="21"/>
        <v>43936109</v>
      </c>
      <c r="Q51" s="62">
        <f t="shared" si="32"/>
        <v>6840.434220769111</v>
      </c>
      <c r="R51" s="88">
        <v>4690941</v>
      </c>
      <c r="S51" s="23">
        <f t="shared" si="33"/>
        <v>730.3348902382064</v>
      </c>
      <c r="T51" s="88">
        <v>1593033</v>
      </c>
      <c r="U51" s="23">
        <f t="shared" si="34"/>
        <v>248.02008407286314</v>
      </c>
      <c r="V51" s="123">
        <f t="shared" si="23"/>
        <v>50220083</v>
      </c>
      <c r="W51" s="38">
        <f t="shared" si="35"/>
        <v>7818.78919508018</v>
      </c>
      <c r="X51" s="88">
        <v>4590627</v>
      </c>
      <c r="Y51" s="23">
        <f t="shared" si="36"/>
        <v>714.7169546940681</v>
      </c>
      <c r="Z51" s="88">
        <v>1791370</v>
      </c>
      <c r="AA51" s="23">
        <f t="shared" si="37"/>
        <v>278.8992682547096</v>
      </c>
      <c r="AB51" s="88">
        <v>684130</v>
      </c>
      <c r="AC51" s="23">
        <f t="shared" si="38"/>
        <v>106.51253308422855</v>
      </c>
      <c r="AD51" s="88">
        <v>6852432</v>
      </c>
      <c r="AE51" s="23">
        <f t="shared" si="39"/>
        <v>1066.858477347034</v>
      </c>
      <c r="AF51" s="88">
        <v>4068626</v>
      </c>
      <c r="AG51" s="23">
        <f t="shared" si="40"/>
        <v>633.4463646271213</v>
      </c>
      <c r="AH51" s="88">
        <v>3629000</v>
      </c>
      <c r="AI51" s="23">
        <f t="shared" si="41"/>
        <v>565.0007784524365</v>
      </c>
      <c r="AJ51" s="88">
        <v>0</v>
      </c>
      <c r="AK51" s="23">
        <f t="shared" si="14"/>
        <v>0</v>
      </c>
      <c r="AL51" s="88">
        <v>0</v>
      </c>
      <c r="AM51" s="23">
        <f t="shared" si="15"/>
        <v>0</v>
      </c>
      <c r="AN51" s="88">
        <v>907121</v>
      </c>
      <c r="AO51" s="23">
        <f t="shared" si="42"/>
        <v>141.230110540246</v>
      </c>
      <c r="AP51" s="55">
        <f t="shared" si="24"/>
        <v>22523306</v>
      </c>
      <c r="AQ51" s="55">
        <f t="shared" si="43"/>
        <v>3506.6644869998445</v>
      </c>
      <c r="AR51" s="88">
        <v>11968046</v>
      </c>
      <c r="AS51" s="23">
        <f t="shared" si="44"/>
        <v>1863.3109139031606</v>
      </c>
      <c r="AT51" s="88">
        <v>4957277</v>
      </c>
      <c r="AU51" s="23">
        <f t="shared" si="45"/>
        <v>771.8008718667289</v>
      </c>
      <c r="AV51" s="68">
        <f t="shared" si="25"/>
        <v>89668712</v>
      </c>
      <c r="AW51" s="68">
        <f t="shared" si="46"/>
        <v>13960.565467849914</v>
      </c>
      <c r="AX51" s="171"/>
      <c r="AY51" s="59"/>
      <c r="AZ51" s="59"/>
      <c r="BA51" s="59"/>
    </row>
    <row r="52" spans="1:53" s="60" customFormat="1" ht="12.75">
      <c r="A52" s="47">
        <v>49</v>
      </c>
      <c r="B52" s="132" t="s">
        <v>96</v>
      </c>
      <c r="C52" s="130">
        <v>14922</v>
      </c>
      <c r="D52" s="88">
        <v>51884331</v>
      </c>
      <c r="E52" s="23">
        <f t="shared" si="27"/>
        <v>3477.035987133092</v>
      </c>
      <c r="F52" s="88">
        <v>17305899</v>
      </c>
      <c r="G52" s="23">
        <f t="shared" si="28"/>
        <v>1159.7573381584239</v>
      </c>
      <c r="H52" s="88">
        <v>2693230</v>
      </c>
      <c r="I52" s="23">
        <f t="shared" si="47"/>
        <v>180.48720010722423</v>
      </c>
      <c r="J52" s="88">
        <v>1430640</v>
      </c>
      <c r="K52" s="23">
        <f t="shared" si="29"/>
        <v>95.8745476477684</v>
      </c>
      <c r="L52" s="88">
        <v>387878</v>
      </c>
      <c r="M52" s="23">
        <f t="shared" si="30"/>
        <v>25.99370057633025</v>
      </c>
      <c r="N52" s="88">
        <v>9264039</v>
      </c>
      <c r="O52" s="23">
        <f t="shared" si="31"/>
        <v>620.8309207880981</v>
      </c>
      <c r="P52" s="40">
        <f t="shared" si="21"/>
        <v>82966017</v>
      </c>
      <c r="Q52" s="62">
        <f t="shared" si="32"/>
        <v>5559.979694410937</v>
      </c>
      <c r="R52" s="88">
        <v>7553934</v>
      </c>
      <c r="S52" s="23">
        <f t="shared" si="33"/>
        <v>506.2279855247286</v>
      </c>
      <c r="T52" s="88">
        <v>4171358</v>
      </c>
      <c r="U52" s="23">
        <f t="shared" si="34"/>
        <v>279.5441629808337</v>
      </c>
      <c r="V52" s="123">
        <f t="shared" si="23"/>
        <v>94691309</v>
      </c>
      <c r="W52" s="38">
        <f t="shared" si="35"/>
        <v>6345.751842916499</v>
      </c>
      <c r="X52" s="88">
        <v>8680301</v>
      </c>
      <c r="Y52" s="23">
        <f t="shared" si="36"/>
        <v>581.7116338292454</v>
      </c>
      <c r="Z52" s="88">
        <v>2973946</v>
      </c>
      <c r="AA52" s="23">
        <f t="shared" si="37"/>
        <v>199.29942366974936</v>
      </c>
      <c r="AB52" s="88">
        <v>1071033</v>
      </c>
      <c r="AC52" s="23">
        <f t="shared" si="38"/>
        <v>71.77543224768797</v>
      </c>
      <c r="AD52" s="88">
        <v>11110750</v>
      </c>
      <c r="AE52" s="23">
        <f t="shared" si="39"/>
        <v>744.5885270071036</v>
      </c>
      <c r="AF52" s="88">
        <v>8685860</v>
      </c>
      <c r="AG52" s="23">
        <f t="shared" si="40"/>
        <v>582.0841710226512</v>
      </c>
      <c r="AH52" s="88">
        <v>10168715</v>
      </c>
      <c r="AI52" s="23">
        <f t="shared" si="41"/>
        <v>681.4579144886744</v>
      </c>
      <c r="AJ52" s="88">
        <v>0</v>
      </c>
      <c r="AK52" s="23">
        <f t="shared" si="14"/>
        <v>0</v>
      </c>
      <c r="AL52" s="88">
        <v>3291</v>
      </c>
      <c r="AM52" s="23">
        <f t="shared" si="15"/>
        <v>0.22054684358665058</v>
      </c>
      <c r="AN52" s="88">
        <v>1511334</v>
      </c>
      <c r="AO52" s="23">
        <f t="shared" si="42"/>
        <v>101.28226779252111</v>
      </c>
      <c r="AP52" s="55">
        <f t="shared" si="24"/>
        <v>44205230</v>
      </c>
      <c r="AQ52" s="55">
        <f t="shared" si="43"/>
        <v>2962.4199169012195</v>
      </c>
      <c r="AR52" s="88">
        <v>1934796</v>
      </c>
      <c r="AS52" s="23">
        <f t="shared" si="44"/>
        <v>129.6606353035786</v>
      </c>
      <c r="AT52" s="88">
        <v>2242545</v>
      </c>
      <c r="AU52" s="23">
        <f t="shared" si="45"/>
        <v>150.28447929232007</v>
      </c>
      <c r="AV52" s="68">
        <f t="shared" si="25"/>
        <v>143073880</v>
      </c>
      <c r="AW52" s="68">
        <f t="shared" si="46"/>
        <v>9588.116874413618</v>
      </c>
      <c r="AX52" s="171"/>
      <c r="AY52" s="59"/>
      <c r="AZ52" s="59"/>
      <c r="BA52" s="59"/>
    </row>
    <row r="53" spans="1:50" ht="12.75">
      <c r="A53" s="63">
        <v>50</v>
      </c>
      <c r="B53" s="134" t="s">
        <v>97</v>
      </c>
      <c r="C53" s="131">
        <v>8413</v>
      </c>
      <c r="D53" s="102">
        <v>26367870</v>
      </c>
      <c r="E53" s="24">
        <f t="shared" si="27"/>
        <v>3134.1816236776417</v>
      </c>
      <c r="F53" s="102">
        <v>8265499</v>
      </c>
      <c r="G53" s="24">
        <f t="shared" si="28"/>
        <v>982.4674907880661</v>
      </c>
      <c r="H53" s="102">
        <v>1599413</v>
      </c>
      <c r="I53" s="24">
        <f t="shared" si="47"/>
        <v>190.11208843456555</v>
      </c>
      <c r="J53" s="102">
        <v>1225163</v>
      </c>
      <c r="K53" s="24">
        <f t="shared" si="29"/>
        <v>145.62736241530965</v>
      </c>
      <c r="L53" s="102">
        <v>60082</v>
      </c>
      <c r="M53" s="24">
        <f t="shared" si="30"/>
        <v>7.141566623083324</v>
      </c>
      <c r="N53" s="102">
        <v>4690285</v>
      </c>
      <c r="O53" s="24">
        <f t="shared" si="31"/>
        <v>557.5044573873766</v>
      </c>
      <c r="P53" s="61">
        <f t="shared" si="21"/>
        <v>42208312</v>
      </c>
      <c r="Q53" s="4">
        <f t="shared" si="32"/>
        <v>5017.034589326043</v>
      </c>
      <c r="R53" s="102">
        <v>4306168</v>
      </c>
      <c r="S53" s="24">
        <f t="shared" si="33"/>
        <v>511.846903601569</v>
      </c>
      <c r="T53" s="102">
        <v>3352351</v>
      </c>
      <c r="U53" s="24">
        <f t="shared" si="34"/>
        <v>398.4727207892547</v>
      </c>
      <c r="V53" s="124">
        <f t="shared" si="23"/>
        <v>49866831</v>
      </c>
      <c r="W53" s="5">
        <f t="shared" si="35"/>
        <v>5927.354213716867</v>
      </c>
      <c r="X53" s="102">
        <v>3939992</v>
      </c>
      <c r="Y53" s="24">
        <f t="shared" si="36"/>
        <v>468.3218828004279</v>
      </c>
      <c r="Z53" s="102">
        <v>1462185</v>
      </c>
      <c r="AA53" s="24">
        <f t="shared" si="37"/>
        <v>173.8006656365149</v>
      </c>
      <c r="AB53" s="102">
        <v>1061145</v>
      </c>
      <c r="AC53" s="24">
        <f t="shared" si="38"/>
        <v>126.13158207535956</v>
      </c>
      <c r="AD53" s="102">
        <v>6255487</v>
      </c>
      <c r="AE53" s="24">
        <f t="shared" si="39"/>
        <v>743.5501010341138</v>
      </c>
      <c r="AF53" s="102">
        <v>5142980</v>
      </c>
      <c r="AG53" s="24">
        <f t="shared" si="40"/>
        <v>611.313443480328</v>
      </c>
      <c r="AH53" s="102">
        <v>5517946</v>
      </c>
      <c r="AI53" s="24">
        <f t="shared" si="41"/>
        <v>655.8832758825627</v>
      </c>
      <c r="AJ53" s="102">
        <v>0</v>
      </c>
      <c r="AK53" s="24">
        <f t="shared" si="14"/>
        <v>0</v>
      </c>
      <c r="AL53" s="102">
        <v>310450</v>
      </c>
      <c r="AM53" s="24">
        <f t="shared" si="15"/>
        <v>36.901224295732796</v>
      </c>
      <c r="AN53" s="102">
        <v>840810</v>
      </c>
      <c r="AO53" s="24">
        <f t="shared" si="42"/>
        <v>99.94175680494473</v>
      </c>
      <c r="AP53" s="6">
        <f t="shared" si="24"/>
        <v>24530995</v>
      </c>
      <c r="AQ53" s="64">
        <f t="shared" si="43"/>
        <v>2915.8439320099847</v>
      </c>
      <c r="AR53" s="102">
        <v>5029455</v>
      </c>
      <c r="AS53" s="24">
        <f t="shared" si="44"/>
        <v>597.8194460953287</v>
      </c>
      <c r="AT53" s="102">
        <v>13066566</v>
      </c>
      <c r="AU53" s="24">
        <f t="shared" si="45"/>
        <v>1553.139902531796</v>
      </c>
      <c r="AV53" s="57">
        <f t="shared" si="25"/>
        <v>92493847</v>
      </c>
      <c r="AW53" s="57">
        <f t="shared" si="46"/>
        <v>10994.157494353976</v>
      </c>
      <c r="AX53" s="171"/>
    </row>
    <row r="54" spans="1:50" ht="12.75">
      <c r="A54" s="111">
        <v>51</v>
      </c>
      <c r="B54" s="133" t="s">
        <v>98</v>
      </c>
      <c r="C54" s="130">
        <v>9439</v>
      </c>
      <c r="D54" s="109">
        <v>36052580</v>
      </c>
      <c r="E54" s="108">
        <f t="shared" si="27"/>
        <v>3819.533848924674</v>
      </c>
      <c r="F54" s="109">
        <v>11865664</v>
      </c>
      <c r="G54" s="108">
        <f t="shared" si="28"/>
        <v>1257.089098421443</v>
      </c>
      <c r="H54" s="109">
        <v>2675245</v>
      </c>
      <c r="I54" s="108">
        <f t="shared" si="47"/>
        <v>283.4246212522513</v>
      </c>
      <c r="J54" s="109">
        <v>1841670</v>
      </c>
      <c r="K54" s="108">
        <f t="shared" si="29"/>
        <v>195.11282974891407</v>
      </c>
      <c r="L54" s="109">
        <v>349088</v>
      </c>
      <c r="M54" s="108">
        <f t="shared" si="30"/>
        <v>36.983578768937384</v>
      </c>
      <c r="N54" s="109">
        <v>5203831</v>
      </c>
      <c r="O54" s="108">
        <f t="shared" si="31"/>
        <v>551.311685559911</v>
      </c>
      <c r="P54" s="117">
        <f t="shared" si="21"/>
        <v>57988078</v>
      </c>
      <c r="Q54" s="107">
        <f t="shared" si="32"/>
        <v>6143.455662676131</v>
      </c>
      <c r="R54" s="109">
        <v>5736463</v>
      </c>
      <c r="S54" s="108">
        <f t="shared" si="33"/>
        <v>607.7405445492108</v>
      </c>
      <c r="T54" s="109">
        <v>5417492</v>
      </c>
      <c r="U54" s="108">
        <f t="shared" si="34"/>
        <v>573.947663947452</v>
      </c>
      <c r="V54" s="122">
        <f t="shared" si="23"/>
        <v>69142033</v>
      </c>
      <c r="W54" s="106">
        <f t="shared" si="35"/>
        <v>7325.143871172793</v>
      </c>
      <c r="X54" s="109">
        <v>5802443</v>
      </c>
      <c r="Y54" s="108">
        <f t="shared" si="36"/>
        <v>614.7306918105731</v>
      </c>
      <c r="Z54" s="109">
        <v>2043968</v>
      </c>
      <c r="AA54" s="108">
        <f t="shared" si="37"/>
        <v>216.54497298442632</v>
      </c>
      <c r="AB54" s="109">
        <v>872088</v>
      </c>
      <c r="AC54" s="108">
        <f t="shared" si="38"/>
        <v>92.3919906769785</v>
      </c>
      <c r="AD54" s="109">
        <v>11946933</v>
      </c>
      <c r="AE54" s="108">
        <f t="shared" si="39"/>
        <v>1265.6990147261363</v>
      </c>
      <c r="AF54" s="109">
        <v>3670354</v>
      </c>
      <c r="AG54" s="108">
        <f t="shared" si="40"/>
        <v>388.84987816505986</v>
      </c>
      <c r="AH54" s="109">
        <v>6319450</v>
      </c>
      <c r="AI54" s="108">
        <f t="shared" si="41"/>
        <v>669.5041847653354</v>
      </c>
      <c r="AJ54" s="109">
        <v>0</v>
      </c>
      <c r="AK54" s="108">
        <f t="shared" si="14"/>
        <v>0</v>
      </c>
      <c r="AL54" s="109">
        <v>18000</v>
      </c>
      <c r="AM54" s="108">
        <f t="shared" si="15"/>
        <v>1.9069816717872656</v>
      </c>
      <c r="AN54" s="109">
        <v>1321510</v>
      </c>
      <c r="AO54" s="108">
        <f t="shared" si="42"/>
        <v>140.00529717131053</v>
      </c>
      <c r="AP54" s="105">
        <f t="shared" si="24"/>
        <v>31994746</v>
      </c>
      <c r="AQ54" s="105">
        <f t="shared" si="43"/>
        <v>3389.633011971607</v>
      </c>
      <c r="AR54" s="109">
        <v>1113959</v>
      </c>
      <c r="AS54" s="108">
        <f t="shared" si="44"/>
        <v>118.01663311791503</v>
      </c>
      <c r="AT54" s="109">
        <v>2084738</v>
      </c>
      <c r="AU54" s="108">
        <f t="shared" si="45"/>
        <v>220.86428647102449</v>
      </c>
      <c r="AV54" s="104">
        <f t="shared" si="25"/>
        <v>104335476</v>
      </c>
      <c r="AW54" s="104">
        <f t="shared" si="46"/>
        <v>11053.65780273334</v>
      </c>
      <c r="AX54" s="171"/>
    </row>
    <row r="55" spans="1:53" s="60" customFormat="1" ht="12.75">
      <c r="A55" s="47">
        <v>52</v>
      </c>
      <c r="B55" s="132" t="s">
        <v>120</v>
      </c>
      <c r="C55" s="130">
        <v>37058</v>
      </c>
      <c r="D55" s="88">
        <v>147689990</v>
      </c>
      <c r="E55" s="23">
        <f t="shared" si="27"/>
        <v>3985.3740083112957</v>
      </c>
      <c r="F55" s="88">
        <v>68349538</v>
      </c>
      <c r="G55" s="23">
        <f t="shared" si="28"/>
        <v>1844.3935992228398</v>
      </c>
      <c r="H55" s="88">
        <v>5841312</v>
      </c>
      <c r="I55" s="23">
        <f t="shared" si="47"/>
        <v>157.62620756651734</v>
      </c>
      <c r="J55" s="88">
        <v>11363669</v>
      </c>
      <c r="K55" s="23">
        <f t="shared" si="29"/>
        <v>306.64550164606834</v>
      </c>
      <c r="L55" s="88">
        <v>0</v>
      </c>
      <c r="M55" s="23">
        <f t="shared" si="30"/>
        <v>0</v>
      </c>
      <c r="N55" s="88">
        <v>9735127</v>
      </c>
      <c r="O55" s="23">
        <f t="shared" si="31"/>
        <v>262.6997409466242</v>
      </c>
      <c r="P55" s="40">
        <f t="shared" si="21"/>
        <v>242979636</v>
      </c>
      <c r="Q55" s="62">
        <f t="shared" si="32"/>
        <v>6556.739057693346</v>
      </c>
      <c r="R55" s="88">
        <v>26580938</v>
      </c>
      <c r="S55" s="23">
        <f t="shared" si="33"/>
        <v>717.2793458902262</v>
      </c>
      <c r="T55" s="88">
        <v>19136929</v>
      </c>
      <c r="U55" s="23">
        <f t="shared" si="34"/>
        <v>516.4047978843975</v>
      </c>
      <c r="V55" s="123">
        <f t="shared" si="23"/>
        <v>288697503</v>
      </c>
      <c r="W55" s="38">
        <f t="shared" si="35"/>
        <v>7790.423201467969</v>
      </c>
      <c r="X55" s="88">
        <v>23612854</v>
      </c>
      <c r="Y55" s="23">
        <f t="shared" si="36"/>
        <v>637.1864104916617</v>
      </c>
      <c r="Z55" s="88">
        <v>7769241</v>
      </c>
      <c r="AA55" s="23">
        <f t="shared" si="37"/>
        <v>209.65084462194397</v>
      </c>
      <c r="AB55" s="88">
        <v>2630386</v>
      </c>
      <c r="AC55" s="23">
        <f t="shared" si="38"/>
        <v>70.98024718009607</v>
      </c>
      <c r="AD55" s="88">
        <v>39382356</v>
      </c>
      <c r="AE55" s="23">
        <f t="shared" si="39"/>
        <v>1062.7221112850127</v>
      </c>
      <c r="AF55" s="88">
        <v>34555398</v>
      </c>
      <c r="AG55" s="23">
        <f t="shared" si="40"/>
        <v>932.4679691294727</v>
      </c>
      <c r="AH55" s="88">
        <v>21620388</v>
      </c>
      <c r="AI55" s="23">
        <f t="shared" si="41"/>
        <v>583.4202601327648</v>
      </c>
      <c r="AJ55" s="88">
        <v>0</v>
      </c>
      <c r="AK55" s="23">
        <f t="shared" si="14"/>
        <v>0</v>
      </c>
      <c r="AL55" s="88">
        <v>1218701</v>
      </c>
      <c r="AM55" s="23">
        <f t="shared" si="15"/>
        <v>32.8863133466458</v>
      </c>
      <c r="AN55" s="88">
        <v>6632309</v>
      </c>
      <c r="AO55" s="23">
        <f t="shared" si="42"/>
        <v>178.97104538831022</v>
      </c>
      <c r="AP55" s="55">
        <f t="shared" si="24"/>
        <v>137421633</v>
      </c>
      <c r="AQ55" s="55">
        <f t="shared" si="43"/>
        <v>3708.285201575908</v>
      </c>
      <c r="AR55" s="88">
        <v>20630915</v>
      </c>
      <c r="AS55" s="23">
        <f t="shared" si="44"/>
        <v>556.7196017054347</v>
      </c>
      <c r="AT55" s="88">
        <v>69531280</v>
      </c>
      <c r="AU55" s="23">
        <f t="shared" si="45"/>
        <v>1876.2825840574235</v>
      </c>
      <c r="AV55" s="68">
        <f t="shared" si="25"/>
        <v>516281331</v>
      </c>
      <c r="AW55" s="68">
        <f t="shared" si="46"/>
        <v>13931.710588806736</v>
      </c>
      <c r="AX55" s="171"/>
      <c r="AY55" s="59"/>
      <c r="AZ55" s="59"/>
      <c r="BA55" s="59"/>
    </row>
    <row r="56" spans="1:53" s="60" customFormat="1" ht="12.75">
      <c r="A56" s="47">
        <v>53</v>
      </c>
      <c r="B56" s="132" t="s">
        <v>99</v>
      </c>
      <c r="C56" s="130">
        <v>19511</v>
      </c>
      <c r="D56" s="88">
        <v>63513341</v>
      </c>
      <c r="E56" s="23">
        <f t="shared" si="27"/>
        <v>3255.2581108092872</v>
      </c>
      <c r="F56" s="88">
        <v>21353044</v>
      </c>
      <c r="G56" s="23">
        <f t="shared" si="28"/>
        <v>1094.4105376454308</v>
      </c>
      <c r="H56" s="88">
        <v>3000080</v>
      </c>
      <c r="I56" s="23">
        <f t="shared" si="47"/>
        <v>153.76351801547844</v>
      </c>
      <c r="J56" s="88">
        <v>4474661</v>
      </c>
      <c r="K56" s="23">
        <f t="shared" si="29"/>
        <v>229.34042335093025</v>
      </c>
      <c r="L56" s="88">
        <v>0</v>
      </c>
      <c r="M56" s="23">
        <f t="shared" si="30"/>
        <v>0</v>
      </c>
      <c r="N56" s="88">
        <v>8843767</v>
      </c>
      <c r="O56" s="23">
        <f t="shared" si="31"/>
        <v>453.27082158782224</v>
      </c>
      <c r="P56" s="40">
        <f t="shared" si="21"/>
        <v>101184893</v>
      </c>
      <c r="Q56" s="62">
        <f t="shared" si="32"/>
        <v>5186.0434114089485</v>
      </c>
      <c r="R56" s="88">
        <v>8967417</v>
      </c>
      <c r="S56" s="23">
        <f t="shared" si="33"/>
        <v>459.6082722566757</v>
      </c>
      <c r="T56" s="88">
        <v>10627965</v>
      </c>
      <c r="U56" s="23">
        <f t="shared" si="34"/>
        <v>544.716570139921</v>
      </c>
      <c r="V56" s="123">
        <f t="shared" si="23"/>
        <v>120780275</v>
      </c>
      <c r="W56" s="38">
        <f t="shared" si="35"/>
        <v>6190.3682538055455</v>
      </c>
      <c r="X56" s="88">
        <v>9268660</v>
      </c>
      <c r="Y56" s="23">
        <f t="shared" si="36"/>
        <v>475.0479216852032</v>
      </c>
      <c r="Z56" s="88">
        <v>1565725</v>
      </c>
      <c r="AA56" s="23">
        <f t="shared" si="37"/>
        <v>80.24832145968941</v>
      </c>
      <c r="AB56" s="88">
        <v>1360328</v>
      </c>
      <c r="AC56" s="23">
        <f t="shared" si="38"/>
        <v>69.7210804161755</v>
      </c>
      <c r="AD56" s="88">
        <v>15476825</v>
      </c>
      <c r="AE56" s="23">
        <f t="shared" si="39"/>
        <v>793.2358669468505</v>
      </c>
      <c r="AF56" s="88">
        <v>14365709</v>
      </c>
      <c r="AG56" s="23">
        <f t="shared" si="40"/>
        <v>736.2876838706371</v>
      </c>
      <c r="AH56" s="88">
        <v>10437907</v>
      </c>
      <c r="AI56" s="23">
        <f t="shared" si="41"/>
        <v>534.9755009994362</v>
      </c>
      <c r="AJ56" s="88">
        <v>0</v>
      </c>
      <c r="AK56" s="23">
        <f t="shared" si="14"/>
        <v>0</v>
      </c>
      <c r="AL56" s="88">
        <v>113661</v>
      </c>
      <c r="AM56" s="23">
        <f t="shared" si="15"/>
        <v>5.825483060837477</v>
      </c>
      <c r="AN56" s="88">
        <v>2707520</v>
      </c>
      <c r="AO56" s="23">
        <f t="shared" si="42"/>
        <v>138.7688995951002</v>
      </c>
      <c r="AP56" s="55">
        <f t="shared" si="24"/>
        <v>55296335</v>
      </c>
      <c r="AQ56" s="55">
        <f t="shared" si="43"/>
        <v>2834.1107580339294</v>
      </c>
      <c r="AR56" s="88">
        <v>10831125</v>
      </c>
      <c r="AS56" s="23">
        <f t="shared" si="44"/>
        <v>555.129157910922</v>
      </c>
      <c r="AT56" s="88">
        <v>3070849</v>
      </c>
      <c r="AU56" s="23">
        <f t="shared" si="45"/>
        <v>157.39065142739992</v>
      </c>
      <c r="AV56" s="68">
        <f t="shared" si="25"/>
        <v>189978584</v>
      </c>
      <c r="AW56" s="68">
        <f t="shared" si="46"/>
        <v>9736.998821177796</v>
      </c>
      <c r="AX56" s="171"/>
      <c r="AY56" s="59"/>
      <c r="AZ56" s="59"/>
      <c r="BA56" s="59"/>
    </row>
    <row r="57" spans="1:53" s="60" customFormat="1" ht="12.75">
      <c r="A57" s="47">
        <v>54</v>
      </c>
      <c r="B57" s="132" t="s">
        <v>100</v>
      </c>
      <c r="C57" s="130">
        <v>707</v>
      </c>
      <c r="D57" s="88">
        <v>2617191</v>
      </c>
      <c r="E57" s="23">
        <f t="shared" si="27"/>
        <v>3701.826025459689</v>
      </c>
      <c r="F57" s="88">
        <v>1431847</v>
      </c>
      <c r="G57" s="23">
        <f t="shared" si="28"/>
        <v>2025.2432814710041</v>
      </c>
      <c r="H57" s="88">
        <v>157201</v>
      </c>
      <c r="I57" s="23">
        <f t="shared" si="47"/>
        <v>222.34936350777934</v>
      </c>
      <c r="J57" s="88">
        <v>179424</v>
      </c>
      <c r="K57" s="23">
        <f t="shared" si="29"/>
        <v>253.78217821782178</v>
      </c>
      <c r="L57" s="88">
        <v>72</v>
      </c>
      <c r="M57" s="23">
        <f t="shared" si="30"/>
        <v>0.10183875530410184</v>
      </c>
      <c r="N57" s="88">
        <v>326767</v>
      </c>
      <c r="O57" s="23">
        <f t="shared" si="31"/>
        <v>462.18811881188117</v>
      </c>
      <c r="P57" s="40">
        <f t="shared" si="21"/>
        <v>4712502</v>
      </c>
      <c r="Q57" s="62">
        <f t="shared" si="32"/>
        <v>6665.49080622348</v>
      </c>
      <c r="R57" s="88">
        <v>748696</v>
      </c>
      <c r="S57" s="23">
        <f t="shared" si="33"/>
        <v>1058.975954738331</v>
      </c>
      <c r="T57" s="88">
        <v>612528</v>
      </c>
      <c r="U57" s="23">
        <f t="shared" si="34"/>
        <v>866.3762376237623</v>
      </c>
      <c r="V57" s="123">
        <f t="shared" si="23"/>
        <v>6073726</v>
      </c>
      <c r="W57" s="38">
        <f t="shared" si="35"/>
        <v>8590.842998585573</v>
      </c>
      <c r="X57" s="88">
        <v>501263</v>
      </c>
      <c r="Y57" s="23">
        <f t="shared" si="36"/>
        <v>709</v>
      </c>
      <c r="Z57" s="88">
        <v>416363</v>
      </c>
      <c r="AA57" s="23">
        <f t="shared" si="37"/>
        <v>588.91513437058</v>
      </c>
      <c r="AB57" s="88">
        <v>323295</v>
      </c>
      <c r="AC57" s="23">
        <f t="shared" si="38"/>
        <v>457.2772277227723</v>
      </c>
      <c r="AD57" s="88">
        <v>718889</v>
      </c>
      <c r="AE57" s="23">
        <f t="shared" si="39"/>
        <v>1016.8161244695898</v>
      </c>
      <c r="AF57" s="88">
        <v>589124</v>
      </c>
      <c r="AG57" s="23">
        <f t="shared" si="40"/>
        <v>833.2729844413012</v>
      </c>
      <c r="AH57" s="88">
        <v>607153</v>
      </c>
      <c r="AI57" s="23">
        <f t="shared" si="41"/>
        <v>858.7736916548798</v>
      </c>
      <c r="AJ57" s="88">
        <v>0</v>
      </c>
      <c r="AK57" s="23">
        <f t="shared" si="14"/>
        <v>0</v>
      </c>
      <c r="AL57" s="88">
        <v>0</v>
      </c>
      <c r="AM57" s="23">
        <f t="shared" si="15"/>
        <v>0</v>
      </c>
      <c r="AN57" s="88">
        <v>0</v>
      </c>
      <c r="AO57" s="23">
        <f t="shared" si="42"/>
        <v>0</v>
      </c>
      <c r="AP57" s="55">
        <f t="shared" si="24"/>
        <v>3156087</v>
      </c>
      <c r="AQ57" s="55">
        <f t="shared" si="43"/>
        <v>4464.055162659123</v>
      </c>
      <c r="AR57" s="88">
        <v>0</v>
      </c>
      <c r="AS57" s="23">
        <f t="shared" si="44"/>
        <v>0</v>
      </c>
      <c r="AT57" s="88">
        <v>78059</v>
      </c>
      <c r="AU57" s="23">
        <f t="shared" si="45"/>
        <v>110.4087694483734</v>
      </c>
      <c r="AV57" s="68">
        <f t="shared" si="25"/>
        <v>9307872</v>
      </c>
      <c r="AW57" s="68">
        <f t="shared" si="46"/>
        <v>13165.30693069307</v>
      </c>
      <c r="AX57" s="171"/>
      <c r="AY57" s="59"/>
      <c r="AZ57" s="59"/>
      <c r="BA57" s="59"/>
    </row>
    <row r="58" spans="1:50" ht="12.75">
      <c r="A58" s="63">
        <v>55</v>
      </c>
      <c r="B58" s="134" t="s">
        <v>129</v>
      </c>
      <c r="C58" s="131">
        <v>18589</v>
      </c>
      <c r="D58" s="102">
        <v>62137743</v>
      </c>
      <c r="E58" s="24">
        <f t="shared" si="27"/>
        <v>3342.715745871214</v>
      </c>
      <c r="F58" s="102">
        <v>17243793</v>
      </c>
      <c r="G58" s="24">
        <f t="shared" si="28"/>
        <v>927.6342460594975</v>
      </c>
      <c r="H58" s="102">
        <v>3676722</v>
      </c>
      <c r="I58" s="24">
        <f t="shared" si="47"/>
        <v>197.7901985044919</v>
      </c>
      <c r="J58" s="102">
        <v>5854433</v>
      </c>
      <c r="K58" s="24">
        <f t="shared" si="29"/>
        <v>314.94071762870516</v>
      </c>
      <c r="L58" s="102">
        <v>538208</v>
      </c>
      <c r="M58" s="24">
        <f t="shared" si="30"/>
        <v>28.95303674215934</v>
      </c>
      <c r="N58" s="102">
        <v>10140750</v>
      </c>
      <c r="O58" s="24">
        <f t="shared" si="31"/>
        <v>545.524234762494</v>
      </c>
      <c r="P58" s="61">
        <f>D58+F58+H58+J58+L58+N58</f>
        <v>99591649</v>
      </c>
      <c r="Q58" s="4">
        <f t="shared" si="32"/>
        <v>5357.558179568562</v>
      </c>
      <c r="R58" s="102">
        <v>10467274</v>
      </c>
      <c r="S58" s="24">
        <f t="shared" si="33"/>
        <v>563.089676690516</v>
      </c>
      <c r="T58" s="102">
        <v>11316916</v>
      </c>
      <c r="U58" s="24">
        <f t="shared" si="34"/>
        <v>608.7963849588466</v>
      </c>
      <c r="V58" s="124">
        <f t="shared" si="23"/>
        <v>121375839</v>
      </c>
      <c r="W58" s="5">
        <f t="shared" si="35"/>
        <v>6529.444241217924</v>
      </c>
      <c r="X58" s="102">
        <v>8658751</v>
      </c>
      <c r="Y58" s="24">
        <f t="shared" si="36"/>
        <v>465.79972026467266</v>
      </c>
      <c r="Z58" s="102">
        <v>1855233</v>
      </c>
      <c r="AA58" s="24">
        <f t="shared" si="37"/>
        <v>99.80273279896713</v>
      </c>
      <c r="AB58" s="102">
        <v>1738854</v>
      </c>
      <c r="AC58" s="24">
        <f t="shared" si="38"/>
        <v>93.54209478723976</v>
      </c>
      <c r="AD58" s="102">
        <v>11466529</v>
      </c>
      <c r="AE58" s="24">
        <f t="shared" si="39"/>
        <v>616.8448544838345</v>
      </c>
      <c r="AF58" s="102">
        <v>9591705</v>
      </c>
      <c r="AG58" s="24">
        <f t="shared" si="40"/>
        <v>515.9882188390984</v>
      </c>
      <c r="AH58" s="102">
        <v>10661546</v>
      </c>
      <c r="AI58" s="24">
        <f t="shared" si="41"/>
        <v>573.5405885200926</v>
      </c>
      <c r="AJ58" s="102">
        <v>0</v>
      </c>
      <c r="AK58" s="24">
        <f t="shared" si="14"/>
        <v>0</v>
      </c>
      <c r="AL58" s="102">
        <v>196</v>
      </c>
      <c r="AM58" s="24">
        <f t="shared" si="15"/>
        <v>0.010543870030663295</v>
      </c>
      <c r="AN58" s="102">
        <v>1355760</v>
      </c>
      <c r="AO58" s="24">
        <f t="shared" si="42"/>
        <v>72.93345526924526</v>
      </c>
      <c r="AP58" s="6">
        <f t="shared" si="24"/>
        <v>45328574</v>
      </c>
      <c r="AQ58" s="64">
        <f t="shared" si="43"/>
        <v>2438.4622088331807</v>
      </c>
      <c r="AR58" s="102">
        <v>5743303</v>
      </c>
      <c r="AS58" s="24">
        <f t="shared" si="44"/>
        <v>308.9624509118296</v>
      </c>
      <c r="AT58" s="102">
        <v>216925</v>
      </c>
      <c r="AU58" s="24">
        <f t="shared" si="45"/>
        <v>11.669535746947119</v>
      </c>
      <c r="AV58" s="57">
        <f t="shared" si="25"/>
        <v>172664641</v>
      </c>
      <c r="AW58" s="57">
        <f t="shared" si="46"/>
        <v>9288.538436709881</v>
      </c>
      <c r="AX58" s="171"/>
    </row>
    <row r="59" spans="1:50" ht="12.75">
      <c r="A59" s="111">
        <v>56</v>
      </c>
      <c r="B59" s="133" t="s">
        <v>101</v>
      </c>
      <c r="C59" s="130">
        <v>2534</v>
      </c>
      <c r="D59" s="109">
        <v>10163107</v>
      </c>
      <c r="E59" s="108">
        <f t="shared" si="27"/>
        <v>4010.697316495659</v>
      </c>
      <c r="F59" s="109">
        <v>2621472</v>
      </c>
      <c r="G59" s="108">
        <f t="shared" si="28"/>
        <v>1034.5193370165746</v>
      </c>
      <c r="H59" s="109">
        <v>636001</v>
      </c>
      <c r="I59" s="108">
        <f t="shared" si="47"/>
        <v>250.9869771112865</v>
      </c>
      <c r="J59" s="109">
        <v>544739</v>
      </c>
      <c r="K59" s="108">
        <f t="shared" si="29"/>
        <v>214.9719810576164</v>
      </c>
      <c r="L59" s="109"/>
      <c r="M59" s="108">
        <f t="shared" si="30"/>
        <v>0</v>
      </c>
      <c r="N59" s="109">
        <v>1638814</v>
      </c>
      <c r="O59" s="108">
        <f t="shared" si="31"/>
        <v>646.7300710339384</v>
      </c>
      <c r="P59" s="117">
        <f t="shared" si="21"/>
        <v>15604133</v>
      </c>
      <c r="Q59" s="107">
        <f t="shared" si="32"/>
        <v>6157.905682715075</v>
      </c>
      <c r="R59" s="109">
        <v>1136780</v>
      </c>
      <c r="S59" s="108">
        <f t="shared" si="33"/>
        <v>448.61089187056035</v>
      </c>
      <c r="T59" s="109">
        <v>1902253</v>
      </c>
      <c r="U59" s="108">
        <f t="shared" si="34"/>
        <v>750.6917916337806</v>
      </c>
      <c r="V59" s="122">
        <f t="shared" si="23"/>
        <v>18643166</v>
      </c>
      <c r="W59" s="106">
        <f t="shared" si="35"/>
        <v>7357.208366219416</v>
      </c>
      <c r="X59" s="109">
        <v>1193757</v>
      </c>
      <c r="Y59" s="108">
        <f t="shared" si="36"/>
        <v>471.0958958168903</v>
      </c>
      <c r="Z59" s="109">
        <v>747549</v>
      </c>
      <c r="AA59" s="108">
        <f t="shared" si="37"/>
        <v>295.00749802683504</v>
      </c>
      <c r="AB59" s="109">
        <v>389997</v>
      </c>
      <c r="AC59" s="108">
        <f t="shared" si="38"/>
        <v>153.905682715075</v>
      </c>
      <c r="AD59" s="109">
        <v>1902420</v>
      </c>
      <c r="AE59" s="108">
        <f t="shared" si="39"/>
        <v>750.7576953433307</v>
      </c>
      <c r="AF59" s="109">
        <v>2830370</v>
      </c>
      <c r="AG59" s="108">
        <f t="shared" si="40"/>
        <v>1116.9573796369377</v>
      </c>
      <c r="AH59" s="109">
        <v>1780810</v>
      </c>
      <c r="AI59" s="108">
        <f t="shared" si="41"/>
        <v>702.7663772691398</v>
      </c>
      <c r="AJ59" s="109"/>
      <c r="AK59" s="108">
        <f t="shared" si="14"/>
        <v>0</v>
      </c>
      <c r="AL59" s="109">
        <v>15972</v>
      </c>
      <c r="AM59" s="108">
        <f t="shared" si="15"/>
        <v>6.303078137332281</v>
      </c>
      <c r="AN59" s="109">
        <v>111944</v>
      </c>
      <c r="AO59" s="108">
        <f t="shared" si="42"/>
        <v>44.1767955801105</v>
      </c>
      <c r="AP59" s="105">
        <f t="shared" si="24"/>
        <v>8972819</v>
      </c>
      <c r="AQ59" s="105">
        <f t="shared" si="43"/>
        <v>3540.970402525651</v>
      </c>
      <c r="AR59" s="109">
        <v>296336</v>
      </c>
      <c r="AS59" s="108">
        <f t="shared" si="44"/>
        <v>116.94396211523284</v>
      </c>
      <c r="AT59" s="109"/>
      <c r="AU59" s="108">
        <f t="shared" si="45"/>
        <v>0</v>
      </c>
      <c r="AV59" s="104">
        <f t="shared" si="25"/>
        <v>27912321</v>
      </c>
      <c r="AW59" s="104">
        <f t="shared" si="46"/>
        <v>11015.1227308603</v>
      </c>
      <c r="AX59" s="171"/>
    </row>
    <row r="60" spans="1:53" s="60" customFormat="1" ht="12.75">
      <c r="A60" s="47">
        <v>57</v>
      </c>
      <c r="B60" s="132" t="s">
        <v>130</v>
      </c>
      <c r="C60" s="130">
        <v>9226</v>
      </c>
      <c r="D60" s="88">
        <v>34018105</v>
      </c>
      <c r="E60" s="23">
        <f t="shared" si="27"/>
        <v>3687.1997615434643</v>
      </c>
      <c r="F60" s="88">
        <v>9210524</v>
      </c>
      <c r="G60" s="23">
        <f t="shared" si="28"/>
        <v>998.3225666594407</v>
      </c>
      <c r="H60" s="88">
        <v>2511738</v>
      </c>
      <c r="I60" s="23">
        <f t="shared" si="47"/>
        <v>272.24561023195315</v>
      </c>
      <c r="J60" s="88">
        <v>1330132</v>
      </c>
      <c r="K60" s="23">
        <f t="shared" si="29"/>
        <v>144.1721222631693</v>
      </c>
      <c r="L60" s="88">
        <v>127350</v>
      </c>
      <c r="M60" s="23">
        <f t="shared" si="30"/>
        <v>13.803381747236072</v>
      </c>
      <c r="N60" s="88">
        <v>4005871</v>
      </c>
      <c r="O60" s="23">
        <f t="shared" si="31"/>
        <v>434.19369174073273</v>
      </c>
      <c r="P60" s="40">
        <f t="shared" si="21"/>
        <v>51203720</v>
      </c>
      <c r="Q60" s="62">
        <f t="shared" si="32"/>
        <v>5549.937134185996</v>
      </c>
      <c r="R60" s="88">
        <v>5461376</v>
      </c>
      <c r="S60" s="23">
        <f t="shared" si="33"/>
        <v>591.9549100368524</v>
      </c>
      <c r="T60" s="88">
        <v>4469263</v>
      </c>
      <c r="U60" s="23">
        <f t="shared" si="34"/>
        <v>484.4204422284847</v>
      </c>
      <c r="V60" s="123">
        <f t="shared" si="23"/>
        <v>61134359</v>
      </c>
      <c r="W60" s="38">
        <f t="shared" si="35"/>
        <v>6626.312486451333</v>
      </c>
      <c r="X60" s="88">
        <v>4941076</v>
      </c>
      <c r="Y60" s="23">
        <f t="shared" si="36"/>
        <v>535.5599393019727</v>
      </c>
      <c r="Z60" s="88">
        <v>2899109</v>
      </c>
      <c r="AA60" s="23">
        <f t="shared" si="37"/>
        <v>314.23249512248</v>
      </c>
      <c r="AB60" s="88">
        <v>849593</v>
      </c>
      <c r="AC60" s="23">
        <f t="shared" si="38"/>
        <v>92.08681985692608</v>
      </c>
      <c r="AD60" s="88">
        <v>7710733</v>
      </c>
      <c r="AE60" s="23">
        <f t="shared" si="39"/>
        <v>835.7612182961196</v>
      </c>
      <c r="AF60" s="88">
        <v>5349182</v>
      </c>
      <c r="AG60" s="23">
        <f t="shared" si="40"/>
        <v>579.794277043139</v>
      </c>
      <c r="AH60" s="88">
        <v>5219051</v>
      </c>
      <c r="AI60" s="23">
        <f t="shared" si="41"/>
        <v>565.6894645566877</v>
      </c>
      <c r="AJ60" s="88">
        <v>0</v>
      </c>
      <c r="AK60" s="23">
        <f t="shared" si="14"/>
        <v>0</v>
      </c>
      <c r="AL60" s="88">
        <v>44117</v>
      </c>
      <c r="AM60" s="23">
        <f t="shared" si="15"/>
        <v>4.781812269672664</v>
      </c>
      <c r="AN60" s="88">
        <v>873264</v>
      </c>
      <c r="AO60" s="23">
        <f t="shared" si="42"/>
        <v>94.6525037936267</v>
      </c>
      <c r="AP60" s="55">
        <f t="shared" si="24"/>
        <v>27886125</v>
      </c>
      <c r="AQ60" s="55">
        <f t="shared" si="43"/>
        <v>3022.5585302406243</v>
      </c>
      <c r="AR60" s="88">
        <v>2417569</v>
      </c>
      <c r="AS60" s="23">
        <f t="shared" si="44"/>
        <v>262.03869499241273</v>
      </c>
      <c r="AT60" s="88">
        <v>435695</v>
      </c>
      <c r="AU60" s="23">
        <f t="shared" si="45"/>
        <v>47.2246910903967</v>
      </c>
      <c r="AV60" s="68">
        <f t="shared" si="25"/>
        <v>91873748</v>
      </c>
      <c r="AW60" s="68">
        <f>AV60/$C60</f>
        <v>9958.134402774767</v>
      </c>
      <c r="AX60" s="171"/>
      <c r="AY60" s="59"/>
      <c r="AZ60" s="59"/>
      <c r="BA60" s="59"/>
    </row>
    <row r="61" spans="1:53" s="60" customFormat="1" ht="12.75">
      <c r="A61" s="47">
        <v>58</v>
      </c>
      <c r="B61" s="132" t="s">
        <v>102</v>
      </c>
      <c r="C61" s="130">
        <v>10139</v>
      </c>
      <c r="D61" s="88">
        <v>37420029</v>
      </c>
      <c r="E61" s="23">
        <f t="shared" si="27"/>
        <v>3690.702140250518</v>
      </c>
      <c r="F61" s="88">
        <v>11197684</v>
      </c>
      <c r="G61" s="23">
        <f t="shared" si="28"/>
        <v>1104.417003649275</v>
      </c>
      <c r="H61" s="88">
        <v>2096837</v>
      </c>
      <c r="I61" s="23">
        <f t="shared" si="47"/>
        <v>206.80905414735182</v>
      </c>
      <c r="J61" s="88">
        <v>1295463</v>
      </c>
      <c r="K61" s="23">
        <f t="shared" si="29"/>
        <v>127.77029292829667</v>
      </c>
      <c r="L61" s="88">
        <v>79262</v>
      </c>
      <c r="M61" s="23">
        <f t="shared" si="30"/>
        <v>7.817536246178124</v>
      </c>
      <c r="N61" s="88">
        <v>3460456</v>
      </c>
      <c r="O61" s="23">
        <f t="shared" si="31"/>
        <v>341.30150902455864</v>
      </c>
      <c r="P61" s="40">
        <f t="shared" si="21"/>
        <v>55549731</v>
      </c>
      <c r="Q61" s="62">
        <f t="shared" si="32"/>
        <v>5478.817536246178</v>
      </c>
      <c r="R61" s="88">
        <v>4765203</v>
      </c>
      <c r="S61" s="23">
        <f t="shared" si="33"/>
        <v>469.9874741098728</v>
      </c>
      <c r="T61" s="88">
        <v>3883665</v>
      </c>
      <c r="U61" s="23">
        <f t="shared" si="34"/>
        <v>383.04221323601934</v>
      </c>
      <c r="V61" s="123">
        <f t="shared" si="23"/>
        <v>64198599</v>
      </c>
      <c r="W61" s="38">
        <f t="shared" si="35"/>
        <v>6331.84722359207</v>
      </c>
      <c r="X61" s="88">
        <v>6100751</v>
      </c>
      <c r="Y61" s="23">
        <f t="shared" si="36"/>
        <v>601.711312752737</v>
      </c>
      <c r="Z61" s="88">
        <v>1737734</v>
      </c>
      <c r="AA61" s="23">
        <f t="shared" si="37"/>
        <v>171.39106420751554</v>
      </c>
      <c r="AB61" s="88">
        <v>601606</v>
      </c>
      <c r="AC61" s="23">
        <f t="shared" si="38"/>
        <v>59.33583193608837</v>
      </c>
      <c r="AD61" s="88">
        <v>8682707</v>
      </c>
      <c r="AE61" s="23">
        <f t="shared" si="39"/>
        <v>856.3671959759345</v>
      </c>
      <c r="AF61" s="88">
        <v>7199931</v>
      </c>
      <c r="AG61" s="23">
        <f t="shared" si="40"/>
        <v>710.1223986586448</v>
      </c>
      <c r="AH61" s="88">
        <v>6724281</v>
      </c>
      <c r="AI61" s="23">
        <f t="shared" si="41"/>
        <v>663.2094881151987</v>
      </c>
      <c r="AJ61" s="88">
        <v>41101</v>
      </c>
      <c r="AK61" s="23">
        <f t="shared" si="14"/>
        <v>4.053752835585364</v>
      </c>
      <c r="AL61" s="88">
        <v>22654</v>
      </c>
      <c r="AM61" s="23">
        <f t="shared" si="15"/>
        <v>2.2343426373409607</v>
      </c>
      <c r="AN61" s="88">
        <v>592737</v>
      </c>
      <c r="AO61" s="23">
        <f t="shared" si="42"/>
        <v>58.461090837360686</v>
      </c>
      <c r="AP61" s="55">
        <f>X61+Z61+AB61+AD61+AF61+AH61+AJ61+AL61+AN61</f>
        <v>31703502</v>
      </c>
      <c r="AQ61" s="55">
        <f t="shared" si="43"/>
        <v>3126.886477956406</v>
      </c>
      <c r="AR61" s="88">
        <v>8804000</v>
      </c>
      <c r="AS61" s="23">
        <f t="shared" si="44"/>
        <v>868.3302100798895</v>
      </c>
      <c r="AT61" s="88">
        <v>3670573</v>
      </c>
      <c r="AU61" s="23">
        <f t="shared" si="45"/>
        <v>362.0251504093106</v>
      </c>
      <c r="AV61" s="68">
        <f>V61+AP61+AR61+AT61</f>
        <v>108376674</v>
      </c>
      <c r="AW61" s="68">
        <f t="shared" si="46"/>
        <v>10689.089062037676</v>
      </c>
      <c r="AX61" s="171"/>
      <c r="AY61" s="59"/>
      <c r="AZ61" s="59"/>
      <c r="BA61" s="59"/>
    </row>
    <row r="62" spans="1:53" s="60" customFormat="1" ht="12.75">
      <c r="A62" s="47">
        <v>59</v>
      </c>
      <c r="B62" s="132" t="s">
        <v>103</v>
      </c>
      <c r="C62" s="130">
        <v>5463</v>
      </c>
      <c r="D62" s="88">
        <v>19183055</v>
      </c>
      <c r="E62" s="23">
        <f t="shared" si="27"/>
        <v>3511.4506681310636</v>
      </c>
      <c r="F62" s="88">
        <v>5632449</v>
      </c>
      <c r="G62" s="23">
        <f t="shared" si="28"/>
        <v>1031.0175727622186</v>
      </c>
      <c r="H62" s="88">
        <v>1229638</v>
      </c>
      <c r="I62" s="23">
        <f t="shared" si="47"/>
        <v>225.08475196778326</v>
      </c>
      <c r="J62" s="88">
        <v>553446</v>
      </c>
      <c r="K62" s="23">
        <f t="shared" si="29"/>
        <v>101.30807248764415</v>
      </c>
      <c r="L62" s="88">
        <v>170958</v>
      </c>
      <c r="M62" s="23">
        <f t="shared" si="30"/>
        <v>31.293794618341572</v>
      </c>
      <c r="N62" s="88">
        <v>3221365</v>
      </c>
      <c r="O62" s="23">
        <f t="shared" si="31"/>
        <v>589.6695954603698</v>
      </c>
      <c r="P62" s="40">
        <f t="shared" si="21"/>
        <v>29990911</v>
      </c>
      <c r="Q62" s="62">
        <f t="shared" si="32"/>
        <v>5489.824455427421</v>
      </c>
      <c r="R62" s="88">
        <v>2741024</v>
      </c>
      <c r="S62" s="23">
        <f t="shared" si="33"/>
        <v>501.7433644517664</v>
      </c>
      <c r="T62" s="88">
        <v>3323280</v>
      </c>
      <c r="U62" s="23">
        <f t="shared" si="34"/>
        <v>608.3250961010434</v>
      </c>
      <c r="V62" s="123">
        <f t="shared" si="23"/>
        <v>36055215</v>
      </c>
      <c r="W62" s="38">
        <f t="shared" si="35"/>
        <v>6599.892915980231</v>
      </c>
      <c r="X62" s="88">
        <v>3475665</v>
      </c>
      <c r="Y62" s="23">
        <f t="shared" si="36"/>
        <v>636.2191103789127</v>
      </c>
      <c r="Z62" s="88">
        <v>1178548</v>
      </c>
      <c r="AA62" s="23">
        <f t="shared" si="37"/>
        <v>215.7327475745927</v>
      </c>
      <c r="AB62" s="88">
        <v>464056</v>
      </c>
      <c r="AC62" s="23">
        <f t="shared" si="38"/>
        <v>84.94526816767343</v>
      </c>
      <c r="AD62" s="88">
        <v>5453583</v>
      </c>
      <c r="AE62" s="23">
        <f t="shared" si="39"/>
        <v>998.276221856123</v>
      </c>
      <c r="AF62" s="88">
        <v>4112825</v>
      </c>
      <c r="AG62" s="23">
        <f t="shared" si="40"/>
        <v>752.8509976203551</v>
      </c>
      <c r="AH62" s="88">
        <v>4035780</v>
      </c>
      <c r="AI62" s="23">
        <f t="shared" si="41"/>
        <v>738.7479406919275</v>
      </c>
      <c r="AJ62" s="88">
        <v>0</v>
      </c>
      <c r="AK62" s="23">
        <f t="shared" si="14"/>
        <v>0</v>
      </c>
      <c r="AL62" s="88">
        <v>25485</v>
      </c>
      <c r="AM62" s="23">
        <f t="shared" si="15"/>
        <v>4.665019220208676</v>
      </c>
      <c r="AN62" s="88">
        <v>0</v>
      </c>
      <c r="AO62" s="23">
        <f t="shared" si="42"/>
        <v>0</v>
      </c>
      <c r="AP62" s="55">
        <f t="shared" si="24"/>
        <v>18745942</v>
      </c>
      <c r="AQ62" s="55">
        <f t="shared" si="43"/>
        <v>3431.437305509793</v>
      </c>
      <c r="AR62" s="88">
        <v>243925</v>
      </c>
      <c r="AS62" s="23">
        <f t="shared" si="44"/>
        <v>44.650375251693205</v>
      </c>
      <c r="AT62" s="88">
        <v>2345782</v>
      </c>
      <c r="AU62" s="23">
        <f t="shared" si="45"/>
        <v>429.3944719018854</v>
      </c>
      <c r="AV62" s="68">
        <f>V62+AP62+AR62+AT62</f>
        <v>57390864</v>
      </c>
      <c r="AW62" s="68">
        <f t="shared" si="46"/>
        <v>10505.375068643603</v>
      </c>
      <c r="AX62" s="171"/>
      <c r="AY62" s="59"/>
      <c r="AZ62" s="59"/>
      <c r="BA62" s="59"/>
    </row>
    <row r="63" spans="1:50" ht="12.75">
      <c r="A63" s="63">
        <v>60</v>
      </c>
      <c r="B63" s="134" t="s">
        <v>104</v>
      </c>
      <c r="C63" s="131">
        <v>6715</v>
      </c>
      <c r="D63" s="102">
        <v>24763696</v>
      </c>
      <c r="E63" s="24">
        <f t="shared" si="27"/>
        <v>3687.817721518987</v>
      </c>
      <c r="F63" s="102">
        <v>9119065</v>
      </c>
      <c r="G63" s="24">
        <f t="shared" si="28"/>
        <v>1358.0141474311245</v>
      </c>
      <c r="H63" s="102">
        <v>1511007</v>
      </c>
      <c r="I63" s="24">
        <f t="shared" si="47"/>
        <v>225.01965748324648</v>
      </c>
      <c r="J63" s="102">
        <v>528201</v>
      </c>
      <c r="K63" s="24">
        <f t="shared" si="29"/>
        <v>78.65986597170514</v>
      </c>
      <c r="L63" s="102">
        <v>27694</v>
      </c>
      <c r="M63" s="24">
        <f t="shared" si="30"/>
        <v>4.124199553239017</v>
      </c>
      <c r="N63" s="102">
        <v>2714973</v>
      </c>
      <c r="O63" s="24">
        <f t="shared" si="31"/>
        <v>404.31466865227105</v>
      </c>
      <c r="P63" s="61">
        <f t="shared" si="21"/>
        <v>38664636</v>
      </c>
      <c r="Q63" s="4">
        <f t="shared" si="32"/>
        <v>5757.950260610573</v>
      </c>
      <c r="R63" s="102">
        <v>3289596</v>
      </c>
      <c r="S63" s="24">
        <f t="shared" si="33"/>
        <v>489.88771407297094</v>
      </c>
      <c r="T63" s="102">
        <v>3477945</v>
      </c>
      <c r="U63" s="24">
        <f t="shared" si="34"/>
        <v>517.9367088607595</v>
      </c>
      <c r="V63" s="124">
        <f t="shared" si="23"/>
        <v>45432177</v>
      </c>
      <c r="W63" s="5">
        <f t="shared" si="35"/>
        <v>6765.774683544304</v>
      </c>
      <c r="X63" s="102">
        <v>3867528</v>
      </c>
      <c r="Y63" s="24">
        <f t="shared" si="36"/>
        <v>575.953536857781</v>
      </c>
      <c r="Z63" s="102">
        <v>1372432</v>
      </c>
      <c r="AA63" s="24">
        <f t="shared" si="37"/>
        <v>204.3830230826508</v>
      </c>
      <c r="AB63" s="102">
        <v>634285</v>
      </c>
      <c r="AC63" s="24">
        <f t="shared" si="38"/>
        <v>94.45793000744601</v>
      </c>
      <c r="AD63" s="102">
        <v>5370777</v>
      </c>
      <c r="AE63" s="24">
        <f t="shared" si="39"/>
        <v>799.817870439315</v>
      </c>
      <c r="AF63" s="102">
        <v>3698994</v>
      </c>
      <c r="AG63" s="24">
        <f t="shared" si="40"/>
        <v>550.8553983618764</v>
      </c>
      <c r="AH63" s="102">
        <v>5051611</v>
      </c>
      <c r="AI63" s="24">
        <f t="shared" si="41"/>
        <v>752.2875651526433</v>
      </c>
      <c r="AJ63" s="102">
        <v>55000</v>
      </c>
      <c r="AK63" s="24">
        <f t="shared" si="14"/>
        <v>8.190618019359643</v>
      </c>
      <c r="AL63" s="102">
        <v>20000</v>
      </c>
      <c r="AM63" s="24">
        <f t="shared" si="15"/>
        <v>2.9784065524944157</v>
      </c>
      <c r="AN63" s="102">
        <v>275038</v>
      </c>
      <c r="AO63" s="24">
        <f t="shared" si="42"/>
        <v>40.95874906924795</v>
      </c>
      <c r="AP63" s="6">
        <f t="shared" si="24"/>
        <v>20345665</v>
      </c>
      <c r="AQ63" s="64">
        <f t="shared" si="43"/>
        <v>3029.8830975428145</v>
      </c>
      <c r="AR63" s="102">
        <v>5442202</v>
      </c>
      <c r="AS63" s="24">
        <f t="shared" si="44"/>
        <v>810.4545048399107</v>
      </c>
      <c r="AT63" s="102">
        <v>7040812</v>
      </c>
      <c r="AU63" s="24">
        <f t="shared" si="45"/>
        <v>1048.5200297840656</v>
      </c>
      <c r="AV63" s="57">
        <f t="shared" si="25"/>
        <v>78260856</v>
      </c>
      <c r="AW63" s="57">
        <f t="shared" si="46"/>
        <v>11654.632315711095</v>
      </c>
      <c r="AX63" s="171"/>
    </row>
    <row r="64" spans="1:50" ht="12.75">
      <c r="A64" s="111">
        <v>61</v>
      </c>
      <c r="B64" s="133" t="s">
        <v>105</v>
      </c>
      <c r="C64" s="130">
        <v>3917</v>
      </c>
      <c r="D64" s="109">
        <v>13931340</v>
      </c>
      <c r="E64" s="108">
        <f t="shared" si="27"/>
        <v>3556.635179984682</v>
      </c>
      <c r="F64" s="109">
        <v>5161820</v>
      </c>
      <c r="G64" s="108">
        <f t="shared" si="28"/>
        <v>1317.799336226704</v>
      </c>
      <c r="H64" s="109">
        <v>479847</v>
      </c>
      <c r="I64" s="108">
        <f t="shared" si="47"/>
        <v>122.5037018126117</v>
      </c>
      <c r="J64" s="109">
        <v>1761462</v>
      </c>
      <c r="K64" s="108">
        <f t="shared" si="29"/>
        <v>449.6967066632627</v>
      </c>
      <c r="L64" s="109"/>
      <c r="M64" s="108">
        <f t="shared" si="30"/>
        <v>0</v>
      </c>
      <c r="N64" s="109">
        <v>3746453</v>
      </c>
      <c r="O64" s="108">
        <f t="shared" si="31"/>
        <v>956.4597906561144</v>
      </c>
      <c r="P64" s="117">
        <f t="shared" si="21"/>
        <v>25080922</v>
      </c>
      <c r="Q64" s="107">
        <f t="shared" si="32"/>
        <v>6403.094715343375</v>
      </c>
      <c r="R64" s="109">
        <v>2324342</v>
      </c>
      <c r="S64" s="108">
        <f t="shared" si="33"/>
        <v>593.3985192749553</v>
      </c>
      <c r="T64" s="109">
        <v>1798896</v>
      </c>
      <c r="U64" s="108">
        <f t="shared" si="34"/>
        <v>459.2535103395456</v>
      </c>
      <c r="V64" s="122">
        <f t="shared" si="23"/>
        <v>29204160</v>
      </c>
      <c r="W64" s="106">
        <f t="shared" si="35"/>
        <v>7455.746744957876</v>
      </c>
      <c r="X64" s="109">
        <v>2596824</v>
      </c>
      <c r="Y64" s="108">
        <f t="shared" si="36"/>
        <v>662.9624712790401</v>
      </c>
      <c r="Z64" s="109">
        <v>1512518</v>
      </c>
      <c r="AA64" s="108">
        <f t="shared" si="37"/>
        <v>386.1419453663518</v>
      </c>
      <c r="AB64" s="109">
        <v>425721</v>
      </c>
      <c r="AC64" s="108">
        <f t="shared" si="38"/>
        <v>108.68547357671687</v>
      </c>
      <c r="AD64" s="109">
        <v>3146272</v>
      </c>
      <c r="AE64" s="108">
        <f t="shared" si="39"/>
        <v>803.2351289251978</v>
      </c>
      <c r="AF64" s="109">
        <v>2522122</v>
      </c>
      <c r="AG64" s="108">
        <f t="shared" si="40"/>
        <v>643.8912432984426</v>
      </c>
      <c r="AH64" s="109">
        <v>2288524</v>
      </c>
      <c r="AI64" s="108">
        <f t="shared" si="41"/>
        <v>584.2542762318101</v>
      </c>
      <c r="AJ64" s="109">
        <v>662</v>
      </c>
      <c r="AK64" s="108">
        <f t="shared" si="14"/>
        <v>0.16900689303038038</v>
      </c>
      <c r="AL64" s="109"/>
      <c r="AM64" s="108">
        <f t="shared" si="15"/>
        <v>0</v>
      </c>
      <c r="AN64" s="109">
        <v>369607</v>
      </c>
      <c r="AO64" s="108">
        <f t="shared" si="42"/>
        <v>94.35971406688792</v>
      </c>
      <c r="AP64" s="105">
        <f t="shared" si="24"/>
        <v>12862250</v>
      </c>
      <c r="AQ64" s="105">
        <f t="shared" si="43"/>
        <v>3283.6992596374776</v>
      </c>
      <c r="AR64" s="109">
        <v>0</v>
      </c>
      <c r="AS64" s="108">
        <f t="shared" si="44"/>
        <v>0</v>
      </c>
      <c r="AT64" s="109">
        <v>1916500</v>
      </c>
      <c r="AU64" s="108">
        <f t="shared" si="45"/>
        <v>489.2775082971662</v>
      </c>
      <c r="AV64" s="104">
        <f t="shared" si="25"/>
        <v>43982910</v>
      </c>
      <c r="AW64" s="104">
        <f t="shared" si="46"/>
        <v>11228.72351289252</v>
      </c>
      <c r="AX64" s="171"/>
    </row>
    <row r="65" spans="1:53" s="60" customFormat="1" ht="12.75">
      <c r="A65" s="47">
        <v>62</v>
      </c>
      <c r="B65" s="132" t="s">
        <v>106</v>
      </c>
      <c r="C65" s="130">
        <v>2179</v>
      </c>
      <c r="D65" s="88">
        <v>8335052</v>
      </c>
      <c r="E65" s="23">
        <f t="shared" si="27"/>
        <v>3825.1730151445618</v>
      </c>
      <c r="F65" s="88">
        <v>1857495</v>
      </c>
      <c r="G65" s="23">
        <f t="shared" si="28"/>
        <v>852.4529600734281</v>
      </c>
      <c r="H65" s="88">
        <v>764062</v>
      </c>
      <c r="I65" s="23">
        <f t="shared" si="47"/>
        <v>350.6480036714089</v>
      </c>
      <c r="J65" s="88">
        <v>111094</v>
      </c>
      <c r="K65" s="23">
        <f t="shared" si="29"/>
        <v>50.98393758604865</v>
      </c>
      <c r="L65" s="88">
        <v>88938</v>
      </c>
      <c r="M65" s="23">
        <f t="shared" si="30"/>
        <v>40.81597062872878</v>
      </c>
      <c r="N65" s="88">
        <v>929209</v>
      </c>
      <c r="O65" s="23">
        <f t="shared" si="31"/>
        <v>426.4382744378155</v>
      </c>
      <c r="P65" s="40">
        <f>D65+F65+H65+J65+L65+N65</f>
        <v>12085850</v>
      </c>
      <c r="Q65" s="62">
        <f t="shared" si="32"/>
        <v>5546.512161541992</v>
      </c>
      <c r="R65" s="88">
        <v>1141561</v>
      </c>
      <c r="S65" s="23">
        <f t="shared" si="33"/>
        <v>523.8921523634694</v>
      </c>
      <c r="T65" s="88">
        <v>1138923</v>
      </c>
      <c r="U65" s="23">
        <f t="shared" si="34"/>
        <v>522.6815052776503</v>
      </c>
      <c r="V65" s="123">
        <f t="shared" si="23"/>
        <v>14366334</v>
      </c>
      <c r="W65" s="38">
        <f t="shared" si="35"/>
        <v>6593.085819183111</v>
      </c>
      <c r="X65" s="88">
        <v>1095006</v>
      </c>
      <c r="Y65" s="23">
        <f t="shared" si="36"/>
        <v>502.5268471776044</v>
      </c>
      <c r="Z65" s="88">
        <v>471724</v>
      </c>
      <c r="AA65" s="23">
        <f t="shared" si="37"/>
        <v>216.48646167966956</v>
      </c>
      <c r="AB65" s="88">
        <v>371401</v>
      </c>
      <c r="AC65" s="23">
        <f t="shared" si="38"/>
        <v>170.44561725562184</v>
      </c>
      <c r="AD65" s="88">
        <v>1619471</v>
      </c>
      <c r="AE65" s="23">
        <f t="shared" si="39"/>
        <v>743.2175309775126</v>
      </c>
      <c r="AF65" s="88">
        <v>1484858</v>
      </c>
      <c r="AG65" s="23">
        <f t="shared" si="40"/>
        <v>681.4401101422671</v>
      </c>
      <c r="AH65" s="88">
        <v>1597125</v>
      </c>
      <c r="AI65" s="23">
        <f t="shared" si="41"/>
        <v>732.9623680587425</v>
      </c>
      <c r="AJ65" s="88">
        <v>0</v>
      </c>
      <c r="AK65" s="23">
        <f t="shared" si="14"/>
        <v>0</v>
      </c>
      <c r="AL65" s="88">
        <v>7823</v>
      </c>
      <c r="AM65" s="23">
        <f t="shared" si="15"/>
        <v>3.5901789811840294</v>
      </c>
      <c r="AN65" s="88">
        <v>8892</v>
      </c>
      <c r="AO65" s="23">
        <f t="shared" si="42"/>
        <v>4.080770995869665</v>
      </c>
      <c r="AP65" s="55">
        <f>X65+Z65+AB65+AD65+AF65+AH65+AJ65+AL65+AN65</f>
        <v>6656300</v>
      </c>
      <c r="AQ65" s="55">
        <f t="shared" si="43"/>
        <v>3054.7498852684716</v>
      </c>
      <c r="AR65" s="88">
        <v>47811</v>
      </c>
      <c r="AS65" s="23">
        <f t="shared" si="44"/>
        <v>21.94171638366223</v>
      </c>
      <c r="AT65" s="88">
        <v>0</v>
      </c>
      <c r="AU65" s="23">
        <f t="shared" si="45"/>
        <v>0</v>
      </c>
      <c r="AV65" s="68">
        <f t="shared" si="25"/>
        <v>21070445</v>
      </c>
      <c r="AW65" s="68">
        <f t="shared" si="46"/>
        <v>9669.777420835246</v>
      </c>
      <c r="AX65" s="171"/>
      <c r="AY65" s="59"/>
      <c r="AZ65" s="59"/>
      <c r="BA65" s="59"/>
    </row>
    <row r="66" spans="1:53" s="60" customFormat="1" ht="12.75">
      <c r="A66" s="47">
        <v>63</v>
      </c>
      <c r="B66" s="132" t="s">
        <v>107</v>
      </c>
      <c r="C66" s="130">
        <v>2163</v>
      </c>
      <c r="D66" s="88">
        <v>9956618</v>
      </c>
      <c r="E66" s="23">
        <f t="shared" si="27"/>
        <v>4603.152103559871</v>
      </c>
      <c r="F66" s="88">
        <v>2844994</v>
      </c>
      <c r="G66" s="23">
        <f t="shared" si="28"/>
        <v>1315.3000462320852</v>
      </c>
      <c r="H66" s="88">
        <v>410482</v>
      </c>
      <c r="I66" s="23">
        <f t="shared" si="47"/>
        <v>189.77438742487286</v>
      </c>
      <c r="J66" s="88">
        <v>766549</v>
      </c>
      <c r="K66" s="23">
        <f t="shared" si="29"/>
        <v>354.3915857605178</v>
      </c>
      <c r="L66" s="88">
        <v>119856</v>
      </c>
      <c r="M66" s="23">
        <f t="shared" si="30"/>
        <v>55.41192787794729</v>
      </c>
      <c r="N66" s="88">
        <v>1351771</v>
      </c>
      <c r="O66" s="23">
        <f t="shared" si="31"/>
        <v>624.9519186315302</v>
      </c>
      <c r="P66" s="40">
        <f t="shared" si="21"/>
        <v>15450270</v>
      </c>
      <c r="Q66" s="62">
        <f t="shared" si="32"/>
        <v>7142.981969486824</v>
      </c>
      <c r="R66" s="88">
        <v>1710627</v>
      </c>
      <c r="S66" s="23">
        <f t="shared" si="33"/>
        <v>790.8585298196949</v>
      </c>
      <c r="T66" s="88">
        <v>1146920</v>
      </c>
      <c r="U66" s="23">
        <f t="shared" si="34"/>
        <v>530.2450300508553</v>
      </c>
      <c r="V66" s="123">
        <f t="shared" si="23"/>
        <v>18307817</v>
      </c>
      <c r="W66" s="38">
        <f>V66/$C66</f>
        <v>8464.085529357373</v>
      </c>
      <c r="X66" s="88">
        <v>1640728</v>
      </c>
      <c r="Y66" s="23">
        <f t="shared" si="36"/>
        <v>758.542764678687</v>
      </c>
      <c r="Z66" s="88">
        <v>713649</v>
      </c>
      <c r="AA66" s="23">
        <f t="shared" si="37"/>
        <v>329.9348127600555</v>
      </c>
      <c r="AB66" s="88">
        <v>377053</v>
      </c>
      <c r="AC66" s="23">
        <f t="shared" si="38"/>
        <v>174.3194637078132</v>
      </c>
      <c r="AD66" s="88">
        <v>2384249</v>
      </c>
      <c r="AE66" s="23">
        <f t="shared" si="39"/>
        <v>1102.2880258899677</v>
      </c>
      <c r="AF66" s="88">
        <v>1770706</v>
      </c>
      <c r="AG66" s="23">
        <f t="shared" si="40"/>
        <v>818.6343042071197</v>
      </c>
      <c r="AH66" s="88">
        <v>1341017</v>
      </c>
      <c r="AI66" s="23">
        <f t="shared" si="41"/>
        <v>619.9801202034212</v>
      </c>
      <c r="AJ66" s="88">
        <v>0</v>
      </c>
      <c r="AK66" s="23">
        <f t="shared" si="14"/>
        <v>0</v>
      </c>
      <c r="AL66" s="88">
        <v>22151</v>
      </c>
      <c r="AM66" s="23">
        <f t="shared" si="15"/>
        <v>10.24086916319926</v>
      </c>
      <c r="AN66" s="88">
        <v>1261266</v>
      </c>
      <c r="AO66" s="23">
        <f t="shared" si="42"/>
        <v>583.1095700416089</v>
      </c>
      <c r="AP66" s="55">
        <f>X66+Z66+AB66+AD66+AF66+AH66+AJ66+AL66+AN66</f>
        <v>9510819</v>
      </c>
      <c r="AQ66" s="55">
        <f t="shared" si="43"/>
        <v>4397.049930651872</v>
      </c>
      <c r="AR66" s="88">
        <v>22729</v>
      </c>
      <c r="AS66" s="23">
        <f t="shared" si="44"/>
        <v>10.508090614886731</v>
      </c>
      <c r="AT66" s="88">
        <v>4093015</v>
      </c>
      <c r="AU66" s="23">
        <f t="shared" si="45"/>
        <v>1892.286176606565</v>
      </c>
      <c r="AV66" s="68">
        <f t="shared" si="25"/>
        <v>31934380</v>
      </c>
      <c r="AW66" s="68">
        <f t="shared" si="46"/>
        <v>14763.929727230698</v>
      </c>
      <c r="AX66" s="171"/>
      <c r="AY66" s="59"/>
      <c r="AZ66" s="59"/>
      <c r="BA66" s="59"/>
    </row>
    <row r="67" spans="1:53" s="60" customFormat="1" ht="12.75">
      <c r="A67" s="47">
        <v>64</v>
      </c>
      <c r="B67" s="132" t="s">
        <v>108</v>
      </c>
      <c r="C67" s="130">
        <v>2538</v>
      </c>
      <c r="D67" s="88">
        <v>8274951</v>
      </c>
      <c r="E67" s="23">
        <f t="shared" si="27"/>
        <v>3260.421985815603</v>
      </c>
      <c r="F67" s="88">
        <v>2656181</v>
      </c>
      <c r="G67" s="23">
        <f t="shared" si="28"/>
        <v>1046.5646178092986</v>
      </c>
      <c r="H67" s="88">
        <v>1016651</v>
      </c>
      <c r="I67" s="23">
        <f t="shared" si="47"/>
        <v>400.5717100078802</v>
      </c>
      <c r="J67" s="88">
        <v>373830</v>
      </c>
      <c r="K67" s="23">
        <f aca="true" t="shared" si="48" ref="K67:K72">J67/$C67</f>
        <v>147.29314420803783</v>
      </c>
      <c r="L67" s="88">
        <v>157538</v>
      </c>
      <c r="M67" s="23">
        <f t="shared" si="30"/>
        <v>62.07171000788022</v>
      </c>
      <c r="N67" s="88">
        <v>1553121</v>
      </c>
      <c r="O67" s="23">
        <f t="shared" si="31"/>
        <v>611.9468085106383</v>
      </c>
      <c r="P67" s="40">
        <f aca="true" t="shared" si="49" ref="P67:P72">D67+F67+H67+J67+L67+N67</f>
        <v>14032272</v>
      </c>
      <c r="Q67" s="62">
        <f t="shared" si="32"/>
        <v>5528.869976359338</v>
      </c>
      <c r="R67" s="88">
        <v>1224661</v>
      </c>
      <c r="S67" s="23">
        <f t="shared" si="33"/>
        <v>482.5299448384555</v>
      </c>
      <c r="T67" s="88">
        <v>1874096</v>
      </c>
      <c r="U67" s="23">
        <f t="shared" si="34"/>
        <v>738.414499605989</v>
      </c>
      <c r="V67" s="123">
        <f t="shared" si="23"/>
        <v>17131029</v>
      </c>
      <c r="W67" s="38">
        <f t="shared" si="35"/>
        <v>6749.814420803783</v>
      </c>
      <c r="X67" s="88">
        <v>1596303</v>
      </c>
      <c r="Y67" s="23">
        <f t="shared" si="36"/>
        <v>628.9609929078014</v>
      </c>
      <c r="Z67" s="88">
        <v>627797</v>
      </c>
      <c r="AA67" s="23">
        <f t="shared" si="37"/>
        <v>247.35894405043342</v>
      </c>
      <c r="AB67" s="88">
        <v>337508</v>
      </c>
      <c r="AC67" s="23">
        <f t="shared" si="38"/>
        <v>132.98187549251378</v>
      </c>
      <c r="AD67" s="88">
        <v>2408590</v>
      </c>
      <c r="AE67" s="23">
        <f t="shared" si="39"/>
        <v>949.0110323089046</v>
      </c>
      <c r="AF67" s="88">
        <v>1356797</v>
      </c>
      <c r="AG67" s="23">
        <f t="shared" si="40"/>
        <v>534.5929866036249</v>
      </c>
      <c r="AH67" s="88">
        <v>1896986</v>
      </c>
      <c r="AI67" s="23">
        <f t="shared" si="41"/>
        <v>747.4334121355398</v>
      </c>
      <c r="AJ67" s="88">
        <v>0</v>
      </c>
      <c r="AK67" s="23">
        <f t="shared" si="14"/>
        <v>0</v>
      </c>
      <c r="AL67" s="88">
        <v>16160</v>
      </c>
      <c r="AM67" s="23">
        <f t="shared" si="15"/>
        <v>6.367218282111899</v>
      </c>
      <c r="AN67" s="88">
        <v>36535</v>
      </c>
      <c r="AO67" s="23">
        <f t="shared" si="42"/>
        <v>14.39519306540583</v>
      </c>
      <c r="AP67" s="55">
        <f t="shared" si="24"/>
        <v>8276676</v>
      </c>
      <c r="AQ67" s="55">
        <f aca="true" t="shared" si="50" ref="AQ67:AQ72">AP67/$C67</f>
        <v>3261.101654846336</v>
      </c>
      <c r="AR67" s="88">
        <v>5385</v>
      </c>
      <c r="AS67" s="23">
        <f t="shared" si="44"/>
        <v>2.1217494089834514</v>
      </c>
      <c r="AT67" s="88">
        <v>1359329</v>
      </c>
      <c r="AU67" s="23">
        <f t="shared" si="45"/>
        <v>535.590622537431</v>
      </c>
      <c r="AV67" s="68">
        <f t="shared" si="25"/>
        <v>26772419</v>
      </c>
      <c r="AW67" s="68">
        <f t="shared" si="46"/>
        <v>10548.628447596533</v>
      </c>
      <c r="AX67" s="171"/>
      <c r="AY67" s="59"/>
      <c r="AZ67" s="59"/>
      <c r="BA67" s="59"/>
    </row>
    <row r="68" spans="1:50" ht="12.75">
      <c r="A68" s="63">
        <v>65</v>
      </c>
      <c r="B68" s="134" t="s">
        <v>109</v>
      </c>
      <c r="C68" s="131">
        <v>8802</v>
      </c>
      <c r="D68" s="102">
        <v>28274312</v>
      </c>
      <c r="E68" s="24">
        <f>D68/C68</f>
        <v>3212.2599409225177</v>
      </c>
      <c r="F68" s="102">
        <v>14219507</v>
      </c>
      <c r="G68" s="24">
        <f aca="true" t="shared" si="51" ref="G68:G73">F68/C68</f>
        <v>1615.4859122926607</v>
      </c>
      <c r="H68" s="102">
        <v>1925433</v>
      </c>
      <c r="I68" s="24">
        <f t="shared" si="47"/>
        <v>218.74948875255623</v>
      </c>
      <c r="J68" s="102">
        <v>7452990</v>
      </c>
      <c r="K68" s="24">
        <f t="shared" si="48"/>
        <v>846.7382413087935</v>
      </c>
      <c r="L68" s="102">
        <v>287869</v>
      </c>
      <c r="M68" s="24">
        <f>L68/$C68</f>
        <v>32.704953419677345</v>
      </c>
      <c r="N68" s="102">
        <v>6565190</v>
      </c>
      <c r="O68" s="24">
        <f>N68/$C68</f>
        <v>745.8748011815496</v>
      </c>
      <c r="P68" s="61">
        <f t="shared" si="49"/>
        <v>58725301</v>
      </c>
      <c r="Q68" s="4">
        <f aca="true" t="shared" si="52" ref="Q68:Q73">P68/$C68</f>
        <v>6671.813337877755</v>
      </c>
      <c r="R68" s="102">
        <v>5934636</v>
      </c>
      <c r="S68" s="24">
        <f aca="true" t="shared" si="53" ref="S68:S73">R68/$C68</f>
        <v>674.2372188139059</v>
      </c>
      <c r="T68" s="102">
        <v>4808350</v>
      </c>
      <c r="U68" s="24">
        <f>T68/$C68</f>
        <v>546.2792547148375</v>
      </c>
      <c r="V68" s="124">
        <f aca="true" t="shared" si="54" ref="V68:V73">P68+R68+T68</f>
        <v>69468287</v>
      </c>
      <c r="W68" s="5">
        <f aca="true" t="shared" si="55" ref="W68:W73">V68/$C68</f>
        <v>7892.329811406498</v>
      </c>
      <c r="X68" s="102">
        <v>4668448</v>
      </c>
      <c r="Y68" s="24">
        <f>X68/$C68</f>
        <v>530.3849125198818</v>
      </c>
      <c r="Z68" s="102">
        <v>2422332</v>
      </c>
      <c r="AA68" s="24">
        <f>Z68/$C68</f>
        <v>275.20245398773005</v>
      </c>
      <c r="AB68" s="102">
        <v>1561734</v>
      </c>
      <c r="AC68" s="24">
        <f>AB68/$C68</f>
        <v>177.42944785276075</v>
      </c>
      <c r="AD68" s="102">
        <v>8428975</v>
      </c>
      <c r="AE68" s="24">
        <f>AD68/$C68</f>
        <v>957.6204271756419</v>
      </c>
      <c r="AF68" s="102">
        <v>3836213</v>
      </c>
      <c r="AG68" s="24">
        <f>AF68/$C68</f>
        <v>435.8342422176778</v>
      </c>
      <c r="AH68" s="102">
        <v>6155936</v>
      </c>
      <c r="AI68" s="24">
        <f>AH68/$C68</f>
        <v>699.3792319927289</v>
      </c>
      <c r="AJ68" s="102">
        <v>0</v>
      </c>
      <c r="AK68" s="24">
        <f>AJ68/$C68</f>
        <v>0</v>
      </c>
      <c r="AL68" s="102">
        <v>0</v>
      </c>
      <c r="AM68" s="24">
        <f>AL68/$C68</f>
        <v>0</v>
      </c>
      <c r="AN68" s="102">
        <v>4160072</v>
      </c>
      <c r="AO68" s="24">
        <f>AN68/$C68</f>
        <v>472.6280390820268</v>
      </c>
      <c r="AP68" s="6">
        <f t="shared" si="24"/>
        <v>31233710</v>
      </c>
      <c r="AQ68" s="64">
        <f t="shared" si="50"/>
        <v>3548.478754828448</v>
      </c>
      <c r="AR68" s="102">
        <v>1531418</v>
      </c>
      <c r="AS68" s="24">
        <f>AR68/$C68</f>
        <v>173.9852306294024</v>
      </c>
      <c r="AT68" s="102">
        <v>8272124</v>
      </c>
      <c r="AU68" s="24">
        <f aca="true" t="shared" si="56" ref="AU68:AU73">AT68/$C68</f>
        <v>939.8004998863895</v>
      </c>
      <c r="AV68" s="57">
        <f aca="true" t="shared" si="57" ref="AV68:AV73">V68+AP68+AR68+AT68</f>
        <v>110505539</v>
      </c>
      <c r="AW68" s="57">
        <f aca="true" t="shared" si="58" ref="AW68:AW74">AV68/$C68</f>
        <v>12554.594296750738</v>
      </c>
      <c r="AX68" s="171"/>
    </row>
    <row r="69" spans="1:50" ht="12.75">
      <c r="A69" s="111">
        <v>66</v>
      </c>
      <c r="B69" s="133" t="s">
        <v>131</v>
      </c>
      <c r="C69" s="130">
        <v>2157</v>
      </c>
      <c r="D69" s="109">
        <v>8970837</v>
      </c>
      <c r="E69" s="108">
        <f>D69/C69</f>
        <v>4158.9415855354655</v>
      </c>
      <c r="F69" s="109">
        <v>2909162</v>
      </c>
      <c r="G69" s="108">
        <f t="shared" si="51"/>
        <v>1348.7074640704682</v>
      </c>
      <c r="H69" s="109">
        <v>372131</v>
      </c>
      <c r="I69" s="108">
        <f t="shared" si="47"/>
        <v>172.52248493277702</v>
      </c>
      <c r="J69" s="109">
        <v>1092065</v>
      </c>
      <c r="K69" s="108">
        <f t="shared" si="48"/>
        <v>506.2888270746407</v>
      </c>
      <c r="L69" s="109">
        <v>0</v>
      </c>
      <c r="M69" s="108">
        <f>L69/$C69</f>
        <v>0</v>
      </c>
      <c r="N69" s="109">
        <v>1475156</v>
      </c>
      <c r="O69" s="108">
        <f>N69/$C69</f>
        <v>683.8924432081595</v>
      </c>
      <c r="P69" s="117">
        <f t="shared" si="49"/>
        <v>14819351</v>
      </c>
      <c r="Q69" s="107">
        <f t="shared" si="52"/>
        <v>6870.352804821511</v>
      </c>
      <c r="R69" s="109">
        <v>1961825</v>
      </c>
      <c r="S69" s="108">
        <f t="shared" si="53"/>
        <v>909.5155308298563</v>
      </c>
      <c r="T69" s="109">
        <v>2522979</v>
      </c>
      <c r="U69" s="108">
        <f>T69/$C69</f>
        <v>1169.6703755215576</v>
      </c>
      <c r="V69" s="122">
        <f t="shared" si="54"/>
        <v>19304155</v>
      </c>
      <c r="W69" s="106">
        <f t="shared" si="55"/>
        <v>8949.538711172925</v>
      </c>
      <c r="X69" s="109">
        <v>1589704</v>
      </c>
      <c r="Y69" s="108">
        <f>X69/$C69</f>
        <v>736.9976819656931</v>
      </c>
      <c r="Z69" s="109">
        <v>1112794</v>
      </c>
      <c r="AA69" s="108">
        <f>Z69/$C69</f>
        <v>515.8989337042188</v>
      </c>
      <c r="AB69" s="109">
        <v>486307</v>
      </c>
      <c r="AC69" s="108">
        <f>AB69/$C69</f>
        <v>225.45526193787668</v>
      </c>
      <c r="AD69" s="109">
        <v>2316334</v>
      </c>
      <c r="AE69" s="108">
        <f>AD69/$C69</f>
        <v>1073.8683356513677</v>
      </c>
      <c r="AF69" s="109">
        <v>1225582</v>
      </c>
      <c r="AG69" s="108">
        <f>AF69/$C69</f>
        <v>568.1882243857209</v>
      </c>
      <c r="AH69" s="109">
        <v>1564931</v>
      </c>
      <c r="AI69" s="108">
        <f>AH69/$C69</f>
        <v>725.512749188688</v>
      </c>
      <c r="AJ69" s="109">
        <v>0</v>
      </c>
      <c r="AK69" s="108">
        <f>AJ69/$C69</f>
        <v>0</v>
      </c>
      <c r="AL69" s="109">
        <v>25510</v>
      </c>
      <c r="AM69" s="108">
        <f>AL69/$C69</f>
        <v>11.826611033843301</v>
      </c>
      <c r="AN69" s="109">
        <v>286703</v>
      </c>
      <c r="AO69" s="108">
        <f>AN69/$C69</f>
        <v>132.91747797867407</v>
      </c>
      <c r="AP69" s="105">
        <f>X69+Z69+AB69+AD69+AF69+AH69+AJ69+AL69+AN69</f>
        <v>8607865</v>
      </c>
      <c r="AQ69" s="105">
        <f t="shared" si="50"/>
        <v>3990.6652758460823</v>
      </c>
      <c r="AR69" s="109">
        <v>212233</v>
      </c>
      <c r="AS69" s="108">
        <f>AR69/$C69</f>
        <v>98.39267501159017</v>
      </c>
      <c r="AT69" s="109">
        <v>0</v>
      </c>
      <c r="AU69" s="108">
        <f t="shared" si="56"/>
        <v>0</v>
      </c>
      <c r="AV69" s="104">
        <f t="shared" si="57"/>
        <v>28124253</v>
      </c>
      <c r="AW69" s="104">
        <f t="shared" si="58"/>
        <v>13038.596662030597</v>
      </c>
      <c r="AX69" s="171"/>
    </row>
    <row r="70" spans="1:53" s="60" customFormat="1" ht="12.75">
      <c r="A70" s="47">
        <v>67</v>
      </c>
      <c r="B70" s="132" t="s">
        <v>110</v>
      </c>
      <c r="C70" s="130">
        <v>5235</v>
      </c>
      <c r="D70" s="88">
        <v>20783987</v>
      </c>
      <c r="E70" s="23">
        <f>D70/C70</f>
        <v>3970.1980897803246</v>
      </c>
      <c r="F70" s="88">
        <v>4997441</v>
      </c>
      <c r="G70" s="23">
        <f t="shared" si="51"/>
        <v>954.6210124164279</v>
      </c>
      <c r="H70" s="88">
        <v>1196558</v>
      </c>
      <c r="I70" s="23">
        <f>H70/C70</f>
        <v>228.56886341929322</v>
      </c>
      <c r="J70" s="88">
        <v>1465601</v>
      </c>
      <c r="K70" s="23">
        <f t="shared" si="48"/>
        <v>279.9619866284623</v>
      </c>
      <c r="L70" s="88">
        <v>0</v>
      </c>
      <c r="M70" s="23">
        <f>L70/$C70</f>
        <v>0</v>
      </c>
      <c r="N70" s="88">
        <v>1420760</v>
      </c>
      <c r="O70" s="23">
        <f>N70/$C70</f>
        <v>271.396370582617</v>
      </c>
      <c r="P70" s="40">
        <f t="shared" si="49"/>
        <v>29864347</v>
      </c>
      <c r="Q70" s="62">
        <f t="shared" si="52"/>
        <v>5704.746322827125</v>
      </c>
      <c r="R70" s="88">
        <v>2531409</v>
      </c>
      <c r="S70" s="23">
        <f t="shared" si="53"/>
        <v>483.55472779369626</v>
      </c>
      <c r="T70" s="88">
        <v>2351905</v>
      </c>
      <c r="U70" s="23">
        <f>T70/$C70</f>
        <v>449.26552053486154</v>
      </c>
      <c r="V70" s="123">
        <f t="shared" si="54"/>
        <v>34747661</v>
      </c>
      <c r="W70" s="38">
        <f t="shared" si="55"/>
        <v>6637.566571155683</v>
      </c>
      <c r="X70" s="88">
        <v>2676341</v>
      </c>
      <c r="Y70" s="23">
        <f>X70/$C70</f>
        <v>511.23992359121297</v>
      </c>
      <c r="Z70" s="88">
        <v>1377293</v>
      </c>
      <c r="AA70" s="23">
        <f>Z70/$C70</f>
        <v>263.09321872015283</v>
      </c>
      <c r="AB70" s="88">
        <v>808135</v>
      </c>
      <c r="AC70" s="23">
        <f>AB70/$C70</f>
        <v>154.3715377268386</v>
      </c>
      <c r="AD70" s="88">
        <v>5232210</v>
      </c>
      <c r="AE70" s="23">
        <f>AD70/$C70</f>
        <v>999.4670487106017</v>
      </c>
      <c r="AF70" s="88">
        <v>3275020</v>
      </c>
      <c r="AG70" s="23">
        <f>AF70/$C70</f>
        <v>625.6007640878701</v>
      </c>
      <c r="AH70" s="88">
        <v>2717009</v>
      </c>
      <c r="AI70" s="23">
        <f>AH70/$C70</f>
        <v>519.0084049665711</v>
      </c>
      <c r="AJ70" s="88">
        <v>0</v>
      </c>
      <c r="AK70" s="23">
        <f>AJ70/$C70</f>
        <v>0</v>
      </c>
      <c r="AL70" s="88">
        <v>0</v>
      </c>
      <c r="AM70" s="23">
        <f>AL70/$C70</f>
        <v>0</v>
      </c>
      <c r="AN70" s="88">
        <v>1042692</v>
      </c>
      <c r="AO70" s="23">
        <f>AN70/$C70</f>
        <v>199.17707736389684</v>
      </c>
      <c r="AP70" s="55">
        <f>X70+Z70+AB70+AD70+AF70+AH70+AJ70+AL70+AN70</f>
        <v>17128700</v>
      </c>
      <c r="AQ70" s="55">
        <f t="shared" si="50"/>
        <v>3271.957975167144</v>
      </c>
      <c r="AR70" s="88">
        <v>19731606</v>
      </c>
      <c r="AS70" s="23">
        <f>AR70/$C70</f>
        <v>3769.170200573066</v>
      </c>
      <c r="AT70" s="88">
        <v>6521515</v>
      </c>
      <c r="AU70" s="23">
        <f t="shared" si="56"/>
        <v>1245.7526265520535</v>
      </c>
      <c r="AV70" s="68">
        <f t="shared" si="57"/>
        <v>78129482</v>
      </c>
      <c r="AW70" s="68">
        <f t="shared" si="58"/>
        <v>14924.447373447947</v>
      </c>
      <c r="AX70" s="171"/>
      <c r="AY70" s="59"/>
      <c r="AZ70" s="59"/>
      <c r="BA70" s="59"/>
    </row>
    <row r="71" spans="1:53" s="60" customFormat="1" ht="12.75">
      <c r="A71" s="47">
        <v>68</v>
      </c>
      <c r="B71" s="132" t="s">
        <v>111</v>
      </c>
      <c r="C71" s="130">
        <v>1789</v>
      </c>
      <c r="D71" s="88">
        <v>8427996</v>
      </c>
      <c r="E71" s="23">
        <f>D71/C71</f>
        <v>4711.009502515371</v>
      </c>
      <c r="F71" s="88">
        <v>1683915</v>
      </c>
      <c r="G71" s="23">
        <f t="shared" si="51"/>
        <v>941.2604807154835</v>
      </c>
      <c r="H71" s="88">
        <v>396824</v>
      </c>
      <c r="I71" s="23">
        <f>H71/C71</f>
        <v>221.8133035215204</v>
      </c>
      <c r="J71" s="88">
        <v>213276</v>
      </c>
      <c r="K71" s="23">
        <f t="shared" si="48"/>
        <v>119.21520402459474</v>
      </c>
      <c r="L71" s="88">
        <v>0</v>
      </c>
      <c r="M71" s="23">
        <f>L71/$C71</f>
        <v>0</v>
      </c>
      <c r="N71" s="88">
        <v>1231114</v>
      </c>
      <c r="O71" s="23">
        <f>N71/$C71</f>
        <v>688.157629960872</v>
      </c>
      <c r="P71" s="40">
        <f t="shared" si="49"/>
        <v>11953125</v>
      </c>
      <c r="Q71" s="62">
        <f t="shared" si="52"/>
        <v>6681.456120737842</v>
      </c>
      <c r="R71" s="88">
        <v>912250</v>
      </c>
      <c r="S71" s="23">
        <f t="shared" si="53"/>
        <v>509.9217439910565</v>
      </c>
      <c r="T71" s="88">
        <v>1226546</v>
      </c>
      <c r="U71" s="23">
        <f>T71/$C71</f>
        <v>685.6042481833426</v>
      </c>
      <c r="V71" s="123">
        <f t="shared" si="54"/>
        <v>14091921</v>
      </c>
      <c r="W71" s="38">
        <f t="shared" si="55"/>
        <v>7876.982112912241</v>
      </c>
      <c r="X71" s="88">
        <v>1195137</v>
      </c>
      <c r="Y71" s="23">
        <f>X71/$C71</f>
        <v>668.0475125768586</v>
      </c>
      <c r="Z71" s="88">
        <v>820871</v>
      </c>
      <c r="AA71" s="23">
        <f>Z71/$C71</f>
        <v>458.8434879821129</v>
      </c>
      <c r="AB71" s="88">
        <v>229337</v>
      </c>
      <c r="AC71" s="23">
        <f>AB71/$C71</f>
        <v>128.1928451648966</v>
      </c>
      <c r="AD71" s="88">
        <v>1590299</v>
      </c>
      <c r="AE71" s="23">
        <f>AD71/$C71</f>
        <v>888.9318054779206</v>
      </c>
      <c r="AF71" s="88">
        <v>693882</v>
      </c>
      <c r="AG71" s="23">
        <f>AF71/$C71</f>
        <v>387.86025712688655</v>
      </c>
      <c r="AH71" s="88">
        <v>1154965</v>
      </c>
      <c r="AI71" s="23">
        <f>AH71/$C71</f>
        <v>645.5925097820011</v>
      </c>
      <c r="AJ71" s="88">
        <v>0</v>
      </c>
      <c r="AK71" s="23">
        <f>AJ71/$C71</f>
        <v>0</v>
      </c>
      <c r="AL71" s="88">
        <v>0</v>
      </c>
      <c r="AM71" s="23">
        <f>AL71/$C71</f>
        <v>0</v>
      </c>
      <c r="AN71" s="88">
        <v>566352</v>
      </c>
      <c r="AO71" s="23">
        <f>AN71/$C71</f>
        <v>316.5746226942426</v>
      </c>
      <c r="AP71" s="55">
        <f>X71+Z71+AB71+AD71+AF71+AH71+AJ71+AL71+AN71</f>
        <v>6250843</v>
      </c>
      <c r="AQ71" s="55">
        <f t="shared" si="50"/>
        <v>3494.0430408049187</v>
      </c>
      <c r="AR71" s="88">
        <v>528123</v>
      </c>
      <c r="AS71" s="23">
        <f>AR71/$C71</f>
        <v>295.20570150922305</v>
      </c>
      <c r="AT71" s="88">
        <v>36966</v>
      </c>
      <c r="AU71" s="23">
        <f t="shared" si="56"/>
        <v>20.662940190050307</v>
      </c>
      <c r="AV71" s="68">
        <f t="shared" si="57"/>
        <v>20907853</v>
      </c>
      <c r="AW71" s="68">
        <f t="shared" si="58"/>
        <v>11686.893795416434</v>
      </c>
      <c r="AX71" s="171"/>
      <c r="AY71" s="59"/>
      <c r="AZ71" s="59"/>
      <c r="BA71" s="59"/>
    </row>
    <row r="72" spans="1:53" s="60" customFormat="1" ht="12.75">
      <c r="A72" s="47">
        <v>69</v>
      </c>
      <c r="B72" s="132" t="s">
        <v>115</v>
      </c>
      <c r="C72" s="130">
        <v>4068</v>
      </c>
      <c r="D72" s="88">
        <v>15064657</v>
      </c>
      <c r="E72" s="23">
        <f>D72/C72</f>
        <v>3703.2096853490657</v>
      </c>
      <c r="F72" s="88">
        <v>3744430</v>
      </c>
      <c r="G72" s="23">
        <f t="shared" si="51"/>
        <v>920.4596853490659</v>
      </c>
      <c r="H72" s="88">
        <v>621428</v>
      </c>
      <c r="I72" s="23">
        <f>H72/C72</f>
        <v>152.76007866273352</v>
      </c>
      <c r="J72" s="88">
        <v>909764</v>
      </c>
      <c r="K72" s="23">
        <f t="shared" si="48"/>
        <v>223.63913470993117</v>
      </c>
      <c r="L72" s="88">
        <v>0</v>
      </c>
      <c r="M72" s="23">
        <f>L72/$C72</f>
        <v>0</v>
      </c>
      <c r="N72" s="88">
        <v>2209336</v>
      </c>
      <c r="O72" s="23">
        <f>N72/$C72</f>
        <v>543.1012782694198</v>
      </c>
      <c r="P72" s="40">
        <f t="shared" si="49"/>
        <v>22549615</v>
      </c>
      <c r="Q72" s="62">
        <f t="shared" si="52"/>
        <v>5543.169862340216</v>
      </c>
      <c r="R72" s="88">
        <v>2156103</v>
      </c>
      <c r="S72" s="23">
        <f t="shared" si="53"/>
        <v>530.0154867256637</v>
      </c>
      <c r="T72" s="88">
        <v>1680231</v>
      </c>
      <c r="U72" s="23">
        <f>T72/$C72</f>
        <v>413.03613569321533</v>
      </c>
      <c r="V72" s="123">
        <f t="shared" si="54"/>
        <v>26385949</v>
      </c>
      <c r="W72" s="38">
        <f t="shared" si="55"/>
        <v>6486.221484759096</v>
      </c>
      <c r="X72" s="88">
        <v>1980660</v>
      </c>
      <c r="Y72" s="23">
        <f>X72/$C72</f>
        <v>486.8879056047198</v>
      </c>
      <c r="Z72" s="88">
        <v>958029</v>
      </c>
      <c r="AA72" s="23">
        <f>Z72/$C72</f>
        <v>235.5036873156342</v>
      </c>
      <c r="AB72" s="88">
        <v>696126</v>
      </c>
      <c r="AC72" s="23">
        <f>AB72/$C72</f>
        <v>171.12241887905606</v>
      </c>
      <c r="AD72" s="88">
        <v>3131051</v>
      </c>
      <c r="AE72" s="23">
        <f>AD72/$C72</f>
        <v>769.6782202556539</v>
      </c>
      <c r="AF72" s="88">
        <v>2993726</v>
      </c>
      <c r="AG72" s="23">
        <f>AF72/$C72</f>
        <v>735.9208456243855</v>
      </c>
      <c r="AH72" s="88">
        <v>2295285</v>
      </c>
      <c r="AI72" s="23">
        <f>AH72/$C72</f>
        <v>564.2293510324483</v>
      </c>
      <c r="AJ72" s="88">
        <v>0</v>
      </c>
      <c r="AK72" s="23">
        <f>AJ72/$C72</f>
        <v>0</v>
      </c>
      <c r="AL72" s="88">
        <v>5000</v>
      </c>
      <c r="AM72" s="23">
        <f>AL72/$C72</f>
        <v>1.2291052114060963</v>
      </c>
      <c r="AN72" s="88">
        <v>626032</v>
      </c>
      <c r="AO72" s="23">
        <f>AN72/$C72</f>
        <v>153.89183874139627</v>
      </c>
      <c r="AP72" s="55">
        <f>X72+Z72+AB72+AD72+AF72+AH72+AJ72+AL72+AN72</f>
        <v>12685909</v>
      </c>
      <c r="AQ72" s="55">
        <f t="shared" si="50"/>
        <v>3118.4633726647003</v>
      </c>
      <c r="AR72" s="88">
        <v>27660581</v>
      </c>
      <c r="AS72" s="23">
        <f>AR72/$C72</f>
        <v>6799.55285152409</v>
      </c>
      <c r="AT72" s="88">
        <v>4114176</v>
      </c>
      <c r="AU72" s="23">
        <f t="shared" si="56"/>
        <v>1011.3510324483776</v>
      </c>
      <c r="AV72" s="68">
        <f t="shared" si="57"/>
        <v>70846615</v>
      </c>
      <c r="AW72" s="68">
        <f t="shared" si="58"/>
        <v>17415.588741396263</v>
      </c>
      <c r="AX72" s="171"/>
      <c r="AY72" s="59"/>
      <c r="AZ72" s="59"/>
      <c r="BA72" s="59"/>
    </row>
    <row r="73" spans="1:50" ht="12.75" customHeight="1">
      <c r="A73" s="63">
        <v>396</v>
      </c>
      <c r="B73" s="132" t="s">
        <v>146</v>
      </c>
      <c r="C73" s="130">
        <v>33299</v>
      </c>
      <c r="D73" s="88">
        <v>136661707.87</v>
      </c>
      <c r="E73" s="23">
        <f>D73/$C$73</f>
        <v>4104.078436889997</v>
      </c>
      <c r="F73" s="88">
        <v>31805837</v>
      </c>
      <c r="G73" s="23">
        <f t="shared" si="51"/>
        <v>955.1589236914022</v>
      </c>
      <c r="H73" s="88">
        <v>705586</v>
      </c>
      <c r="I73" s="23">
        <f>H73/C73</f>
        <v>21.18940508723986</v>
      </c>
      <c r="J73" s="88">
        <v>11318927</v>
      </c>
      <c r="K73" s="23">
        <f>J73/C73</f>
        <v>339.9179254632271</v>
      </c>
      <c r="L73" s="88">
        <v>62</v>
      </c>
      <c r="M73" s="23">
        <f>L73/C73</f>
        <v>0.0018619177753085678</v>
      </c>
      <c r="N73" s="88">
        <v>26546808</v>
      </c>
      <c r="O73" s="23">
        <f>N73/C73</f>
        <v>797.2253821436079</v>
      </c>
      <c r="P73" s="40">
        <f>D73+F73+H73+J73+L73+N73</f>
        <v>207038927.87</v>
      </c>
      <c r="Q73" s="62">
        <f t="shared" si="52"/>
        <v>6217.571935193249</v>
      </c>
      <c r="R73" s="88">
        <v>20091247.75</v>
      </c>
      <c r="S73" s="23">
        <f t="shared" si="53"/>
        <v>603.3588921589237</v>
      </c>
      <c r="T73" s="88">
        <v>14248227</v>
      </c>
      <c r="U73" s="23">
        <f>T73/C73</f>
        <v>427.887534160185</v>
      </c>
      <c r="V73" s="123">
        <f t="shared" si="54"/>
        <v>241378402.62</v>
      </c>
      <c r="W73" s="38">
        <f t="shared" si="55"/>
        <v>7248.818361512358</v>
      </c>
      <c r="X73" s="88">
        <v>38586584</v>
      </c>
      <c r="Y73" s="23">
        <f>X73/C73</f>
        <v>1158.7910748070512</v>
      </c>
      <c r="Z73" s="88">
        <v>5426319</v>
      </c>
      <c r="AA73" s="23">
        <f>Z73/C73</f>
        <v>162.9574161386228</v>
      </c>
      <c r="AB73" s="88">
        <v>8395374</v>
      </c>
      <c r="AC73" s="23">
        <f>AB73/C73</f>
        <v>252.1209045316676</v>
      </c>
      <c r="AD73" s="88">
        <v>34017246.67</v>
      </c>
      <c r="AE73" s="23">
        <f>AD73/C73</f>
        <v>1021.5696168053096</v>
      </c>
      <c r="AF73" s="88">
        <v>29212295.84</v>
      </c>
      <c r="AG73" s="23">
        <f>AF73/C73</f>
        <v>877.272465839815</v>
      </c>
      <c r="AH73" s="88">
        <v>21987963.13</v>
      </c>
      <c r="AI73" s="23">
        <f>AH73/C73</f>
        <v>660.319022493168</v>
      </c>
      <c r="AJ73" s="88">
        <v>129038</v>
      </c>
      <c r="AK73" s="23">
        <f>AJ73/C73</f>
        <v>3.8751313853268865</v>
      </c>
      <c r="AL73" s="88">
        <v>15819</v>
      </c>
      <c r="AM73" s="23">
        <f>AL73/C73</f>
        <v>0.47505931109042315</v>
      </c>
      <c r="AN73" s="88">
        <v>6262334</v>
      </c>
      <c r="AO73" s="23">
        <f>AN73/C73</f>
        <v>188.06372563740652</v>
      </c>
      <c r="AP73" s="55">
        <f>X73+Z73+AB73+AD73+AF73+AH73+AJ73+AL73+AN73</f>
        <v>144032973.64000002</v>
      </c>
      <c r="AQ73" s="55">
        <f>AP73/$C73</f>
        <v>4325.444416949458</v>
      </c>
      <c r="AR73" s="88">
        <v>942633</v>
      </c>
      <c r="AS73" s="23">
        <f>AR73/C73</f>
        <v>28.308147391813566</v>
      </c>
      <c r="AT73" s="88">
        <v>81164</v>
      </c>
      <c r="AU73" s="23">
        <f t="shared" si="56"/>
        <v>2.437430553470074</v>
      </c>
      <c r="AV73" s="68">
        <f t="shared" si="57"/>
        <v>386435173.26</v>
      </c>
      <c r="AW73" s="68">
        <f t="shared" si="58"/>
        <v>11605.0083564071</v>
      </c>
      <c r="AX73" s="171"/>
    </row>
    <row r="74" spans="1:50" ht="15.75">
      <c r="A74" s="9"/>
      <c r="B74" s="27" t="s">
        <v>112</v>
      </c>
      <c r="C74" s="10">
        <f>SUM(C4:C73)</f>
        <v>692710</v>
      </c>
      <c r="D74" s="11">
        <f>SUM(D4:D73)</f>
        <v>2651211069.87</v>
      </c>
      <c r="E74" s="11">
        <f>D74/$C$74</f>
        <v>3827.3030126171125</v>
      </c>
      <c r="F74" s="11">
        <f>SUM(F4:F73)</f>
        <v>853475191</v>
      </c>
      <c r="G74" s="11">
        <f>F74/$C$74</f>
        <v>1232.08152184897</v>
      </c>
      <c r="H74" s="11">
        <f>SUM(H4:H73)</f>
        <v>126592684</v>
      </c>
      <c r="I74" s="11">
        <f>H74/$C$74</f>
        <v>182.7499011130199</v>
      </c>
      <c r="J74" s="11">
        <f>SUM(J4:J73)</f>
        <v>204618540</v>
      </c>
      <c r="K74" s="11">
        <f>J74/$C$74</f>
        <v>295.38845981723955</v>
      </c>
      <c r="L74" s="11">
        <f>SUM(L4:L73)</f>
        <v>12679804</v>
      </c>
      <c r="M74" s="11">
        <f>L74/$C$74</f>
        <v>18.304635417418545</v>
      </c>
      <c r="N74" s="11">
        <f>SUM(N4:N73)</f>
        <v>371575784</v>
      </c>
      <c r="O74" s="11">
        <f>N74/$C$74</f>
        <v>536.4088637380722</v>
      </c>
      <c r="P74" s="118">
        <f>SUM(P4:P73)</f>
        <v>4220153072.87</v>
      </c>
      <c r="Q74" s="12">
        <f>P74/$C$74</f>
        <v>6092.236394551833</v>
      </c>
      <c r="R74" s="11">
        <f>SUM(R4:R73)</f>
        <v>446019764.75</v>
      </c>
      <c r="S74" s="11">
        <f>R74/$C$74</f>
        <v>643.8766074547791</v>
      </c>
      <c r="T74" s="11">
        <f>SUM(T4:T73)</f>
        <v>396462534</v>
      </c>
      <c r="U74" s="11">
        <f>T74/$C$74</f>
        <v>572.3355141401164</v>
      </c>
      <c r="V74" s="125">
        <f>SUM(V4:V73)</f>
        <v>5062635371.62</v>
      </c>
      <c r="W74" s="13">
        <f>V74/$C$74</f>
        <v>7308.448516146728</v>
      </c>
      <c r="X74" s="11">
        <f>SUM(X4:X73)</f>
        <v>437210545</v>
      </c>
      <c r="Y74" s="11">
        <f>X74/$C$74</f>
        <v>631.159568939383</v>
      </c>
      <c r="Z74" s="11">
        <f>SUM(Z4:Z73)</f>
        <v>176745642</v>
      </c>
      <c r="AA74" s="11">
        <f>Z74/$C$74</f>
        <v>255.150989591604</v>
      </c>
      <c r="AB74" s="11">
        <f>SUM(AB4:AB73)</f>
        <v>90135132</v>
      </c>
      <c r="AC74" s="11">
        <f>AB74/$C$74</f>
        <v>130.11957673485296</v>
      </c>
      <c r="AD74" s="11">
        <f>SUM(AD4:AD73)</f>
        <v>660053899.67</v>
      </c>
      <c r="AE74" s="11">
        <f>AD74/$C$74</f>
        <v>952.8574723477357</v>
      </c>
      <c r="AF74" s="11">
        <f>SUM(AF4:AF73)</f>
        <v>455417744.84</v>
      </c>
      <c r="AG74" s="11">
        <f>AF74/$C$74</f>
        <v>657.4435836641595</v>
      </c>
      <c r="AH74" s="11">
        <f>SUM(AH4:AH73)</f>
        <v>417304099.13</v>
      </c>
      <c r="AI74" s="11">
        <f>AH74/$C$74</f>
        <v>602.4225132162088</v>
      </c>
      <c r="AJ74" s="11">
        <f>SUM(AJ4:AJ73)</f>
        <v>365755</v>
      </c>
      <c r="AK74" s="11">
        <f>AJ74/$C$74</f>
        <v>0.5280059476548628</v>
      </c>
      <c r="AL74" s="11">
        <f>SUM(AL4:AL73)</f>
        <v>7537970</v>
      </c>
      <c r="AM74" s="11">
        <f>AL74/$C$74</f>
        <v>10.881855321851857</v>
      </c>
      <c r="AN74" s="11">
        <f>SUM(AN4:AN73)</f>
        <v>117165003</v>
      </c>
      <c r="AO74" s="11">
        <f>AN74/$C$74</f>
        <v>169.14004850514647</v>
      </c>
      <c r="AP74" s="14">
        <f>SUM(AP4:AP73)</f>
        <v>2361935790.64</v>
      </c>
      <c r="AQ74" s="14">
        <f>AP74/$C$74</f>
        <v>3409.703614268597</v>
      </c>
      <c r="AR74" s="11">
        <f>SUM(AR4:AR73)</f>
        <v>533312436</v>
      </c>
      <c r="AS74" s="11">
        <f>AR74/$C$74</f>
        <v>769.8927920774928</v>
      </c>
      <c r="AT74" s="11">
        <f>SUM(AT4:AT73)</f>
        <v>521079936</v>
      </c>
      <c r="AU74" s="11">
        <f>AT74/$C$74</f>
        <v>752.2338871966624</v>
      </c>
      <c r="AV74" s="15">
        <f>SUM(AV4:AV73)</f>
        <v>8478963534.26</v>
      </c>
      <c r="AW74" s="16">
        <f t="shared" si="58"/>
        <v>12240.27880968948</v>
      </c>
      <c r="AX74" s="171"/>
    </row>
    <row r="75" spans="1:50" ht="12.75">
      <c r="A75" s="17"/>
      <c r="B75" s="18"/>
      <c r="C75" s="18"/>
      <c r="D75" s="18"/>
      <c r="E75" s="28"/>
      <c r="F75" s="18"/>
      <c r="G75" s="28"/>
      <c r="H75" s="18"/>
      <c r="I75" s="29"/>
      <c r="J75" s="18"/>
      <c r="K75" s="29"/>
      <c r="L75" s="18"/>
      <c r="M75" s="28"/>
      <c r="N75" s="18"/>
      <c r="O75" s="29"/>
      <c r="P75" s="18"/>
      <c r="Q75" s="19"/>
      <c r="R75" s="18"/>
      <c r="S75" s="18"/>
      <c r="T75" s="18"/>
      <c r="U75" s="19"/>
      <c r="V75" s="28"/>
      <c r="W75" s="18"/>
      <c r="X75" s="18"/>
      <c r="Y75" s="29"/>
      <c r="Z75" s="18"/>
      <c r="AA75" s="29"/>
      <c r="AB75" s="18"/>
      <c r="AC75" s="28"/>
      <c r="AD75" s="18"/>
      <c r="AE75" s="29"/>
      <c r="AF75" s="18"/>
      <c r="AG75" s="19"/>
      <c r="AH75" s="18"/>
      <c r="AI75" s="28"/>
      <c r="AJ75" s="18"/>
      <c r="AK75" s="19"/>
      <c r="AL75" s="18"/>
      <c r="AM75" s="19"/>
      <c r="AN75" s="18"/>
      <c r="AO75" s="18"/>
      <c r="AP75" s="28"/>
      <c r="AQ75" s="19"/>
      <c r="AR75" s="18"/>
      <c r="AS75" s="29"/>
      <c r="AT75" s="18"/>
      <c r="AU75" s="18"/>
      <c r="AV75" s="28"/>
      <c r="AW75" s="29"/>
      <c r="AX75" s="171"/>
    </row>
    <row r="76" spans="1:53" s="60" customFormat="1" ht="12.75">
      <c r="A76" s="85">
        <v>318</v>
      </c>
      <c r="B76" s="53" t="s">
        <v>46</v>
      </c>
      <c r="C76" s="67">
        <v>1359</v>
      </c>
      <c r="D76" s="86">
        <v>5852077</v>
      </c>
      <c r="E76" s="86">
        <f>D76/C76</f>
        <v>4306.164091243561</v>
      </c>
      <c r="F76" s="86">
        <v>0</v>
      </c>
      <c r="G76" s="86">
        <f>F76/C76</f>
        <v>0</v>
      </c>
      <c r="H76" s="86">
        <v>0</v>
      </c>
      <c r="I76" s="86">
        <f>H76/C76</f>
        <v>0</v>
      </c>
      <c r="J76" s="86">
        <v>2025557</v>
      </c>
      <c r="K76" s="86">
        <f>J76/C76</f>
        <v>1490.47608535688</v>
      </c>
      <c r="L76" s="86">
        <v>0</v>
      </c>
      <c r="M76" s="86">
        <f>L76/C76</f>
        <v>0</v>
      </c>
      <c r="N76" s="86">
        <v>0</v>
      </c>
      <c r="O76" s="89">
        <f>N76/C76</f>
        <v>0</v>
      </c>
      <c r="P76" s="40">
        <f>D76+F76+H76+J76+L76+N76</f>
        <v>7877634</v>
      </c>
      <c r="Q76" s="54">
        <f>P76/$C76</f>
        <v>5796.640176600442</v>
      </c>
      <c r="R76" s="86">
        <v>873453</v>
      </c>
      <c r="S76" s="89">
        <f>R76/C76</f>
        <v>642.7174392935982</v>
      </c>
      <c r="T76" s="86">
        <v>223533</v>
      </c>
      <c r="U76" s="89">
        <f>T76/C76</f>
        <v>164.48344370860926</v>
      </c>
      <c r="V76" s="123">
        <f>P76+R76+T76</f>
        <v>8974620</v>
      </c>
      <c r="W76" s="37">
        <f>V76/$C76</f>
        <v>6603.841059602649</v>
      </c>
      <c r="X76" s="86">
        <v>930023</v>
      </c>
      <c r="Y76" s="35">
        <f>X76/C76</f>
        <v>684.3436350257542</v>
      </c>
      <c r="Z76" s="86">
        <v>275990</v>
      </c>
      <c r="AA76" s="35">
        <f>Z76/C76</f>
        <v>203.0831493745401</v>
      </c>
      <c r="AB76" s="86">
        <v>122932</v>
      </c>
      <c r="AC76" s="35">
        <f>AB76/C76</f>
        <v>90.45768947755703</v>
      </c>
      <c r="AD76" s="86">
        <v>500182</v>
      </c>
      <c r="AE76" s="35">
        <f>AD76/C76</f>
        <v>368.0515084621045</v>
      </c>
      <c r="AF76" s="86">
        <v>0</v>
      </c>
      <c r="AG76" s="35">
        <f>AF76/C76</f>
        <v>0</v>
      </c>
      <c r="AH76" s="86">
        <v>524143</v>
      </c>
      <c r="AI76" s="35">
        <f>AH76/C76</f>
        <v>385.68285504047094</v>
      </c>
      <c r="AJ76" s="86">
        <v>0</v>
      </c>
      <c r="AK76" s="35">
        <f>AJ76/C76</f>
        <v>0</v>
      </c>
      <c r="AL76" s="86">
        <v>0</v>
      </c>
      <c r="AM76" s="35">
        <f>AL76/C76</f>
        <v>0</v>
      </c>
      <c r="AN76" s="86">
        <v>345183</v>
      </c>
      <c r="AO76" s="35">
        <f>AN76/C76</f>
        <v>253.99779249448125</v>
      </c>
      <c r="AP76" s="39">
        <f>X76+Z76+AB76+AD76+AF76+AH76+AJ76+AL76+AN76</f>
        <v>2698453</v>
      </c>
      <c r="AQ76" s="39">
        <f>AP76/$C76</f>
        <v>1985.616629874908</v>
      </c>
      <c r="AR76" s="86">
        <v>1031013</v>
      </c>
      <c r="AS76" s="35">
        <f>AR76/C76</f>
        <v>758.6556291390729</v>
      </c>
      <c r="AT76" s="86">
        <v>808383</v>
      </c>
      <c r="AU76" s="35">
        <f>AT76/$C76</f>
        <v>594.8366445916115</v>
      </c>
      <c r="AV76" s="68">
        <f>V76+AP76+AR76+AT76</f>
        <v>13512469</v>
      </c>
      <c r="AW76" s="58">
        <f>AV76/$C76</f>
        <v>9942.94996320824</v>
      </c>
      <c r="AX76" s="171"/>
      <c r="AY76" s="59"/>
      <c r="AZ76" s="59"/>
      <c r="BA76" s="59"/>
    </row>
    <row r="77" spans="1:50" ht="12.75">
      <c r="A77" s="84">
        <v>319</v>
      </c>
      <c r="B77" s="56" t="s">
        <v>47</v>
      </c>
      <c r="C77" s="65">
        <v>303</v>
      </c>
      <c r="D77" s="87">
        <v>2058884</v>
      </c>
      <c r="E77" s="87">
        <f>D77/C77</f>
        <v>6794.996699669967</v>
      </c>
      <c r="F77" s="87">
        <v>0</v>
      </c>
      <c r="G77" s="87">
        <f>F77/C77</f>
        <v>0</v>
      </c>
      <c r="H77" s="87">
        <v>0</v>
      </c>
      <c r="I77" s="87">
        <f>H77/C77</f>
        <v>0</v>
      </c>
      <c r="J77" s="87">
        <v>132885</v>
      </c>
      <c r="K77" s="87">
        <f>J77/C77</f>
        <v>438.56435643564356</v>
      </c>
      <c r="L77" s="87">
        <v>0</v>
      </c>
      <c r="M77" s="87">
        <f>L77/C77</f>
        <v>0</v>
      </c>
      <c r="N77" s="87">
        <v>89855</v>
      </c>
      <c r="O77" s="87">
        <f>N77/C77</f>
        <v>296.55115511551156</v>
      </c>
      <c r="P77" s="30">
        <f>D77+F77+H77+J77+L77+N77</f>
        <v>2281624</v>
      </c>
      <c r="Q77" s="43">
        <f>P77/C77</f>
        <v>7530.112211221122</v>
      </c>
      <c r="R77" s="87">
        <v>43154</v>
      </c>
      <c r="S77" s="87">
        <f>R77/C77</f>
        <v>142.4224422442244</v>
      </c>
      <c r="T77" s="87">
        <v>73017</v>
      </c>
      <c r="U77" s="87">
        <f>T77/C77</f>
        <v>240.98019801980197</v>
      </c>
      <c r="V77" s="31">
        <f>P77+R77+T77</f>
        <v>2397795</v>
      </c>
      <c r="W77" s="116">
        <f>V77/C77</f>
        <v>7913.514851485149</v>
      </c>
      <c r="X77" s="87">
        <v>216168</v>
      </c>
      <c r="Y77" s="42">
        <f>X77/C77</f>
        <v>713.4257425742575</v>
      </c>
      <c r="Z77" s="87">
        <v>0</v>
      </c>
      <c r="AA77" s="42">
        <f>Z77/C77</f>
        <v>0</v>
      </c>
      <c r="AB77" s="87">
        <v>0</v>
      </c>
      <c r="AC77" s="42">
        <f>AB77/C77</f>
        <v>0</v>
      </c>
      <c r="AD77" s="87">
        <v>121245</v>
      </c>
      <c r="AE77" s="42">
        <f>AD77/C77</f>
        <v>400.1485148514852</v>
      </c>
      <c r="AF77" s="87">
        <v>0</v>
      </c>
      <c r="AG77" s="42">
        <f>AF77/C77</f>
        <v>0</v>
      </c>
      <c r="AH77" s="87">
        <v>184186</v>
      </c>
      <c r="AI77" s="42">
        <f>AH77/C77</f>
        <v>607.8745874587459</v>
      </c>
      <c r="AJ77" s="87">
        <v>0</v>
      </c>
      <c r="AK77" s="42">
        <f>AJ77/C77</f>
        <v>0</v>
      </c>
      <c r="AL77" s="87">
        <v>0</v>
      </c>
      <c r="AM77" s="42">
        <f>AL77/C77</f>
        <v>0</v>
      </c>
      <c r="AN77" s="87">
        <v>0</v>
      </c>
      <c r="AO77" s="42">
        <f>AN77/C77</f>
        <v>0</v>
      </c>
      <c r="AP77" s="6">
        <f>X77+Z77+AB77+AD77+AF77+AH77+AJ77+AL77+AN77</f>
        <v>521599</v>
      </c>
      <c r="AQ77" s="64">
        <f>AP77/$C77</f>
        <v>1721.4488448844884</v>
      </c>
      <c r="AR77" s="87">
        <v>0</v>
      </c>
      <c r="AS77" s="42">
        <f>AR77/C77</f>
        <v>0</v>
      </c>
      <c r="AT77" s="87">
        <v>0</v>
      </c>
      <c r="AU77" s="42">
        <f>AT77/C77</f>
        <v>0</v>
      </c>
      <c r="AV77" s="57">
        <f>V77+AP77+AR77+AT77</f>
        <v>2919394</v>
      </c>
      <c r="AW77" s="57">
        <f>AV77/$C77</f>
        <v>9634.963696369638</v>
      </c>
      <c r="AX77" s="171"/>
    </row>
    <row r="78" spans="1:50" ht="12.75">
      <c r="A78" s="20"/>
      <c r="B78" s="21" t="s">
        <v>48</v>
      </c>
      <c r="C78" s="46">
        <f>SUM(C76:C77)</f>
        <v>1662</v>
      </c>
      <c r="D78" s="83">
        <f>SUM(D76:D77)</f>
        <v>7910961</v>
      </c>
      <c r="E78" s="48">
        <f>D78/$C$78</f>
        <v>4759.904332129964</v>
      </c>
      <c r="F78" s="83">
        <f>SUM(F76:F77)</f>
        <v>0</v>
      </c>
      <c r="G78" s="48">
        <f>F78/$C$78</f>
        <v>0</v>
      </c>
      <c r="H78" s="83">
        <f>SUM(H76:H77)</f>
        <v>0</v>
      </c>
      <c r="I78" s="112">
        <f>H78/$C$78</f>
        <v>0</v>
      </c>
      <c r="J78" s="83">
        <f>SUM(J76:J77)</f>
        <v>2158442</v>
      </c>
      <c r="K78" s="48">
        <f>J78/C78</f>
        <v>1298.7015643802647</v>
      </c>
      <c r="L78" s="83">
        <f>SUM(L76:L77)</f>
        <v>0</v>
      </c>
      <c r="M78" s="48">
        <f>L78/C78</f>
        <v>0</v>
      </c>
      <c r="N78" s="83">
        <f>SUM(N76:N77)</f>
        <v>89855</v>
      </c>
      <c r="O78" s="113">
        <f>N78/C78</f>
        <v>54.064380264741274</v>
      </c>
      <c r="P78" s="119">
        <f>SUM(P76:P77)</f>
        <v>10159258</v>
      </c>
      <c r="Q78" s="114">
        <f>P78/C78</f>
        <v>6112.67027677497</v>
      </c>
      <c r="R78" s="83">
        <f>SUM(R76:R77)</f>
        <v>916607</v>
      </c>
      <c r="S78" s="80">
        <f>R78/C78</f>
        <v>551.5084235860409</v>
      </c>
      <c r="T78" s="83">
        <f>SUM(T76:T77)</f>
        <v>296550</v>
      </c>
      <c r="U78" s="80">
        <f>T78/C78</f>
        <v>178.42960288808663</v>
      </c>
      <c r="V78" s="126">
        <f>SUM(V76:V77)</f>
        <v>11372415</v>
      </c>
      <c r="W78" s="115">
        <f>V78/C78</f>
        <v>6842.608303249098</v>
      </c>
      <c r="X78" s="83">
        <f>SUM(X76:X77)</f>
        <v>1146191</v>
      </c>
      <c r="Y78" s="33">
        <f>X78/C78</f>
        <v>689.6456077015644</v>
      </c>
      <c r="Z78" s="83">
        <f>SUM(Z76:Z77)</f>
        <v>275990</v>
      </c>
      <c r="AA78" s="33">
        <f>Z78/C78</f>
        <v>166.0589651022864</v>
      </c>
      <c r="AB78" s="83">
        <f>SUM(AB76:AB77)</f>
        <v>122932</v>
      </c>
      <c r="AC78" s="33">
        <f>AB78/C78</f>
        <v>73.96630565583634</v>
      </c>
      <c r="AD78" s="83">
        <f>SUM(AD76:AD77)</f>
        <v>621427</v>
      </c>
      <c r="AE78" s="33">
        <f>AD78/C78</f>
        <v>373.90312876052946</v>
      </c>
      <c r="AF78" s="83">
        <f>SUM(AF76:AF77)</f>
        <v>0</v>
      </c>
      <c r="AG78" s="33">
        <f>AF78/C78</f>
        <v>0</v>
      </c>
      <c r="AH78" s="83">
        <f>SUM(AH76:AH77)</f>
        <v>708329</v>
      </c>
      <c r="AI78" s="33">
        <f>AH78/C78</f>
        <v>426.190734055355</v>
      </c>
      <c r="AJ78" s="83">
        <f>SUM(AJ76:AJ77)</f>
        <v>0</v>
      </c>
      <c r="AK78" s="33">
        <f>AJ78/C78</f>
        <v>0</v>
      </c>
      <c r="AL78" s="83">
        <f>SUM(AL76:AL77)</f>
        <v>0</v>
      </c>
      <c r="AM78" s="33">
        <f>AL78/C78</f>
        <v>0</v>
      </c>
      <c r="AN78" s="83">
        <f>SUM(AN76:AN77)</f>
        <v>345183</v>
      </c>
      <c r="AO78" s="33">
        <f>AN78/C78</f>
        <v>207.6913357400722</v>
      </c>
      <c r="AP78" s="79">
        <f>SUM(AP76:AP77)</f>
        <v>3220052</v>
      </c>
      <c r="AQ78" s="79">
        <f>AP78/C78</f>
        <v>1937.4560770156438</v>
      </c>
      <c r="AR78" s="83">
        <f>SUM(AR76:AR77)</f>
        <v>1031013</v>
      </c>
      <c r="AS78" s="33">
        <f>AR78/C78</f>
        <v>620.3447653429603</v>
      </c>
      <c r="AT78" s="83">
        <f>SUM(AT76:AT77)</f>
        <v>808383</v>
      </c>
      <c r="AU78" s="33">
        <f>AT78/C78</f>
        <v>486.39169675090255</v>
      </c>
      <c r="AV78" s="82">
        <f>SUM(AV76:AV77)</f>
        <v>16431863</v>
      </c>
      <c r="AW78" s="45">
        <f>AV78/C78</f>
        <v>9886.800842358603</v>
      </c>
      <c r="AX78" s="171"/>
    </row>
    <row r="79" spans="1:50" ht="12.75">
      <c r="A79" s="17"/>
      <c r="B79" s="18"/>
      <c r="C79" s="18"/>
      <c r="D79" s="18"/>
      <c r="E79" s="18"/>
      <c r="F79" s="18"/>
      <c r="G79" s="18"/>
      <c r="H79" s="18"/>
      <c r="I79" s="19"/>
      <c r="J79" s="18"/>
      <c r="K79" s="18"/>
      <c r="L79" s="18"/>
      <c r="M79" s="18"/>
      <c r="N79" s="18"/>
      <c r="O79" s="29"/>
      <c r="P79" s="28"/>
      <c r="Q79" s="29"/>
      <c r="R79" s="18"/>
      <c r="S79" s="18"/>
      <c r="T79" s="18"/>
      <c r="U79" s="19"/>
      <c r="V79" s="18"/>
      <c r="W79" s="18"/>
      <c r="X79" s="18"/>
      <c r="Y79" s="29"/>
      <c r="Z79" s="18"/>
      <c r="AA79" s="29"/>
      <c r="AB79" s="18"/>
      <c r="AC79" s="28"/>
      <c r="AD79" s="18"/>
      <c r="AE79" s="29"/>
      <c r="AF79" s="18"/>
      <c r="AG79" s="29"/>
      <c r="AH79" s="18"/>
      <c r="AI79" s="28"/>
      <c r="AJ79" s="18"/>
      <c r="AK79" s="29"/>
      <c r="AL79" s="18"/>
      <c r="AM79" s="29"/>
      <c r="AN79" s="18"/>
      <c r="AO79" s="28"/>
      <c r="AP79" s="18"/>
      <c r="AQ79" s="19"/>
      <c r="AR79" s="18"/>
      <c r="AS79" s="29"/>
      <c r="AT79" s="18"/>
      <c r="AU79" s="28"/>
      <c r="AV79" s="28"/>
      <c r="AW79" s="19"/>
      <c r="AX79" s="171"/>
    </row>
    <row r="80" spans="1:50" ht="12.75">
      <c r="A80" s="111">
        <v>321001</v>
      </c>
      <c r="B80" s="110" t="s">
        <v>49</v>
      </c>
      <c r="C80" s="130">
        <v>379</v>
      </c>
      <c r="D80" s="109">
        <v>1807705</v>
      </c>
      <c r="E80" s="108">
        <f aca="true" t="shared" si="59" ref="E80:E89">D80/C80</f>
        <v>4769.67018469657</v>
      </c>
      <c r="F80" s="109">
        <v>100561</v>
      </c>
      <c r="G80" s="108">
        <f aca="true" t="shared" si="60" ref="G80:G89">F80/C80</f>
        <v>265.3324538258575</v>
      </c>
      <c r="H80" s="109">
        <v>0</v>
      </c>
      <c r="I80" s="108">
        <f aca="true" t="shared" si="61" ref="I80:I85">H80/C80</f>
        <v>0</v>
      </c>
      <c r="J80" s="109">
        <v>498009</v>
      </c>
      <c r="K80" s="108">
        <f aca="true" t="shared" si="62" ref="K80:K85">J80/C80</f>
        <v>1314.0079155672822</v>
      </c>
      <c r="L80" s="109">
        <v>0</v>
      </c>
      <c r="M80" s="108">
        <f aca="true" t="shared" si="63" ref="M80:M85">L80/C80</f>
        <v>0</v>
      </c>
      <c r="N80" s="109">
        <v>0</v>
      </c>
      <c r="O80" s="108">
        <f aca="true" t="shared" si="64" ref="O80:O96">N80/C80</f>
        <v>0</v>
      </c>
      <c r="P80" s="117">
        <f aca="true" t="shared" si="65" ref="P80:P89">D80+F80+H80+J80+L80+N80</f>
        <v>2406275</v>
      </c>
      <c r="Q80" s="107">
        <f aca="true" t="shared" si="66" ref="Q80:Q96">P80/$C80</f>
        <v>6349.010554089709</v>
      </c>
      <c r="R80" s="109">
        <v>0</v>
      </c>
      <c r="S80" s="108">
        <f aca="true" t="shared" si="67" ref="S80:S96">R80/$C80</f>
        <v>0</v>
      </c>
      <c r="T80" s="109">
        <v>40233</v>
      </c>
      <c r="U80" s="108">
        <f aca="true" t="shared" si="68" ref="U80:U96">T80/C80</f>
        <v>106.15567282321899</v>
      </c>
      <c r="V80" s="122">
        <f aca="true" t="shared" si="69" ref="V80:V85">P80+R80+T80</f>
        <v>2446508</v>
      </c>
      <c r="W80" s="106">
        <f aca="true" t="shared" si="70" ref="W80:W96">V80/$C80</f>
        <v>6455.166226912928</v>
      </c>
      <c r="X80" s="109">
        <v>420434</v>
      </c>
      <c r="Y80" s="108">
        <f aca="true" t="shared" si="71" ref="Y80:Y96">X80/C80</f>
        <v>1109.324538258575</v>
      </c>
      <c r="Z80" s="109">
        <v>15227</v>
      </c>
      <c r="AA80" s="108">
        <f aca="true" t="shared" si="72" ref="AA80:AA96">Z80/C80</f>
        <v>40.17678100263852</v>
      </c>
      <c r="AB80" s="109">
        <v>38475</v>
      </c>
      <c r="AC80" s="108">
        <f aca="true" t="shared" si="73" ref="AC80:AC96">AB80/C80</f>
        <v>101.51715039577836</v>
      </c>
      <c r="AD80" s="109">
        <v>501763</v>
      </c>
      <c r="AE80" s="108">
        <f aca="true" t="shared" si="74" ref="AE80:AE96">AD80/C80</f>
        <v>1323.9129287598944</v>
      </c>
      <c r="AF80" s="109">
        <v>2621</v>
      </c>
      <c r="AG80" s="108">
        <f aca="true" t="shared" si="75" ref="AG80:AG96">AF80/C80</f>
        <v>6.915567282321899</v>
      </c>
      <c r="AH80" s="109">
        <v>311199</v>
      </c>
      <c r="AI80" s="108">
        <f aca="true" t="shared" si="76" ref="AI80:AI96">AH80/C80</f>
        <v>821.1055408970976</v>
      </c>
      <c r="AJ80" s="109">
        <v>0</v>
      </c>
      <c r="AK80" s="108">
        <f aca="true" t="shared" si="77" ref="AK80:AK96">AJ80/C80</f>
        <v>0</v>
      </c>
      <c r="AL80" s="109">
        <v>0</v>
      </c>
      <c r="AM80" s="108">
        <f aca="true" t="shared" si="78" ref="AM80:AM96">AL80/C80</f>
        <v>0</v>
      </c>
      <c r="AN80" s="109">
        <v>0</v>
      </c>
      <c r="AO80" s="108">
        <f aca="true" t="shared" si="79" ref="AO80:AO96">AN80/C80</f>
        <v>0</v>
      </c>
      <c r="AP80" s="105">
        <f aca="true" t="shared" si="80" ref="AP80:AP85">X80+Z80+AB80+AD80+AF80+AH80+AJ80+AL80+AN80</f>
        <v>1289719</v>
      </c>
      <c r="AQ80" s="105">
        <f aca="true" t="shared" si="81" ref="AQ80:AQ96">AP80/$C80</f>
        <v>3402.952506596306</v>
      </c>
      <c r="AR80" s="109">
        <v>0</v>
      </c>
      <c r="AS80" s="108">
        <f aca="true" t="shared" si="82" ref="AS80:AS96">AR80/C80</f>
        <v>0</v>
      </c>
      <c r="AT80" s="109">
        <v>0</v>
      </c>
      <c r="AU80" s="108">
        <f aca="true" t="shared" si="83" ref="AU80:AU96">AT80/$C80</f>
        <v>0</v>
      </c>
      <c r="AV80" s="104">
        <f>V80+AP80+AR80+AT80</f>
        <v>3736227</v>
      </c>
      <c r="AW80" s="104">
        <f aca="true" t="shared" si="84" ref="AW80:AW96">AV80/$C80</f>
        <v>9858.118733509235</v>
      </c>
      <c r="AX80" s="171"/>
    </row>
    <row r="81" spans="1:53" s="60" customFormat="1" ht="12.75">
      <c r="A81" s="47">
        <v>329001</v>
      </c>
      <c r="B81" s="66" t="s">
        <v>50</v>
      </c>
      <c r="C81" s="130">
        <v>367</v>
      </c>
      <c r="D81" s="88">
        <v>1827388</v>
      </c>
      <c r="E81" s="23">
        <f t="shared" si="59"/>
        <v>4979.258855585831</v>
      </c>
      <c r="F81" s="88">
        <v>219746</v>
      </c>
      <c r="G81" s="23">
        <f t="shared" si="60"/>
        <v>598.7629427792915</v>
      </c>
      <c r="H81" s="88">
        <v>0</v>
      </c>
      <c r="I81" s="23">
        <f t="shared" si="61"/>
        <v>0</v>
      </c>
      <c r="J81" s="88">
        <v>0</v>
      </c>
      <c r="K81" s="23">
        <f t="shared" si="62"/>
        <v>0</v>
      </c>
      <c r="L81" s="88">
        <v>0</v>
      </c>
      <c r="M81" s="23">
        <f t="shared" si="63"/>
        <v>0</v>
      </c>
      <c r="N81" s="88">
        <v>0</v>
      </c>
      <c r="O81" s="23">
        <f t="shared" si="64"/>
        <v>0</v>
      </c>
      <c r="P81" s="40">
        <f t="shared" si="65"/>
        <v>2047134</v>
      </c>
      <c r="Q81" s="62">
        <f t="shared" si="66"/>
        <v>5578.021798365123</v>
      </c>
      <c r="R81" s="88">
        <v>23264</v>
      </c>
      <c r="S81" s="23">
        <f t="shared" si="67"/>
        <v>63.38964577656676</v>
      </c>
      <c r="T81" s="88">
        <v>26813</v>
      </c>
      <c r="U81" s="23">
        <f t="shared" si="68"/>
        <v>73.0599455040872</v>
      </c>
      <c r="V81" s="123">
        <f t="shared" si="69"/>
        <v>2097211</v>
      </c>
      <c r="W81" s="38">
        <f t="shared" si="70"/>
        <v>5714.471389645777</v>
      </c>
      <c r="X81" s="88">
        <v>315652</v>
      </c>
      <c r="Y81" s="23">
        <f t="shared" si="71"/>
        <v>860.0871934604904</v>
      </c>
      <c r="Z81" s="88">
        <v>39945</v>
      </c>
      <c r="AA81" s="23">
        <f t="shared" si="72"/>
        <v>108.84196185286103</v>
      </c>
      <c r="AB81" s="88">
        <v>93829</v>
      </c>
      <c r="AC81" s="23">
        <f t="shared" si="73"/>
        <v>255.66485013623978</v>
      </c>
      <c r="AD81" s="88">
        <v>292306</v>
      </c>
      <c r="AE81" s="23">
        <f t="shared" si="74"/>
        <v>796.4741144414169</v>
      </c>
      <c r="AF81" s="88">
        <v>204959</v>
      </c>
      <c r="AG81" s="23">
        <f t="shared" si="75"/>
        <v>558.4713896457765</v>
      </c>
      <c r="AH81" s="88">
        <v>366094</v>
      </c>
      <c r="AI81" s="23">
        <f t="shared" si="76"/>
        <v>997.5313351498637</v>
      </c>
      <c r="AJ81" s="88">
        <v>0</v>
      </c>
      <c r="AK81" s="23">
        <f t="shared" si="77"/>
        <v>0</v>
      </c>
      <c r="AL81" s="88">
        <v>630</v>
      </c>
      <c r="AM81" s="23">
        <f t="shared" si="78"/>
        <v>1.7166212534059946</v>
      </c>
      <c r="AN81" s="88">
        <v>273</v>
      </c>
      <c r="AO81" s="23">
        <f t="shared" si="79"/>
        <v>0.7438692098092643</v>
      </c>
      <c r="AP81" s="55">
        <f t="shared" si="80"/>
        <v>1313688</v>
      </c>
      <c r="AQ81" s="55">
        <f t="shared" si="81"/>
        <v>3579.531335149864</v>
      </c>
      <c r="AR81" s="88">
        <v>17077</v>
      </c>
      <c r="AS81" s="23">
        <f t="shared" si="82"/>
        <v>46.53133514986376</v>
      </c>
      <c r="AT81" s="88">
        <v>336615</v>
      </c>
      <c r="AU81" s="23">
        <f t="shared" si="83"/>
        <v>917.2070844686649</v>
      </c>
      <c r="AV81" s="68">
        <f aca="true" t="shared" si="85" ref="AV81:AV86">V81+AP81+AR81+AT81</f>
        <v>3764591</v>
      </c>
      <c r="AW81" s="68">
        <f t="shared" si="84"/>
        <v>10257.741144414169</v>
      </c>
      <c r="AX81" s="171"/>
      <c r="AY81" s="59"/>
      <c r="AZ81" s="59"/>
      <c r="BA81" s="59"/>
    </row>
    <row r="82" spans="1:53" s="60" customFormat="1" ht="12.75">
      <c r="A82" s="47">
        <v>331001</v>
      </c>
      <c r="B82" s="66" t="s">
        <v>51</v>
      </c>
      <c r="C82" s="130">
        <v>627</v>
      </c>
      <c r="D82" s="88">
        <v>3413213</v>
      </c>
      <c r="E82" s="23">
        <f t="shared" si="59"/>
        <v>5443.720893141945</v>
      </c>
      <c r="F82" s="88">
        <v>1861</v>
      </c>
      <c r="G82" s="23">
        <f t="shared" si="60"/>
        <v>2.9681020733652312</v>
      </c>
      <c r="H82" s="88">
        <v>0</v>
      </c>
      <c r="I82" s="23">
        <f t="shared" si="61"/>
        <v>0</v>
      </c>
      <c r="J82" s="88">
        <v>286630</v>
      </c>
      <c r="K82" s="23">
        <f t="shared" si="62"/>
        <v>457.1451355661882</v>
      </c>
      <c r="L82" s="88">
        <v>0</v>
      </c>
      <c r="M82" s="23">
        <f t="shared" si="63"/>
        <v>0</v>
      </c>
      <c r="N82" s="88">
        <v>0</v>
      </c>
      <c r="O82" s="23">
        <f t="shared" si="64"/>
        <v>0</v>
      </c>
      <c r="P82" s="40">
        <f t="shared" si="65"/>
        <v>3701704</v>
      </c>
      <c r="Q82" s="62">
        <f t="shared" si="66"/>
        <v>5903.834130781499</v>
      </c>
      <c r="R82" s="88">
        <v>413179</v>
      </c>
      <c r="S82" s="23">
        <f t="shared" si="67"/>
        <v>658.9776714513557</v>
      </c>
      <c r="T82" s="88">
        <v>60009</v>
      </c>
      <c r="U82" s="23">
        <f t="shared" si="68"/>
        <v>95.70813397129187</v>
      </c>
      <c r="V82" s="123">
        <f t="shared" si="69"/>
        <v>4174892</v>
      </c>
      <c r="W82" s="38">
        <f t="shared" si="70"/>
        <v>6658.519936204147</v>
      </c>
      <c r="X82" s="88">
        <v>636565</v>
      </c>
      <c r="Y82" s="23">
        <f t="shared" si="71"/>
        <v>1015.2551834130782</v>
      </c>
      <c r="Z82" s="88">
        <v>251658</v>
      </c>
      <c r="AA82" s="23">
        <f t="shared" si="72"/>
        <v>401.36842105263156</v>
      </c>
      <c r="AB82" s="88">
        <v>260619</v>
      </c>
      <c r="AC82" s="23">
        <f t="shared" si="73"/>
        <v>415.66028708133973</v>
      </c>
      <c r="AD82" s="88">
        <v>875245</v>
      </c>
      <c r="AE82" s="23">
        <f t="shared" si="74"/>
        <v>1395.9250398724082</v>
      </c>
      <c r="AF82" s="88">
        <v>0</v>
      </c>
      <c r="AG82" s="23">
        <f t="shared" si="75"/>
        <v>0</v>
      </c>
      <c r="AH82" s="88">
        <v>434225</v>
      </c>
      <c r="AI82" s="23">
        <f t="shared" si="76"/>
        <v>692.5438596491229</v>
      </c>
      <c r="AJ82" s="88">
        <v>1116</v>
      </c>
      <c r="AK82" s="23">
        <f t="shared" si="77"/>
        <v>1.7799043062200957</v>
      </c>
      <c r="AL82" s="88">
        <v>0</v>
      </c>
      <c r="AM82" s="23">
        <f t="shared" si="78"/>
        <v>0</v>
      </c>
      <c r="AN82" s="88">
        <v>362949</v>
      </c>
      <c r="AO82" s="23">
        <f t="shared" si="79"/>
        <v>578.866028708134</v>
      </c>
      <c r="AP82" s="55">
        <f t="shared" si="80"/>
        <v>2822377</v>
      </c>
      <c r="AQ82" s="55">
        <f t="shared" si="81"/>
        <v>4501.398724082935</v>
      </c>
      <c r="AR82" s="88">
        <v>0</v>
      </c>
      <c r="AS82" s="23">
        <f t="shared" si="82"/>
        <v>0</v>
      </c>
      <c r="AT82" s="88">
        <v>0</v>
      </c>
      <c r="AU82" s="23">
        <f t="shared" si="83"/>
        <v>0</v>
      </c>
      <c r="AV82" s="68">
        <f t="shared" si="85"/>
        <v>6997269</v>
      </c>
      <c r="AW82" s="68">
        <f t="shared" si="84"/>
        <v>11159.918660287081</v>
      </c>
      <c r="AX82" s="171"/>
      <c r="AY82" s="59"/>
      <c r="AZ82" s="59"/>
      <c r="BA82" s="59"/>
    </row>
    <row r="83" spans="1:53" s="60" customFormat="1" ht="12.75">
      <c r="A83" s="47">
        <v>333001</v>
      </c>
      <c r="B83" s="66" t="s">
        <v>52</v>
      </c>
      <c r="C83" s="130">
        <v>697</v>
      </c>
      <c r="D83" s="88">
        <v>2518248</v>
      </c>
      <c r="E83" s="23">
        <f t="shared" si="59"/>
        <v>3612.981348637016</v>
      </c>
      <c r="F83" s="88">
        <v>160406</v>
      </c>
      <c r="G83" s="23">
        <f t="shared" si="60"/>
        <v>230.1377331420373</v>
      </c>
      <c r="H83" s="88">
        <v>0</v>
      </c>
      <c r="I83" s="23">
        <f t="shared" si="61"/>
        <v>0</v>
      </c>
      <c r="J83" s="88">
        <v>109174</v>
      </c>
      <c r="K83" s="23">
        <f t="shared" si="62"/>
        <v>156.6341463414634</v>
      </c>
      <c r="L83" s="88">
        <v>0</v>
      </c>
      <c r="M83" s="23">
        <f t="shared" si="63"/>
        <v>0</v>
      </c>
      <c r="N83" s="88">
        <v>360078</v>
      </c>
      <c r="O83" s="23">
        <f t="shared" si="64"/>
        <v>516.6111908177905</v>
      </c>
      <c r="P83" s="40">
        <f t="shared" si="65"/>
        <v>3147906</v>
      </c>
      <c r="Q83" s="62">
        <f t="shared" si="66"/>
        <v>4516.364418938307</v>
      </c>
      <c r="R83" s="88">
        <v>52670</v>
      </c>
      <c r="S83" s="23">
        <f t="shared" si="67"/>
        <v>75.56671449067431</v>
      </c>
      <c r="T83" s="88">
        <v>177197</v>
      </c>
      <c r="U83" s="23">
        <f t="shared" si="68"/>
        <v>254.22812051649927</v>
      </c>
      <c r="V83" s="123">
        <f t="shared" si="69"/>
        <v>3377773</v>
      </c>
      <c r="W83" s="38">
        <f t="shared" si="70"/>
        <v>4846.1592539454805</v>
      </c>
      <c r="X83" s="88">
        <v>258423</v>
      </c>
      <c r="Y83" s="23">
        <f t="shared" si="71"/>
        <v>370.7647058823529</v>
      </c>
      <c r="Z83" s="88">
        <v>246350</v>
      </c>
      <c r="AA83" s="23">
        <f t="shared" si="72"/>
        <v>353.44332855093256</v>
      </c>
      <c r="AB83" s="88">
        <v>54363</v>
      </c>
      <c r="AC83" s="23">
        <f t="shared" si="73"/>
        <v>77.99569583931134</v>
      </c>
      <c r="AD83" s="88">
        <v>508309</v>
      </c>
      <c r="AE83" s="23">
        <f t="shared" si="74"/>
        <v>729.2812051649928</v>
      </c>
      <c r="AF83" s="88">
        <v>99034</v>
      </c>
      <c r="AG83" s="23">
        <f t="shared" si="75"/>
        <v>142.08608321377332</v>
      </c>
      <c r="AH83" s="88">
        <v>173323</v>
      </c>
      <c r="AI83" s="23">
        <f t="shared" si="76"/>
        <v>248.67001434720228</v>
      </c>
      <c r="AJ83" s="88">
        <v>0</v>
      </c>
      <c r="AK83" s="23">
        <f t="shared" si="77"/>
        <v>0</v>
      </c>
      <c r="AL83" s="88">
        <v>0</v>
      </c>
      <c r="AM83" s="23">
        <f t="shared" si="78"/>
        <v>0</v>
      </c>
      <c r="AN83" s="88">
        <v>26400</v>
      </c>
      <c r="AO83" s="23">
        <f t="shared" si="79"/>
        <v>37.87661406025825</v>
      </c>
      <c r="AP83" s="55">
        <f t="shared" si="80"/>
        <v>1366202</v>
      </c>
      <c r="AQ83" s="55">
        <f t="shared" si="81"/>
        <v>1960.1176470588234</v>
      </c>
      <c r="AR83" s="88">
        <v>187821</v>
      </c>
      <c r="AS83" s="23">
        <f t="shared" si="82"/>
        <v>269.47058823529414</v>
      </c>
      <c r="AT83" s="88">
        <v>612160</v>
      </c>
      <c r="AU83" s="23">
        <f t="shared" si="83"/>
        <v>878.2783357245337</v>
      </c>
      <c r="AV83" s="68">
        <f t="shared" si="85"/>
        <v>5543956</v>
      </c>
      <c r="AW83" s="68">
        <f t="shared" si="84"/>
        <v>7954.025824964132</v>
      </c>
      <c r="AX83" s="171"/>
      <c r="AY83" s="59"/>
      <c r="AZ83" s="59"/>
      <c r="BA83" s="59"/>
    </row>
    <row r="84" spans="1:50" ht="12.75">
      <c r="A84" s="63">
        <v>336001</v>
      </c>
      <c r="B84" s="103" t="s">
        <v>53</v>
      </c>
      <c r="C84" s="131">
        <v>653</v>
      </c>
      <c r="D84" s="102">
        <v>3220477</v>
      </c>
      <c r="E84" s="24">
        <f t="shared" si="59"/>
        <v>4931.81776416539</v>
      </c>
      <c r="F84" s="102">
        <v>246053</v>
      </c>
      <c r="G84" s="24">
        <f t="shared" si="60"/>
        <v>376.8039816232772</v>
      </c>
      <c r="H84" s="102">
        <v>0</v>
      </c>
      <c r="I84" s="24">
        <f t="shared" si="61"/>
        <v>0</v>
      </c>
      <c r="J84" s="102">
        <v>205934</v>
      </c>
      <c r="K84" s="24">
        <f t="shared" si="62"/>
        <v>315.3660030627871</v>
      </c>
      <c r="L84" s="102">
        <v>0</v>
      </c>
      <c r="M84" s="24">
        <f t="shared" si="63"/>
        <v>0</v>
      </c>
      <c r="N84" s="102">
        <v>0</v>
      </c>
      <c r="O84" s="24">
        <f t="shared" si="64"/>
        <v>0</v>
      </c>
      <c r="P84" s="61">
        <f t="shared" si="65"/>
        <v>3672464</v>
      </c>
      <c r="Q84" s="4">
        <f t="shared" si="66"/>
        <v>5623.987748851455</v>
      </c>
      <c r="R84" s="102">
        <v>25042</v>
      </c>
      <c r="S84" s="24">
        <f t="shared" si="67"/>
        <v>38.34915773353752</v>
      </c>
      <c r="T84" s="102">
        <v>40558</v>
      </c>
      <c r="U84" s="24">
        <f t="shared" si="68"/>
        <v>62.110260336906585</v>
      </c>
      <c r="V84" s="124">
        <f t="shared" si="69"/>
        <v>3738064</v>
      </c>
      <c r="W84" s="5">
        <f t="shared" si="70"/>
        <v>5724.447166921899</v>
      </c>
      <c r="X84" s="102">
        <v>567101</v>
      </c>
      <c r="Y84" s="24">
        <f t="shared" si="71"/>
        <v>868.4548238897397</v>
      </c>
      <c r="Z84" s="102">
        <v>57028</v>
      </c>
      <c r="AA84" s="24">
        <f t="shared" si="72"/>
        <v>87.3323124042879</v>
      </c>
      <c r="AB84" s="102">
        <v>172040</v>
      </c>
      <c r="AC84" s="24">
        <f t="shared" si="73"/>
        <v>263.46094946401223</v>
      </c>
      <c r="AD84" s="102">
        <v>454226</v>
      </c>
      <c r="AE84" s="24">
        <f t="shared" si="74"/>
        <v>695.5987748851455</v>
      </c>
      <c r="AF84" s="102">
        <v>158087</v>
      </c>
      <c r="AG84" s="24">
        <f t="shared" si="75"/>
        <v>242.09341500765697</v>
      </c>
      <c r="AH84" s="102">
        <v>518401</v>
      </c>
      <c r="AI84" s="24">
        <f t="shared" si="76"/>
        <v>793.87595712098</v>
      </c>
      <c r="AJ84" s="102">
        <v>0</v>
      </c>
      <c r="AK84" s="24">
        <f t="shared" si="77"/>
        <v>0</v>
      </c>
      <c r="AL84" s="102">
        <v>0</v>
      </c>
      <c r="AM84" s="24">
        <f t="shared" si="78"/>
        <v>0</v>
      </c>
      <c r="AN84" s="102">
        <v>499433</v>
      </c>
      <c r="AO84" s="24">
        <f t="shared" si="79"/>
        <v>764.8284839203675</v>
      </c>
      <c r="AP84" s="6">
        <f t="shared" si="80"/>
        <v>2426316</v>
      </c>
      <c r="AQ84" s="64">
        <f t="shared" si="81"/>
        <v>3715.64471669219</v>
      </c>
      <c r="AR84" s="102">
        <v>4533</v>
      </c>
      <c r="AS84" s="24">
        <f t="shared" si="82"/>
        <v>6.941807044410414</v>
      </c>
      <c r="AT84" s="102">
        <v>0</v>
      </c>
      <c r="AU84" s="24">
        <f t="shared" si="83"/>
        <v>0</v>
      </c>
      <c r="AV84" s="57">
        <f t="shared" si="85"/>
        <v>6168913</v>
      </c>
      <c r="AW84" s="57">
        <f t="shared" si="84"/>
        <v>9447.0336906585</v>
      </c>
      <c r="AX84" s="171"/>
    </row>
    <row r="85" spans="1:50" ht="12.75">
      <c r="A85" s="111">
        <v>337001</v>
      </c>
      <c r="B85" s="110" t="s">
        <v>54</v>
      </c>
      <c r="C85" s="130">
        <v>942</v>
      </c>
      <c r="D85" s="109">
        <v>5900094</v>
      </c>
      <c r="E85" s="108">
        <f t="shared" si="59"/>
        <v>6263.369426751592</v>
      </c>
      <c r="F85" s="109">
        <v>1336117</v>
      </c>
      <c r="G85" s="108">
        <f t="shared" si="60"/>
        <v>1418.3832271762208</v>
      </c>
      <c r="H85" s="109">
        <v>0</v>
      </c>
      <c r="I85" s="108">
        <f t="shared" si="61"/>
        <v>0</v>
      </c>
      <c r="J85" s="109">
        <v>418700</v>
      </c>
      <c r="K85" s="108">
        <f t="shared" si="62"/>
        <v>444.47983014861995</v>
      </c>
      <c r="L85" s="109">
        <v>0</v>
      </c>
      <c r="M85" s="108">
        <f t="shared" si="63"/>
        <v>0</v>
      </c>
      <c r="N85" s="109">
        <v>0</v>
      </c>
      <c r="O85" s="108">
        <f t="shared" si="64"/>
        <v>0</v>
      </c>
      <c r="P85" s="117">
        <f t="shared" si="65"/>
        <v>7654911</v>
      </c>
      <c r="Q85" s="107">
        <f t="shared" si="66"/>
        <v>8126.232484076433</v>
      </c>
      <c r="R85" s="109">
        <v>591714</v>
      </c>
      <c r="S85" s="108">
        <f t="shared" si="67"/>
        <v>628.1464968152866</v>
      </c>
      <c r="T85" s="109">
        <v>412893</v>
      </c>
      <c r="U85" s="108">
        <f t="shared" si="68"/>
        <v>438.31528662420385</v>
      </c>
      <c r="V85" s="122">
        <f t="shared" si="69"/>
        <v>8659518</v>
      </c>
      <c r="W85" s="106">
        <f t="shared" si="70"/>
        <v>9192.694267515924</v>
      </c>
      <c r="X85" s="109">
        <v>1043591</v>
      </c>
      <c r="Y85" s="108">
        <f t="shared" si="71"/>
        <v>1107.8460721868364</v>
      </c>
      <c r="Z85" s="109">
        <v>89506</v>
      </c>
      <c r="AA85" s="108">
        <f t="shared" si="72"/>
        <v>95.01698513800424</v>
      </c>
      <c r="AB85" s="109">
        <v>1848249</v>
      </c>
      <c r="AC85" s="108">
        <f t="shared" si="73"/>
        <v>1962.0477707006369</v>
      </c>
      <c r="AD85" s="109">
        <v>991495</v>
      </c>
      <c r="AE85" s="108">
        <f t="shared" si="74"/>
        <v>1052.5424628450105</v>
      </c>
      <c r="AF85" s="109">
        <v>547788</v>
      </c>
      <c r="AG85" s="108">
        <f t="shared" si="75"/>
        <v>581.515923566879</v>
      </c>
      <c r="AH85" s="109">
        <v>846128</v>
      </c>
      <c r="AI85" s="108">
        <f t="shared" si="76"/>
        <v>898.2250530785562</v>
      </c>
      <c r="AJ85" s="109">
        <v>0</v>
      </c>
      <c r="AK85" s="108">
        <f t="shared" si="77"/>
        <v>0</v>
      </c>
      <c r="AL85" s="109">
        <v>0</v>
      </c>
      <c r="AM85" s="108">
        <f t="shared" si="78"/>
        <v>0</v>
      </c>
      <c r="AN85" s="109">
        <v>789948</v>
      </c>
      <c r="AO85" s="108">
        <f t="shared" si="79"/>
        <v>838.5859872611464</v>
      </c>
      <c r="AP85" s="105">
        <f t="shared" si="80"/>
        <v>6156705</v>
      </c>
      <c r="AQ85" s="105">
        <f t="shared" si="81"/>
        <v>6535.78025477707</v>
      </c>
      <c r="AR85" s="109">
        <v>0</v>
      </c>
      <c r="AS85" s="108">
        <f t="shared" si="82"/>
        <v>0</v>
      </c>
      <c r="AT85" s="109">
        <v>265909</v>
      </c>
      <c r="AU85" s="108">
        <f t="shared" si="83"/>
        <v>282.28131634819533</v>
      </c>
      <c r="AV85" s="104">
        <f t="shared" si="85"/>
        <v>15082132</v>
      </c>
      <c r="AW85" s="104">
        <f t="shared" si="84"/>
        <v>16010.75583864119</v>
      </c>
      <c r="AX85" s="171"/>
    </row>
    <row r="86" spans="1:53" s="60" customFormat="1" ht="12.75">
      <c r="A86" s="47">
        <v>339001</v>
      </c>
      <c r="B86" s="66" t="s">
        <v>55</v>
      </c>
      <c r="C86" s="166">
        <v>395</v>
      </c>
      <c r="D86" s="88">
        <v>2166557</v>
      </c>
      <c r="E86" s="23">
        <f t="shared" si="59"/>
        <v>5484.954430379747</v>
      </c>
      <c r="F86" s="88">
        <v>131177</v>
      </c>
      <c r="G86" s="23">
        <f t="shared" si="60"/>
        <v>332.0936708860759</v>
      </c>
      <c r="H86" s="88">
        <v>0</v>
      </c>
      <c r="I86" s="23">
        <f aca="true" t="shared" si="86" ref="I86:I95">H86/C86</f>
        <v>0</v>
      </c>
      <c r="J86" s="88">
        <v>7846</v>
      </c>
      <c r="K86" s="23">
        <f aca="true" t="shared" si="87" ref="K86:K96">J86/C86</f>
        <v>19.863291139240506</v>
      </c>
      <c r="L86" s="88">
        <v>0</v>
      </c>
      <c r="M86" s="23">
        <f aca="true" t="shared" si="88" ref="M86:M96">L86/C86</f>
        <v>0</v>
      </c>
      <c r="N86" s="88">
        <v>0</v>
      </c>
      <c r="O86" s="23">
        <f t="shared" si="64"/>
        <v>0</v>
      </c>
      <c r="P86" s="40">
        <f t="shared" si="65"/>
        <v>2305580</v>
      </c>
      <c r="Q86" s="62">
        <f t="shared" si="66"/>
        <v>5836.911392405063</v>
      </c>
      <c r="R86" s="88">
        <v>201593</v>
      </c>
      <c r="S86" s="23">
        <f t="shared" si="67"/>
        <v>510.3620253164557</v>
      </c>
      <c r="T86" s="88">
        <v>168570</v>
      </c>
      <c r="U86" s="23">
        <f t="shared" si="68"/>
        <v>426.75949367088606</v>
      </c>
      <c r="V86" s="123">
        <f aca="true" t="shared" si="89" ref="V86:V95">P86+R86+T86</f>
        <v>2675743</v>
      </c>
      <c r="W86" s="38">
        <f t="shared" si="70"/>
        <v>6774.032911392405</v>
      </c>
      <c r="X86" s="88">
        <v>325333</v>
      </c>
      <c r="Y86" s="23">
        <f t="shared" si="71"/>
        <v>823.6278481012658</v>
      </c>
      <c r="Z86" s="88">
        <v>125137</v>
      </c>
      <c r="AA86" s="23">
        <f t="shared" si="72"/>
        <v>316.8025316455696</v>
      </c>
      <c r="AB86" s="88">
        <v>137445</v>
      </c>
      <c r="AC86" s="23">
        <f t="shared" si="73"/>
        <v>347.9620253164557</v>
      </c>
      <c r="AD86" s="88">
        <v>661253</v>
      </c>
      <c r="AE86" s="23">
        <f t="shared" si="74"/>
        <v>1674.0582278481013</v>
      </c>
      <c r="AF86" s="88">
        <v>2988</v>
      </c>
      <c r="AG86" s="23">
        <f t="shared" si="75"/>
        <v>7.564556962025317</v>
      </c>
      <c r="AH86" s="88">
        <v>241201</v>
      </c>
      <c r="AI86" s="23">
        <f t="shared" si="76"/>
        <v>610.6354430379747</v>
      </c>
      <c r="AJ86" s="88">
        <v>0</v>
      </c>
      <c r="AK86" s="23">
        <f t="shared" si="77"/>
        <v>0</v>
      </c>
      <c r="AL86" s="88">
        <v>0</v>
      </c>
      <c r="AM86" s="23">
        <f t="shared" si="78"/>
        <v>0</v>
      </c>
      <c r="AN86" s="88">
        <v>870</v>
      </c>
      <c r="AO86" s="23">
        <f t="shared" si="79"/>
        <v>2.2025316455696204</v>
      </c>
      <c r="AP86" s="55">
        <f aca="true" t="shared" si="90" ref="AP86:AP95">X86+Z86+AB86+AD86+AF86+AH86+AJ86+AL86+AN86</f>
        <v>1494227</v>
      </c>
      <c r="AQ86" s="55">
        <f t="shared" si="81"/>
        <v>3782.853164556962</v>
      </c>
      <c r="AR86" s="88">
        <v>23208</v>
      </c>
      <c r="AS86" s="23">
        <f t="shared" si="82"/>
        <v>58.754430379746836</v>
      </c>
      <c r="AT86" s="88">
        <v>0</v>
      </c>
      <c r="AU86" s="23">
        <f t="shared" si="83"/>
        <v>0</v>
      </c>
      <c r="AV86" s="68">
        <f t="shared" si="85"/>
        <v>4193178</v>
      </c>
      <c r="AW86" s="68">
        <f t="shared" si="84"/>
        <v>10615.640506329113</v>
      </c>
      <c r="AX86" s="171"/>
      <c r="AY86" s="59"/>
      <c r="AZ86" s="59"/>
      <c r="BA86" s="59"/>
    </row>
    <row r="87" spans="1:53" s="60" customFormat="1" ht="12.75">
      <c r="A87" s="47">
        <v>340001</v>
      </c>
      <c r="B87" s="66" t="s">
        <v>114</v>
      </c>
      <c r="C87" s="166">
        <v>103</v>
      </c>
      <c r="D87" s="88">
        <v>537342</v>
      </c>
      <c r="E87" s="23">
        <f t="shared" si="59"/>
        <v>5216.9126213592235</v>
      </c>
      <c r="F87" s="88">
        <v>123087</v>
      </c>
      <c r="G87" s="23">
        <f t="shared" si="60"/>
        <v>1195.0194174757282</v>
      </c>
      <c r="H87" s="88">
        <v>0</v>
      </c>
      <c r="I87" s="23">
        <f t="shared" si="86"/>
        <v>0</v>
      </c>
      <c r="J87" s="88">
        <v>0</v>
      </c>
      <c r="K87" s="23">
        <f t="shared" si="87"/>
        <v>0</v>
      </c>
      <c r="L87" s="88">
        <v>0</v>
      </c>
      <c r="M87" s="23">
        <f t="shared" si="88"/>
        <v>0</v>
      </c>
      <c r="N87" s="88">
        <v>135119</v>
      </c>
      <c r="O87" s="23">
        <f t="shared" si="64"/>
        <v>1311.8349514563106</v>
      </c>
      <c r="P87" s="40">
        <f t="shared" si="65"/>
        <v>795548</v>
      </c>
      <c r="Q87" s="62">
        <f t="shared" si="66"/>
        <v>7723.766990291262</v>
      </c>
      <c r="R87" s="88">
        <v>1998</v>
      </c>
      <c r="S87" s="23">
        <f t="shared" si="67"/>
        <v>19.398058252427184</v>
      </c>
      <c r="T87" s="88">
        <v>742</v>
      </c>
      <c r="U87" s="23">
        <f t="shared" si="68"/>
        <v>7.203883495145631</v>
      </c>
      <c r="V87" s="123">
        <f t="shared" si="89"/>
        <v>798288</v>
      </c>
      <c r="W87" s="38">
        <f t="shared" si="70"/>
        <v>7750.368932038835</v>
      </c>
      <c r="X87" s="88">
        <v>267914</v>
      </c>
      <c r="Y87" s="23">
        <f t="shared" si="71"/>
        <v>2601.106796116505</v>
      </c>
      <c r="Z87" s="88">
        <v>67471</v>
      </c>
      <c r="AA87" s="23">
        <f t="shared" si="72"/>
        <v>655.0582524271845</v>
      </c>
      <c r="AB87" s="88">
        <v>2322</v>
      </c>
      <c r="AC87" s="23">
        <f t="shared" si="73"/>
        <v>22.54368932038835</v>
      </c>
      <c r="AD87" s="88">
        <v>47435</v>
      </c>
      <c r="AE87" s="23">
        <f t="shared" si="74"/>
        <v>460.5339805825243</v>
      </c>
      <c r="AF87" s="88">
        <v>0</v>
      </c>
      <c r="AG87" s="23">
        <f t="shared" si="75"/>
        <v>0</v>
      </c>
      <c r="AH87" s="88">
        <v>295</v>
      </c>
      <c r="AI87" s="23">
        <f t="shared" si="76"/>
        <v>2.8640776699029127</v>
      </c>
      <c r="AJ87" s="88">
        <v>0</v>
      </c>
      <c r="AK87" s="23">
        <f t="shared" si="77"/>
        <v>0</v>
      </c>
      <c r="AL87" s="88">
        <v>16163</v>
      </c>
      <c r="AM87" s="23">
        <f t="shared" si="78"/>
        <v>156.92233009708738</v>
      </c>
      <c r="AN87" s="88">
        <v>0</v>
      </c>
      <c r="AO87" s="23">
        <f t="shared" si="79"/>
        <v>0</v>
      </c>
      <c r="AP87" s="55">
        <f t="shared" si="90"/>
        <v>401600</v>
      </c>
      <c r="AQ87" s="55">
        <f t="shared" si="81"/>
        <v>3899.029126213592</v>
      </c>
      <c r="AR87" s="88"/>
      <c r="AS87" s="23">
        <f t="shared" si="82"/>
        <v>0</v>
      </c>
      <c r="AT87" s="88"/>
      <c r="AU87" s="23">
        <f t="shared" si="83"/>
        <v>0</v>
      </c>
      <c r="AV87" s="68">
        <f aca="true" t="shared" si="91" ref="AV87:AV95">V87+AP87+AR87+AT87</f>
        <v>1199888</v>
      </c>
      <c r="AW87" s="68">
        <f t="shared" si="84"/>
        <v>11649.398058252427</v>
      </c>
      <c r="AX87" s="171"/>
      <c r="AY87" s="59"/>
      <c r="AZ87" s="59"/>
      <c r="BA87" s="59"/>
    </row>
    <row r="88" spans="1:53" s="60" customFormat="1" ht="12.75">
      <c r="A88" s="128">
        <v>341001</v>
      </c>
      <c r="B88" s="129" t="s">
        <v>116</v>
      </c>
      <c r="C88" s="166">
        <v>364</v>
      </c>
      <c r="D88" s="88">
        <v>1489478</v>
      </c>
      <c r="E88" s="23">
        <f t="shared" si="59"/>
        <v>4091.9725274725274</v>
      </c>
      <c r="F88" s="88">
        <v>142688</v>
      </c>
      <c r="G88" s="23">
        <f t="shared" si="60"/>
        <v>392</v>
      </c>
      <c r="H88" s="88">
        <v>0</v>
      </c>
      <c r="I88" s="23">
        <f t="shared" si="86"/>
        <v>0</v>
      </c>
      <c r="J88" s="88">
        <v>57878</v>
      </c>
      <c r="K88" s="23">
        <f t="shared" si="87"/>
        <v>159.0054945054945</v>
      </c>
      <c r="L88" s="88">
        <v>0</v>
      </c>
      <c r="M88" s="23">
        <f t="shared" si="88"/>
        <v>0</v>
      </c>
      <c r="N88" s="88">
        <v>173726</v>
      </c>
      <c r="O88" s="23">
        <f t="shared" si="64"/>
        <v>477.2692307692308</v>
      </c>
      <c r="P88" s="40">
        <f t="shared" si="65"/>
        <v>1863770</v>
      </c>
      <c r="Q88" s="62">
        <f t="shared" si="66"/>
        <v>5120.247252747253</v>
      </c>
      <c r="R88" s="88">
        <v>154847</v>
      </c>
      <c r="S88" s="23">
        <f t="shared" si="67"/>
        <v>425.40384615384613</v>
      </c>
      <c r="T88" s="88">
        <v>263255</v>
      </c>
      <c r="U88" s="23">
        <f t="shared" si="68"/>
        <v>723.228021978022</v>
      </c>
      <c r="V88" s="123">
        <f t="shared" si="89"/>
        <v>2281872</v>
      </c>
      <c r="W88" s="38">
        <f t="shared" si="70"/>
        <v>6268.879120879121</v>
      </c>
      <c r="X88" s="88">
        <v>7843</v>
      </c>
      <c r="Y88" s="23">
        <f t="shared" si="71"/>
        <v>21.546703296703296</v>
      </c>
      <c r="Z88" s="88">
        <v>362063</v>
      </c>
      <c r="AA88" s="23">
        <f aca="true" t="shared" si="92" ref="AA88:AA95">Z88/C88</f>
        <v>994.6785714285714</v>
      </c>
      <c r="AB88" s="88">
        <v>150573</v>
      </c>
      <c r="AC88" s="23">
        <f aca="true" t="shared" si="93" ref="AC88:AC95">AB88/C88</f>
        <v>413.6620879120879</v>
      </c>
      <c r="AD88" s="88">
        <v>389456</v>
      </c>
      <c r="AE88" s="23">
        <f t="shared" si="74"/>
        <v>1069.934065934066</v>
      </c>
      <c r="AF88" s="88">
        <v>175624</v>
      </c>
      <c r="AG88" s="23">
        <f t="shared" si="75"/>
        <v>482.4835164835165</v>
      </c>
      <c r="AH88" s="88">
        <v>316671</v>
      </c>
      <c r="AI88" s="23">
        <f t="shared" si="76"/>
        <v>869.9752747252747</v>
      </c>
      <c r="AJ88" s="88">
        <v>0</v>
      </c>
      <c r="AK88" s="23">
        <f t="shared" si="77"/>
        <v>0</v>
      </c>
      <c r="AL88" s="88">
        <v>3000</v>
      </c>
      <c r="AM88" s="23">
        <f t="shared" si="78"/>
        <v>8.241758241758241</v>
      </c>
      <c r="AN88" s="88">
        <v>9410</v>
      </c>
      <c r="AO88" s="23">
        <f t="shared" si="79"/>
        <v>25.85164835164835</v>
      </c>
      <c r="AP88" s="55">
        <f t="shared" si="90"/>
        <v>1414640</v>
      </c>
      <c r="AQ88" s="55">
        <f t="shared" si="81"/>
        <v>3886.3736263736264</v>
      </c>
      <c r="AR88" s="88">
        <v>642346</v>
      </c>
      <c r="AS88" s="23">
        <f t="shared" si="82"/>
        <v>1764.6868131868132</v>
      </c>
      <c r="AT88" s="88">
        <v>51620</v>
      </c>
      <c r="AU88" s="23">
        <f t="shared" si="83"/>
        <v>141.8131868131868</v>
      </c>
      <c r="AV88" s="68">
        <f t="shared" si="91"/>
        <v>4390478</v>
      </c>
      <c r="AW88" s="68">
        <f t="shared" si="84"/>
        <v>12061.752747252747</v>
      </c>
      <c r="AX88" s="171"/>
      <c r="AY88" s="59"/>
      <c r="AZ88" s="59"/>
      <c r="BA88" s="59"/>
    </row>
    <row r="89" spans="1:53" s="185" customFormat="1" ht="12.75">
      <c r="A89" s="170">
        <v>343001</v>
      </c>
      <c r="B89" s="182" t="s">
        <v>117</v>
      </c>
      <c r="C89" s="131">
        <v>208</v>
      </c>
      <c r="D89" s="102">
        <v>879336</v>
      </c>
      <c r="E89" s="24">
        <f t="shared" si="59"/>
        <v>4227.576923076923</v>
      </c>
      <c r="F89" s="102">
        <v>144121</v>
      </c>
      <c r="G89" s="24">
        <f t="shared" si="60"/>
        <v>692.8894230769231</v>
      </c>
      <c r="H89" s="102">
        <v>98856</v>
      </c>
      <c r="I89" s="24">
        <f t="shared" si="86"/>
        <v>475.2692307692308</v>
      </c>
      <c r="J89" s="102">
        <v>86828</v>
      </c>
      <c r="K89" s="24">
        <f t="shared" si="87"/>
        <v>417.4423076923077</v>
      </c>
      <c r="L89" s="102">
        <v>0</v>
      </c>
      <c r="M89" s="24">
        <f t="shared" si="88"/>
        <v>0</v>
      </c>
      <c r="N89" s="102">
        <v>0</v>
      </c>
      <c r="O89" s="24">
        <f t="shared" si="64"/>
        <v>0</v>
      </c>
      <c r="P89" s="61">
        <f t="shared" si="65"/>
        <v>1209141</v>
      </c>
      <c r="Q89" s="4">
        <f t="shared" si="66"/>
        <v>5813.177884615385</v>
      </c>
      <c r="R89" s="102">
        <v>75802</v>
      </c>
      <c r="S89" s="24">
        <f t="shared" si="67"/>
        <v>364.4326923076923</v>
      </c>
      <c r="T89" s="102">
        <v>14562</v>
      </c>
      <c r="U89" s="24">
        <f t="shared" si="68"/>
        <v>70.00961538461539</v>
      </c>
      <c r="V89" s="124">
        <f t="shared" si="89"/>
        <v>1299505</v>
      </c>
      <c r="W89" s="5">
        <f t="shared" si="70"/>
        <v>6247.620192307692</v>
      </c>
      <c r="X89" s="102">
        <v>748822</v>
      </c>
      <c r="Y89" s="24">
        <f t="shared" si="71"/>
        <v>3600.105769230769</v>
      </c>
      <c r="Z89" s="102">
        <v>0</v>
      </c>
      <c r="AA89" s="24">
        <f t="shared" si="92"/>
        <v>0</v>
      </c>
      <c r="AB89" s="102">
        <v>65787</v>
      </c>
      <c r="AC89" s="24">
        <f t="shared" si="93"/>
        <v>316.28365384615387</v>
      </c>
      <c r="AD89" s="102">
        <v>60953</v>
      </c>
      <c r="AE89" s="24">
        <f t="shared" si="74"/>
        <v>293.0432692307692</v>
      </c>
      <c r="AF89" s="102">
        <v>58088</v>
      </c>
      <c r="AG89" s="24">
        <f t="shared" si="75"/>
        <v>279.2692307692308</v>
      </c>
      <c r="AH89" s="102">
        <v>35923</v>
      </c>
      <c r="AI89" s="24">
        <f t="shared" si="76"/>
        <v>172.70673076923077</v>
      </c>
      <c r="AJ89" s="102">
        <v>0</v>
      </c>
      <c r="AK89" s="24">
        <f t="shared" si="77"/>
        <v>0</v>
      </c>
      <c r="AL89" s="102">
        <v>0</v>
      </c>
      <c r="AM89" s="24">
        <f t="shared" si="78"/>
        <v>0</v>
      </c>
      <c r="AN89" s="102">
        <v>30386</v>
      </c>
      <c r="AO89" s="24">
        <f t="shared" si="79"/>
        <v>146.08653846153845</v>
      </c>
      <c r="AP89" s="64">
        <f t="shared" si="90"/>
        <v>999959</v>
      </c>
      <c r="AQ89" s="64">
        <f t="shared" si="81"/>
        <v>4807.495192307692</v>
      </c>
      <c r="AR89" s="102">
        <v>70491</v>
      </c>
      <c r="AS89" s="24">
        <f t="shared" si="82"/>
        <v>338.89903846153845</v>
      </c>
      <c r="AT89" s="102">
        <v>92884</v>
      </c>
      <c r="AU89" s="24">
        <f t="shared" si="83"/>
        <v>446.5576923076923</v>
      </c>
      <c r="AV89" s="57">
        <f t="shared" si="91"/>
        <v>2462839</v>
      </c>
      <c r="AW89" s="57">
        <f t="shared" si="84"/>
        <v>11840.572115384615</v>
      </c>
      <c r="AX89" s="183"/>
      <c r="AY89" s="184"/>
      <c r="AZ89" s="184"/>
      <c r="BA89" s="184"/>
    </row>
    <row r="90" spans="1:53" s="60" customFormat="1" ht="12.75">
      <c r="A90" s="128">
        <v>343002</v>
      </c>
      <c r="B90" s="132" t="s">
        <v>141</v>
      </c>
      <c r="C90" s="166">
        <v>1246</v>
      </c>
      <c r="D90" s="88">
        <v>789991</v>
      </c>
      <c r="E90" s="23">
        <f aca="true" t="shared" si="94" ref="E90:E95">D90/C90</f>
        <v>634.021669341894</v>
      </c>
      <c r="F90" s="88">
        <v>333306</v>
      </c>
      <c r="G90" s="23">
        <f aca="true" t="shared" si="95" ref="G90:G95">F90/C90</f>
        <v>267.5008025682183</v>
      </c>
      <c r="H90" s="88">
        <v>0</v>
      </c>
      <c r="I90" s="23">
        <f>H90/C90</f>
        <v>0</v>
      </c>
      <c r="J90" s="88">
        <v>0</v>
      </c>
      <c r="K90" s="23">
        <f aca="true" t="shared" si="96" ref="K90:K95">J90/C90</f>
        <v>0</v>
      </c>
      <c r="L90" s="88">
        <v>0</v>
      </c>
      <c r="M90" s="23">
        <f aca="true" t="shared" si="97" ref="M90:M95">L90/C90</f>
        <v>0</v>
      </c>
      <c r="N90" s="88">
        <v>0</v>
      </c>
      <c r="O90" s="23">
        <f aca="true" t="shared" si="98" ref="O90:O95">N90/C90</f>
        <v>0</v>
      </c>
      <c r="P90" s="40">
        <f aca="true" t="shared" si="99" ref="P90:P95">D90+F90+H90+J90+L90+N90</f>
        <v>1123297</v>
      </c>
      <c r="Q90" s="62">
        <f aca="true" t="shared" si="100" ref="Q90:Q95">P90/$C90</f>
        <v>901.5224719101124</v>
      </c>
      <c r="R90" s="88">
        <v>97522</v>
      </c>
      <c r="S90" s="23">
        <f aca="true" t="shared" si="101" ref="S90:S95">R90/$C90</f>
        <v>78.26805778491172</v>
      </c>
      <c r="T90" s="88">
        <v>0</v>
      </c>
      <c r="U90" s="23">
        <f aca="true" t="shared" si="102" ref="U90:U95">T90/C90</f>
        <v>0</v>
      </c>
      <c r="V90" s="123">
        <f>P90+R90+T90</f>
        <v>1220819</v>
      </c>
      <c r="W90" s="38">
        <f aca="true" t="shared" si="103" ref="W90:W95">V90/$C90</f>
        <v>979.7905296950241</v>
      </c>
      <c r="X90" s="88">
        <v>5100123</v>
      </c>
      <c r="Y90" s="23">
        <f aca="true" t="shared" si="104" ref="Y90:Y95">X90/C90</f>
        <v>4093.196629213483</v>
      </c>
      <c r="Z90" s="88">
        <v>0</v>
      </c>
      <c r="AA90" s="23">
        <f t="shared" si="92"/>
        <v>0</v>
      </c>
      <c r="AB90" s="88">
        <v>423232</v>
      </c>
      <c r="AC90" s="23">
        <f t="shared" si="93"/>
        <v>339.67255216693417</v>
      </c>
      <c r="AD90" s="88">
        <v>82754</v>
      </c>
      <c r="AE90" s="23">
        <f aca="true" t="shared" si="105" ref="AE90:AE95">AD90/C90</f>
        <v>66.41573033707866</v>
      </c>
      <c r="AF90" s="88">
        <v>0</v>
      </c>
      <c r="AG90" s="23">
        <f aca="true" t="shared" si="106" ref="AG90:AG95">AF90/C90</f>
        <v>0</v>
      </c>
      <c r="AH90" s="88">
        <v>0</v>
      </c>
      <c r="AI90" s="23">
        <f aca="true" t="shared" si="107" ref="AI90:AI95">AH90/C90</f>
        <v>0</v>
      </c>
      <c r="AJ90" s="88">
        <v>0</v>
      </c>
      <c r="AK90" s="23">
        <f aca="true" t="shared" si="108" ref="AK90:AK95">AJ90/C90</f>
        <v>0</v>
      </c>
      <c r="AL90" s="88">
        <v>0</v>
      </c>
      <c r="AM90" s="23">
        <f aca="true" t="shared" si="109" ref="AM90:AM95">AL90/C90</f>
        <v>0</v>
      </c>
      <c r="AN90" s="88">
        <v>0</v>
      </c>
      <c r="AO90" s="23">
        <f aca="true" t="shared" si="110" ref="AO90:AO95">AN90/C90</f>
        <v>0</v>
      </c>
      <c r="AP90" s="55">
        <f>X90+Z90+AB90+AD90+AF90+AH90+AJ90+AL90+AN90</f>
        <v>5606109</v>
      </c>
      <c r="AQ90" s="55">
        <f aca="true" t="shared" si="111" ref="AQ90:AQ95">AP90/$C90</f>
        <v>4499.284911717496</v>
      </c>
      <c r="AR90" s="88">
        <v>0</v>
      </c>
      <c r="AS90" s="23">
        <f aca="true" t="shared" si="112" ref="AS90:AS95">AR90/C90</f>
        <v>0</v>
      </c>
      <c r="AT90" s="88">
        <v>0</v>
      </c>
      <c r="AU90" s="23">
        <f aca="true" t="shared" si="113" ref="AU90:AU95">AT90/$C90</f>
        <v>0</v>
      </c>
      <c r="AV90" s="68">
        <f t="shared" si="91"/>
        <v>6826928</v>
      </c>
      <c r="AW90" s="68">
        <f aca="true" t="shared" si="114" ref="AW90:AW95">AV90/$C90</f>
        <v>5479.07544141252</v>
      </c>
      <c r="AX90" s="171"/>
      <c r="AY90" s="59"/>
      <c r="AZ90" s="59"/>
      <c r="BA90" s="59"/>
    </row>
    <row r="91" spans="1:53" s="165" customFormat="1" ht="12.75">
      <c r="A91" s="180">
        <v>344001</v>
      </c>
      <c r="B91" s="181" t="s">
        <v>121</v>
      </c>
      <c r="C91" s="166">
        <v>296</v>
      </c>
      <c r="D91" s="164">
        <v>1415690</v>
      </c>
      <c r="E91" s="167">
        <f t="shared" si="94"/>
        <v>4782.736486486487</v>
      </c>
      <c r="F91" s="164">
        <v>34903</v>
      </c>
      <c r="G91" s="167">
        <f t="shared" si="95"/>
        <v>117.91554054054055</v>
      </c>
      <c r="H91" s="164">
        <v>0</v>
      </c>
      <c r="I91" s="167">
        <f>H91/C91</f>
        <v>0</v>
      </c>
      <c r="J91" s="164">
        <v>118657</v>
      </c>
      <c r="K91" s="167">
        <f t="shared" si="96"/>
        <v>400.8682432432432</v>
      </c>
      <c r="L91" s="164">
        <v>0</v>
      </c>
      <c r="M91" s="167">
        <f t="shared" si="97"/>
        <v>0</v>
      </c>
      <c r="N91" s="164">
        <v>0</v>
      </c>
      <c r="O91" s="167">
        <f t="shared" si="98"/>
        <v>0</v>
      </c>
      <c r="P91" s="62">
        <f t="shared" si="99"/>
        <v>1569250</v>
      </c>
      <c r="Q91" s="62">
        <f t="shared" si="100"/>
        <v>5301.52027027027</v>
      </c>
      <c r="R91" s="164">
        <v>152807</v>
      </c>
      <c r="S91" s="167">
        <f t="shared" si="101"/>
        <v>516.2398648648649</v>
      </c>
      <c r="T91" s="164">
        <v>109759</v>
      </c>
      <c r="U91" s="167">
        <f t="shared" si="102"/>
        <v>370.80743243243245</v>
      </c>
      <c r="V91" s="123">
        <f>P91+R91+T91</f>
        <v>1831816</v>
      </c>
      <c r="W91" s="123">
        <f t="shared" si="103"/>
        <v>6188.5675675675675</v>
      </c>
      <c r="X91" s="164">
        <v>440717</v>
      </c>
      <c r="Y91" s="167">
        <f t="shared" si="104"/>
        <v>1488.9087837837837</v>
      </c>
      <c r="Z91" s="164">
        <v>19383</v>
      </c>
      <c r="AA91" s="167">
        <f t="shared" si="92"/>
        <v>65.48310810810811</v>
      </c>
      <c r="AB91" s="164">
        <v>67081</v>
      </c>
      <c r="AC91" s="167">
        <f t="shared" si="93"/>
        <v>226.625</v>
      </c>
      <c r="AD91" s="164">
        <v>488841</v>
      </c>
      <c r="AE91" s="167">
        <f t="shared" si="105"/>
        <v>1651.4898648648648</v>
      </c>
      <c r="AF91" s="164">
        <v>177787</v>
      </c>
      <c r="AG91" s="167">
        <f t="shared" si="106"/>
        <v>600.6317567567568</v>
      </c>
      <c r="AH91" s="164">
        <v>47767</v>
      </c>
      <c r="AI91" s="167">
        <f t="shared" si="107"/>
        <v>161.375</v>
      </c>
      <c r="AJ91" s="164">
        <v>0</v>
      </c>
      <c r="AK91" s="167">
        <f t="shared" si="108"/>
        <v>0</v>
      </c>
      <c r="AL91" s="164">
        <v>0</v>
      </c>
      <c r="AM91" s="167">
        <f t="shared" si="109"/>
        <v>0</v>
      </c>
      <c r="AN91" s="164">
        <v>0</v>
      </c>
      <c r="AO91" s="167">
        <f t="shared" si="110"/>
        <v>0</v>
      </c>
      <c r="AP91" s="168">
        <f>X91+Z91+AB91+AD91+AF91+AH91+AJ91+AL91+AN91</f>
        <v>1241576</v>
      </c>
      <c r="AQ91" s="168">
        <f t="shared" si="111"/>
        <v>4194.513513513513</v>
      </c>
      <c r="AR91" s="164">
        <v>0</v>
      </c>
      <c r="AS91" s="167">
        <f t="shared" si="112"/>
        <v>0</v>
      </c>
      <c r="AT91" s="164">
        <v>0</v>
      </c>
      <c r="AU91" s="167">
        <f t="shared" si="113"/>
        <v>0</v>
      </c>
      <c r="AV91" s="68">
        <f t="shared" si="91"/>
        <v>3073392</v>
      </c>
      <c r="AW91" s="68">
        <f t="shared" si="114"/>
        <v>10383.081081081082</v>
      </c>
      <c r="AX91" s="171"/>
      <c r="AY91" s="156"/>
      <c r="AZ91" s="156"/>
      <c r="BA91" s="156"/>
    </row>
    <row r="92" spans="1:53" s="165" customFormat="1" ht="12.75">
      <c r="A92" s="180">
        <v>345001</v>
      </c>
      <c r="B92" s="181" t="s">
        <v>138</v>
      </c>
      <c r="C92" s="166">
        <v>597</v>
      </c>
      <c r="D92" s="164">
        <v>2417204</v>
      </c>
      <c r="E92" s="167">
        <f t="shared" si="94"/>
        <v>4048.9179229480737</v>
      </c>
      <c r="F92" s="164">
        <v>113363</v>
      </c>
      <c r="G92" s="167">
        <f t="shared" si="95"/>
        <v>189.88777219430486</v>
      </c>
      <c r="H92" s="164">
        <v>18164</v>
      </c>
      <c r="I92" s="167">
        <f>H92/C92</f>
        <v>30.42546063651591</v>
      </c>
      <c r="J92" s="164">
        <v>11296</v>
      </c>
      <c r="K92" s="167">
        <f t="shared" si="96"/>
        <v>18.921273031825795</v>
      </c>
      <c r="L92" s="164">
        <v>0</v>
      </c>
      <c r="M92" s="167">
        <f t="shared" si="97"/>
        <v>0</v>
      </c>
      <c r="N92" s="164">
        <v>137823</v>
      </c>
      <c r="O92" s="167">
        <f t="shared" si="98"/>
        <v>230.85929648241205</v>
      </c>
      <c r="P92" s="62">
        <f t="shared" si="99"/>
        <v>2697850</v>
      </c>
      <c r="Q92" s="62">
        <f t="shared" si="100"/>
        <v>4519.011725293132</v>
      </c>
      <c r="R92" s="164">
        <v>407365</v>
      </c>
      <c r="S92" s="167">
        <f t="shared" si="101"/>
        <v>682.3534338358459</v>
      </c>
      <c r="T92" s="164">
        <v>77453</v>
      </c>
      <c r="U92" s="167">
        <f t="shared" si="102"/>
        <v>129.73701842546063</v>
      </c>
      <c r="V92" s="123">
        <f>P92+R92+T92</f>
        <v>3182668</v>
      </c>
      <c r="W92" s="123">
        <f t="shared" si="103"/>
        <v>5331.102177554439</v>
      </c>
      <c r="X92" s="164">
        <v>737500</v>
      </c>
      <c r="Y92" s="167">
        <f t="shared" si="104"/>
        <v>1235.3433835845897</v>
      </c>
      <c r="Z92" s="164">
        <v>32231</v>
      </c>
      <c r="AA92" s="167">
        <f t="shared" si="92"/>
        <v>53.98827470686767</v>
      </c>
      <c r="AB92" s="164">
        <v>278923</v>
      </c>
      <c r="AC92" s="167">
        <f t="shared" si="93"/>
        <v>467.2077051926298</v>
      </c>
      <c r="AD92" s="164">
        <v>90607</v>
      </c>
      <c r="AE92" s="167">
        <f t="shared" si="105"/>
        <v>151.77051926298157</v>
      </c>
      <c r="AF92" s="164">
        <v>0</v>
      </c>
      <c r="AG92" s="167">
        <f t="shared" si="106"/>
        <v>0</v>
      </c>
      <c r="AH92" s="164">
        <v>0</v>
      </c>
      <c r="AI92" s="167">
        <f t="shared" si="107"/>
        <v>0</v>
      </c>
      <c r="AJ92" s="164">
        <v>0</v>
      </c>
      <c r="AK92" s="167">
        <f t="shared" si="108"/>
        <v>0</v>
      </c>
      <c r="AL92" s="164"/>
      <c r="AM92" s="167">
        <f t="shared" si="109"/>
        <v>0</v>
      </c>
      <c r="AN92" s="164">
        <v>45737</v>
      </c>
      <c r="AO92" s="167">
        <f t="shared" si="110"/>
        <v>76.61139028475712</v>
      </c>
      <c r="AP92" s="168">
        <f>X92+Z92+AB92+AD92+AF92+AH92+AJ92+AL92+AN92</f>
        <v>1184998</v>
      </c>
      <c r="AQ92" s="168">
        <f t="shared" si="111"/>
        <v>1984.9212730318259</v>
      </c>
      <c r="AR92" s="164"/>
      <c r="AS92" s="167">
        <f t="shared" si="112"/>
        <v>0</v>
      </c>
      <c r="AT92" s="164"/>
      <c r="AU92" s="167">
        <f t="shared" si="113"/>
        <v>0</v>
      </c>
      <c r="AV92" s="68">
        <f t="shared" si="91"/>
        <v>4367666</v>
      </c>
      <c r="AW92" s="68">
        <f t="shared" si="114"/>
        <v>7316.0234505862645</v>
      </c>
      <c r="AX92" s="171"/>
      <c r="AY92" s="156"/>
      <c r="AZ92" s="156"/>
      <c r="BA92" s="156"/>
    </row>
    <row r="93" spans="1:53" s="165" customFormat="1" ht="12.75">
      <c r="A93" s="180">
        <v>346001</v>
      </c>
      <c r="B93" s="181" t="s">
        <v>139</v>
      </c>
      <c r="C93" s="166">
        <v>625</v>
      </c>
      <c r="D93" s="164">
        <v>2757653</v>
      </c>
      <c r="E93" s="167">
        <f t="shared" si="94"/>
        <v>4412.2448</v>
      </c>
      <c r="F93" s="164">
        <v>163473</v>
      </c>
      <c r="G93" s="167">
        <f t="shared" si="95"/>
        <v>261.5568</v>
      </c>
      <c r="H93" s="164">
        <v>0</v>
      </c>
      <c r="I93" s="167">
        <f>H93/C93</f>
        <v>0</v>
      </c>
      <c r="J93" s="164">
        <v>0</v>
      </c>
      <c r="K93" s="167">
        <f t="shared" si="96"/>
        <v>0</v>
      </c>
      <c r="L93" s="164">
        <v>0</v>
      </c>
      <c r="M93" s="167">
        <f t="shared" si="97"/>
        <v>0</v>
      </c>
      <c r="N93" s="164">
        <v>0</v>
      </c>
      <c r="O93" s="167">
        <f t="shared" si="98"/>
        <v>0</v>
      </c>
      <c r="P93" s="62">
        <f t="shared" si="99"/>
        <v>2921126</v>
      </c>
      <c r="Q93" s="62">
        <f t="shared" si="100"/>
        <v>4673.8016</v>
      </c>
      <c r="R93" s="164">
        <v>105201</v>
      </c>
      <c r="S93" s="167">
        <f t="shared" si="101"/>
        <v>168.3216</v>
      </c>
      <c r="T93" s="164">
        <v>22198</v>
      </c>
      <c r="U93" s="167">
        <f t="shared" si="102"/>
        <v>35.5168</v>
      </c>
      <c r="V93" s="123">
        <f>P93+R93+T93</f>
        <v>3048525</v>
      </c>
      <c r="W93" s="123">
        <f t="shared" si="103"/>
        <v>4877.64</v>
      </c>
      <c r="X93" s="164">
        <v>487360</v>
      </c>
      <c r="Y93" s="167">
        <f t="shared" si="104"/>
        <v>779.776</v>
      </c>
      <c r="Z93" s="164">
        <v>907584</v>
      </c>
      <c r="AA93" s="167">
        <f t="shared" si="92"/>
        <v>1452.1344</v>
      </c>
      <c r="AB93" s="164">
        <v>70442</v>
      </c>
      <c r="AC93" s="167">
        <f t="shared" si="93"/>
        <v>112.7072</v>
      </c>
      <c r="AD93" s="164">
        <v>884768</v>
      </c>
      <c r="AE93" s="167">
        <f t="shared" si="105"/>
        <v>1415.6288</v>
      </c>
      <c r="AF93" s="164">
        <v>0</v>
      </c>
      <c r="AG93" s="167">
        <f t="shared" si="106"/>
        <v>0</v>
      </c>
      <c r="AH93" s="164">
        <v>269921</v>
      </c>
      <c r="AI93" s="167">
        <f t="shared" si="107"/>
        <v>431.8736</v>
      </c>
      <c r="AJ93" s="164">
        <v>0</v>
      </c>
      <c r="AK93" s="167">
        <f t="shared" si="108"/>
        <v>0</v>
      </c>
      <c r="AL93" s="164">
        <v>47172</v>
      </c>
      <c r="AM93" s="167">
        <f t="shared" si="109"/>
        <v>75.4752</v>
      </c>
      <c r="AN93" s="164">
        <v>29357</v>
      </c>
      <c r="AO93" s="167">
        <f t="shared" si="110"/>
        <v>46.9712</v>
      </c>
      <c r="AP93" s="168">
        <f>X93+Z93+AB93+AD93+AF93+AH93+AJ93+AL93+AN93</f>
        <v>2696604</v>
      </c>
      <c r="AQ93" s="168">
        <f t="shared" si="111"/>
        <v>4314.5664</v>
      </c>
      <c r="AR93" s="164">
        <v>8871967</v>
      </c>
      <c r="AS93" s="167">
        <f t="shared" si="112"/>
        <v>14195.1472</v>
      </c>
      <c r="AT93" s="164">
        <v>2133813</v>
      </c>
      <c r="AU93" s="167">
        <f t="shared" si="113"/>
        <v>3414.1008</v>
      </c>
      <c r="AV93" s="68">
        <f t="shared" si="91"/>
        <v>16750909</v>
      </c>
      <c r="AW93" s="68">
        <f t="shared" si="114"/>
        <v>26801.4544</v>
      </c>
      <c r="AX93" s="171"/>
      <c r="AY93" s="156"/>
      <c r="AZ93" s="156"/>
      <c r="BA93" s="156"/>
    </row>
    <row r="94" spans="1:53" s="187" customFormat="1" ht="12.75">
      <c r="A94" s="174">
        <v>347001</v>
      </c>
      <c r="B94" s="158" t="s">
        <v>142</v>
      </c>
      <c r="C94" s="131">
        <v>119</v>
      </c>
      <c r="D94" s="159">
        <v>210161</v>
      </c>
      <c r="E94" s="169">
        <f t="shared" si="94"/>
        <v>1766.0588235294117</v>
      </c>
      <c r="F94" s="159">
        <v>62777</v>
      </c>
      <c r="G94" s="169">
        <f t="shared" si="95"/>
        <v>527.5378151260504</v>
      </c>
      <c r="H94" s="159">
        <v>0</v>
      </c>
      <c r="I94" s="169">
        <f>H94/C94</f>
        <v>0</v>
      </c>
      <c r="J94" s="159">
        <v>52692</v>
      </c>
      <c r="K94" s="169">
        <f t="shared" si="96"/>
        <v>442.78991596638656</v>
      </c>
      <c r="L94" s="159">
        <v>0</v>
      </c>
      <c r="M94" s="169">
        <f t="shared" si="97"/>
        <v>0</v>
      </c>
      <c r="N94" s="159">
        <v>306713</v>
      </c>
      <c r="O94" s="169">
        <f t="shared" si="98"/>
        <v>2577.4201680672268</v>
      </c>
      <c r="P94" s="4">
        <f t="shared" si="99"/>
        <v>632343</v>
      </c>
      <c r="Q94" s="4">
        <f t="shared" si="100"/>
        <v>5313.806722689075</v>
      </c>
      <c r="R94" s="159">
        <v>8526</v>
      </c>
      <c r="S94" s="169">
        <f t="shared" si="101"/>
        <v>71.6470588235294</v>
      </c>
      <c r="T94" s="159">
        <v>1508</v>
      </c>
      <c r="U94" s="169">
        <f t="shared" si="102"/>
        <v>12.672268907563025</v>
      </c>
      <c r="V94" s="124">
        <f>P94+R94+T94</f>
        <v>642377</v>
      </c>
      <c r="W94" s="124">
        <f t="shared" si="103"/>
        <v>5398.126050420168</v>
      </c>
      <c r="X94" s="159">
        <v>278054</v>
      </c>
      <c r="Y94" s="169">
        <f t="shared" si="104"/>
        <v>2336.5882352941176</v>
      </c>
      <c r="Z94" s="159">
        <v>28066</v>
      </c>
      <c r="AA94" s="169">
        <f t="shared" si="92"/>
        <v>235.84873949579833</v>
      </c>
      <c r="AB94" s="159">
        <v>81938</v>
      </c>
      <c r="AC94" s="169">
        <f t="shared" si="93"/>
        <v>688.5546218487395</v>
      </c>
      <c r="AD94" s="159">
        <v>164841</v>
      </c>
      <c r="AE94" s="169">
        <f t="shared" si="105"/>
        <v>1385.218487394958</v>
      </c>
      <c r="AF94" s="159">
        <v>0</v>
      </c>
      <c r="AG94" s="169">
        <f t="shared" si="106"/>
        <v>0</v>
      </c>
      <c r="AH94" s="159">
        <v>4517</v>
      </c>
      <c r="AI94" s="169">
        <f t="shared" si="107"/>
        <v>37.95798319327731</v>
      </c>
      <c r="AJ94" s="159">
        <v>0</v>
      </c>
      <c r="AK94" s="169">
        <f t="shared" si="108"/>
        <v>0</v>
      </c>
      <c r="AL94" s="159">
        <v>0</v>
      </c>
      <c r="AM94" s="169">
        <f t="shared" si="109"/>
        <v>0</v>
      </c>
      <c r="AN94" s="159">
        <v>21320</v>
      </c>
      <c r="AO94" s="169">
        <f t="shared" si="110"/>
        <v>179.1596638655462</v>
      </c>
      <c r="AP94" s="6">
        <f>X94+Z94+AB94+AD94+AF94+AH94+AJ94+AL94+AN94</f>
        <v>578736</v>
      </c>
      <c r="AQ94" s="6">
        <f t="shared" si="111"/>
        <v>4863.327731092437</v>
      </c>
      <c r="AR94" s="159">
        <v>0</v>
      </c>
      <c r="AS94" s="169">
        <f t="shared" si="112"/>
        <v>0</v>
      </c>
      <c r="AT94" s="159">
        <v>0</v>
      </c>
      <c r="AU94" s="169">
        <f t="shared" si="113"/>
        <v>0</v>
      </c>
      <c r="AV94" s="57">
        <f t="shared" si="91"/>
        <v>1221113</v>
      </c>
      <c r="AW94" s="57">
        <f t="shared" si="114"/>
        <v>10261.453781512606</v>
      </c>
      <c r="AX94" s="183"/>
      <c r="AY94" s="186"/>
      <c r="AZ94" s="186"/>
      <c r="BA94" s="186"/>
    </row>
    <row r="95" spans="1:53" s="162" customFormat="1" ht="12.75">
      <c r="A95" s="174">
        <v>348001</v>
      </c>
      <c r="B95" s="158" t="s">
        <v>143</v>
      </c>
      <c r="C95" s="131">
        <v>102</v>
      </c>
      <c r="D95" s="159">
        <v>359746</v>
      </c>
      <c r="E95" s="160">
        <f t="shared" si="94"/>
        <v>3526.921568627451</v>
      </c>
      <c r="F95" s="159">
        <v>71322</v>
      </c>
      <c r="G95" s="160">
        <f t="shared" si="95"/>
        <v>699.2352941176471</v>
      </c>
      <c r="H95" s="159">
        <v>0</v>
      </c>
      <c r="I95" s="160">
        <f t="shared" si="86"/>
        <v>0</v>
      </c>
      <c r="J95" s="159">
        <v>211640</v>
      </c>
      <c r="K95" s="160">
        <f t="shared" si="96"/>
        <v>2074.901960784314</v>
      </c>
      <c r="L95" s="159">
        <v>0</v>
      </c>
      <c r="M95" s="160">
        <f t="shared" si="97"/>
        <v>0</v>
      </c>
      <c r="N95" s="159">
        <v>0</v>
      </c>
      <c r="O95" s="160">
        <f t="shared" si="98"/>
        <v>0</v>
      </c>
      <c r="P95" s="4">
        <f t="shared" si="99"/>
        <v>642708</v>
      </c>
      <c r="Q95" s="4">
        <f t="shared" si="100"/>
        <v>6301.058823529412</v>
      </c>
      <c r="R95" s="159">
        <v>31595</v>
      </c>
      <c r="S95" s="160">
        <f t="shared" si="101"/>
        <v>309.7549019607843</v>
      </c>
      <c r="T95" s="159">
        <v>0</v>
      </c>
      <c r="U95" s="160">
        <f t="shared" si="102"/>
        <v>0</v>
      </c>
      <c r="V95" s="124">
        <f t="shared" si="89"/>
        <v>674303</v>
      </c>
      <c r="W95" s="124">
        <f t="shared" si="103"/>
        <v>6610.813725490196</v>
      </c>
      <c r="X95" s="159">
        <v>359250</v>
      </c>
      <c r="Y95" s="160">
        <f t="shared" si="104"/>
        <v>3522.0588235294117</v>
      </c>
      <c r="Z95" s="159">
        <v>2166</v>
      </c>
      <c r="AA95" s="160">
        <f t="shared" si="92"/>
        <v>21.235294117647058</v>
      </c>
      <c r="AB95" s="159">
        <v>66529</v>
      </c>
      <c r="AC95" s="160">
        <f t="shared" si="93"/>
        <v>652.2450980392157</v>
      </c>
      <c r="AD95" s="159">
        <v>195893</v>
      </c>
      <c r="AE95" s="160">
        <f t="shared" si="105"/>
        <v>1920.5196078431372</v>
      </c>
      <c r="AF95" s="159">
        <v>68981</v>
      </c>
      <c r="AG95" s="160">
        <f t="shared" si="106"/>
        <v>676.2843137254902</v>
      </c>
      <c r="AH95" s="159">
        <v>18441</v>
      </c>
      <c r="AI95" s="160">
        <f t="shared" si="107"/>
        <v>180.7941176470588</v>
      </c>
      <c r="AJ95" s="159">
        <v>12927</v>
      </c>
      <c r="AK95" s="160">
        <f t="shared" si="108"/>
        <v>126.73529411764706</v>
      </c>
      <c r="AL95" s="159">
        <v>0</v>
      </c>
      <c r="AM95" s="160">
        <f t="shared" si="109"/>
        <v>0</v>
      </c>
      <c r="AN95" s="159">
        <v>44133</v>
      </c>
      <c r="AO95" s="160">
        <f t="shared" si="110"/>
        <v>432.6764705882353</v>
      </c>
      <c r="AP95" s="6">
        <f t="shared" si="90"/>
        <v>768320</v>
      </c>
      <c r="AQ95" s="6">
        <f t="shared" si="111"/>
        <v>7532.549019607844</v>
      </c>
      <c r="AR95" s="159">
        <v>100214</v>
      </c>
      <c r="AS95" s="160">
        <f t="shared" si="112"/>
        <v>982.4901960784314</v>
      </c>
      <c r="AT95" s="159">
        <v>0</v>
      </c>
      <c r="AU95" s="160">
        <f t="shared" si="113"/>
        <v>0</v>
      </c>
      <c r="AV95" s="57">
        <f t="shared" si="91"/>
        <v>1542837</v>
      </c>
      <c r="AW95" s="57">
        <f t="shared" si="114"/>
        <v>15125.85294117647</v>
      </c>
      <c r="AX95" s="171"/>
      <c r="AY95" s="161"/>
      <c r="AZ95" s="161"/>
      <c r="BA95" s="161"/>
    </row>
    <row r="96" spans="1:50" ht="12.75">
      <c r="A96" s="20"/>
      <c r="B96" s="21" t="s">
        <v>56</v>
      </c>
      <c r="C96" s="46">
        <f>SUM(C80:C95)</f>
        <v>7720</v>
      </c>
      <c r="D96" s="163">
        <f>SUM(D80:D95)</f>
        <v>31710283</v>
      </c>
      <c r="E96" s="22">
        <f>D96/$C$96</f>
        <v>4107.549611398964</v>
      </c>
      <c r="F96" s="83">
        <f>SUM(F80:F95)</f>
        <v>3384961</v>
      </c>
      <c r="G96" s="22">
        <f>F96/$C$96</f>
        <v>438.46645077720206</v>
      </c>
      <c r="H96" s="83">
        <f>SUM(H80:H95)</f>
        <v>117020</v>
      </c>
      <c r="I96" s="83">
        <f>H96/$C$96</f>
        <v>15.158031088082902</v>
      </c>
      <c r="J96" s="83">
        <f>SUM(J80:J95)</f>
        <v>2065284</v>
      </c>
      <c r="K96" s="36">
        <f t="shared" si="87"/>
        <v>267.5238341968912</v>
      </c>
      <c r="L96" s="83">
        <f>SUM(L80:L89)</f>
        <v>0</v>
      </c>
      <c r="M96" s="80">
        <f t="shared" si="88"/>
        <v>0</v>
      </c>
      <c r="N96" s="83">
        <f>SUM(N80:N95)</f>
        <v>1113459</v>
      </c>
      <c r="O96" s="44">
        <f t="shared" si="64"/>
        <v>144.23044041450777</v>
      </c>
      <c r="P96" s="119">
        <f>SUM(P80:P95)</f>
        <v>38391007</v>
      </c>
      <c r="Q96" s="34">
        <f t="shared" si="66"/>
        <v>4972.928367875647</v>
      </c>
      <c r="R96" s="83">
        <f>SUM(R80:R95)</f>
        <v>2343125</v>
      </c>
      <c r="S96" s="78">
        <f t="shared" si="67"/>
        <v>303.51360103626945</v>
      </c>
      <c r="T96" s="83">
        <f>SUM(T80:T95)</f>
        <v>1415750</v>
      </c>
      <c r="U96" s="33">
        <f t="shared" si="68"/>
        <v>183.38730569948186</v>
      </c>
      <c r="V96" s="126">
        <f>SUM(V80:V95)</f>
        <v>42149882</v>
      </c>
      <c r="W96" s="32">
        <f t="shared" si="70"/>
        <v>5459.829274611399</v>
      </c>
      <c r="X96" s="83">
        <f>SUM(X80:X95)</f>
        <v>11994682</v>
      </c>
      <c r="Y96" s="33">
        <f t="shared" si="71"/>
        <v>1553.7152849740933</v>
      </c>
      <c r="Z96" s="83">
        <f>SUM(Z80:Z95)</f>
        <v>2243815</v>
      </c>
      <c r="AA96" s="33">
        <f t="shared" si="72"/>
        <v>290.6496113989637</v>
      </c>
      <c r="AB96" s="83">
        <f>SUM(AB80:AB95)</f>
        <v>3811847</v>
      </c>
      <c r="AC96" s="33">
        <f t="shared" si="73"/>
        <v>493.7625647668394</v>
      </c>
      <c r="AD96" s="83">
        <f>SUM(AD80:AD95)</f>
        <v>6690145</v>
      </c>
      <c r="AE96" s="33">
        <f t="shared" si="74"/>
        <v>866.5990932642487</v>
      </c>
      <c r="AF96" s="83">
        <f>SUM(AF80:AF95)</f>
        <v>1495957</v>
      </c>
      <c r="AG96" s="33">
        <f t="shared" si="75"/>
        <v>193.77681347150258</v>
      </c>
      <c r="AH96" s="83">
        <f>SUM(AH80:AH95)</f>
        <v>3584106</v>
      </c>
      <c r="AI96" s="33">
        <f t="shared" si="76"/>
        <v>464.2624352331606</v>
      </c>
      <c r="AJ96" s="83">
        <f>SUM(AJ80:AJ95)</f>
        <v>14043</v>
      </c>
      <c r="AK96" s="33">
        <f t="shared" si="77"/>
        <v>1.8190414507772021</v>
      </c>
      <c r="AL96" s="83">
        <f>SUM(AL80:AL95)</f>
        <v>66965</v>
      </c>
      <c r="AM96" s="33">
        <f t="shared" si="78"/>
        <v>8.674222797927461</v>
      </c>
      <c r="AN96" s="83">
        <f>SUM(AN80:AN95)</f>
        <v>1860216</v>
      </c>
      <c r="AO96" s="33">
        <f t="shared" si="79"/>
        <v>240.96062176165802</v>
      </c>
      <c r="AP96" s="79">
        <f>SUM(AP80:AP95)</f>
        <v>31761776</v>
      </c>
      <c r="AQ96" s="81">
        <f t="shared" si="81"/>
        <v>4114.219689119171</v>
      </c>
      <c r="AR96" s="83">
        <f>SUM(AR80:AR95)</f>
        <v>9917657</v>
      </c>
      <c r="AS96" s="33">
        <f t="shared" si="82"/>
        <v>1284.6705958549223</v>
      </c>
      <c r="AT96" s="83">
        <f>SUM(AT80:AT95)</f>
        <v>3493001</v>
      </c>
      <c r="AU96" s="33">
        <f t="shared" si="83"/>
        <v>452.4612694300518</v>
      </c>
      <c r="AV96" s="82">
        <f>SUM(AV80:AV95)</f>
        <v>87322316</v>
      </c>
      <c r="AW96" s="49">
        <f t="shared" si="84"/>
        <v>11311.180829015544</v>
      </c>
      <c r="AX96" s="171"/>
    </row>
    <row r="97" spans="1:130" ht="12.75">
      <c r="A97" s="25"/>
      <c r="B97" s="26"/>
      <c r="C97" s="26"/>
      <c r="D97" s="26"/>
      <c r="E97" s="26"/>
      <c r="F97" s="26"/>
      <c r="G97" s="26"/>
      <c r="H97" s="26"/>
      <c r="I97" s="135"/>
      <c r="J97" s="26"/>
      <c r="K97" s="26"/>
      <c r="L97" s="26"/>
      <c r="M97" s="26"/>
      <c r="N97" s="26"/>
      <c r="O97" s="136"/>
      <c r="P97" s="26"/>
      <c r="Q97" s="135"/>
      <c r="R97" s="26"/>
      <c r="S97" s="26"/>
      <c r="T97" s="26"/>
      <c r="U97" s="135"/>
      <c r="V97" s="26"/>
      <c r="W97" s="26"/>
      <c r="X97" s="26"/>
      <c r="Y97" s="135"/>
      <c r="Z97" s="26"/>
      <c r="AA97" s="135"/>
      <c r="AB97" s="26"/>
      <c r="AC97" s="26"/>
      <c r="AD97" s="26"/>
      <c r="AE97" s="135"/>
      <c r="AF97" s="26"/>
      <c r="AG97" s="135"/>
      <c r="AH97" s="26"/>
      <c r="AI97" s="26"/>
      <c r="AJ97" s="26"/>
      <c r="AK97" s="135"/>
      <c r="AL97" s="26"/>
      <c r="AM97" s="135"/>
      <c r="AN97" s="26"/>
      <c r="AO97" s="26"/>
      <c r="AP97" s="26"/>
      <c r="AQ97" s="135"/>
      <c r="AR97" s="26"/>
      <c r="AS97" s="135"/>
      <c r="AT97" s="26"/>
      <c r="AU97" s="137"/>
      <c r="AV97" s="26"/>
      <c r="AW97" s="135"/>
      <c r="AX97" s="156"/>
      <c r="AY97" s="59"/>
      <c r="AZ97" s="59"/>
      <c r="BA97" s="59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</row>
    <row r="98" spans="1:130" s="139" customFormat="1" ht="12.75">
      <c r="A98" s="111" t="s">
        <v>122</v>
      </c>
      <c r="B98" s="110" t="s">
        <v>123</v>
      </c>
      <c r="C98" s="138">
        <v>314</v>
      </c>
      <c r="D98" s="109">
        <v>4298150</v>
      </c>
      <c r="E98" s="108">
        <f>D98/C98</f>
        <v>13688.375796178343</v>
      </c>
      <c r="F98" s="109">
        <v>0</v>
      </c>
      <c r="G98" s="108">
        <f>F98/C98</f>
        <v>0</v>
      </c>
      <c r="H98" s="109">
        <v>0</v>
      </c>
      <c r="I98" s="108">
        <f>H98/C98</f>
        <v>0</v>
      </c>
      <c r="J98" s="109">
        <v>0</v>
      </c>
      <c r="K98" s="108">
        <f>J98/C98</f>
        <v>0</v>
      </c>
      <c r="L98" s="109">
        <v>0</v>
      </c>
      <c r="M98" s="108">
        <f>L98/C98</f>
        <v>0</v>
      </c>
      <c r="N98" s="109">
        <v>0</v>
      </c>
      <c r="O98" s="108">
        <f>N98/C98</f>
        <v>0</v>
      </c>
      <c r="P98" s="117">
        <f>D98+F98+H98+J98+L98+N98</f>
        <v>4298150</v>
      </c>
      <c r="Q98" s="107">
        <f>P98/$C98</f>
        <v>13688.375796178343</v>
      </c>
      <c r="R98" s="109">
        <v>0</v>
      </c>
      <c r="S98" s="108">
        <f>R98/$C98</f>
        <v>0</v>
      </c>
      <c r="T98" s="109">
        <v>332265</v>
      </c>
      <c r="U98" s="108">
        <f>T98/C98</f>
        <v>1058.1687898089172</v>
      </c>
      <c r="V98" s="122">
        <f>P98+R98+T98</f>
        <v>4630415</v>
      </c>
      <c r="W98" s="106">
        <f>V98/$C98</f>
        <v>14746.544585987262</v>
      </c>
      <c r="X98" s="109">
        <v>0</v>
      </c>
      <c r="Y98" s="108">
        <f>X98/C98</f>
        <v>0</v>
      </c>
      <c r="Z98" s="109">
        <v>0</v>
      </c>
      <c r="AA98" s="108">
        <f>Z98/C98</f>
        <v>0</v>
      </c>
      <c r="AB98" s="109">
        <v>44275</v>
      </c>
      <c r="AC98" s="108">
        <f>AB98/C98</f>
        <v>141.0031847133758</v>
      </c>
      <c r="AD98" s="109">
        <v>2500</v>
      </c>
      <c r="AE98" s="108">
        <f>AD98/C98</f>
        <v>7.961783439490445</v>
      </c>
      <c r="AF98" s="109">
        <v>0</v>
      </c>
      <c r="AG98" s="108">
        <f>AF98/C98</f>
        <v>0</v>
      </c>
      <c r="AH98" s="109">
        <v>3971</v>
      </c>
      <c r="AI98" s="108">
        <f>AH98/C98</f>
        <v>12.646496815286625</v>
      </c>
      <c r="AJ98" s="109">
        <v>0</v>
      </c>
      <c r="AK98" s="108">
        <f>AJ98/C98</f>
        <v>0</v>
      </c>
      <c r="AL98" s="109">
        <v>0</v>
      </c>
      <c r="AM98" s="108">
        <f>AL98/C98</f>
        <v>0</v>
      </c>
      <c r="AN98" s="109">
        <v>0</v>
      </c>
      <c r="AO98" s="108">
        <f>AN98/C98</f>
        <v>0</v>
      </c>
      <c r="AP98" s="105">
        <f>X98+Z98+AB98+AD98+AF98+AH98+AJ98+AL98+AN98</f>
        <v>50746</v>
      </c>
      <c r="AQ98" s="105">
        <f>AP98/$C98</f>
        <v>161.61146496815286</v>
      </c>
      <c r="AR98" s="109">
        <v>0</v>
      </c>
      <c r="AS98" s="108">
        <f>AR98/C98</f>
        <v>0</v>
      </c>
      <c r="AT98" s="109">
        <v>0</v>
      </c>
      <c r="AU98" s="108">
        <f>AT98/$C98</f>
        <v>0</v>
      </c>
      <c r="AV98" s="104">
        <f>V98+AP98+AR98+AT98</f>
        <v>4681161</v>
      </c>
      <c r="AW98" s="104">
        <f>AV98/$C98</f>
        <v>14908.156050955415</v>
      </c>
      <c r="AX98" s="156"/>
      <c r="AY98" s="59"/>
      <c r="AZ98" s="59"/>
      <c r="BA98" s="59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  <c r="DZ98" s="60"/>
    </row>
    <row r="99" spans="1:130" s="139" customFormat="1" ht="12.75">
      <c r="A99" s="140"/>
      <c r="B99" s="141" t="s">
        <v>124</v>
      </c>
      <c r="C99" s="142">
        <f>SUM(C98)</f>
        <v>314</v>
      </c>
      <c r="D99" s="143">
        <f>SUM(D98)</f>
        <v>4298150</v>
      </c>
      <c r="E99" s="143">
        <f>D99/$C$99</f>
        <v>13688.375796178343</v>
      </c>
      <c r="F99" s="143">
        <f>SUM(F98)</f>
        <v>0</v>
      </c>
      <c r="G99" s="143">
        <f>F99/$C$99</f>
        <v>0</v>
      </c>
      <c r="H99" s="143">
        <f>SUM(H98)</f>
        <v>0</v>
      </c>
      <c r="I99" s="144">
        <f>H99/$C$99</f>
        <v>0</v>
      </c>
      <c r="J99" s="143">
        <f>SUM(J98)</f>
        <v>0</v>
      </c>
      <c r="K99" s="145">
        <f>J99/C99</f>
        <v>0</v>
      </c>
      <c r="L99" s="143">
        <f>SUM(L98)</f>
        <v>0</v>
      </c>
      <c r="M99" s="145">
        <f>L99/C99</f>
        <v>0</v>
      </c>
      <c r="N99" s="143">
        <f>SUM(N98)</f>
        <v>0</v>
      </c>
      <c r="O99" s="146">
        <f>N99/C99</f>
        <v>0</v>
      </c>
      <c r="P99" s="147">
        <f>D99+F99+H99+J99+L99+N99</f>
        <v>4298150</v>
      </c>
      <c r="Q99" s="148">
        <f>P99/$C99</f>
        <v>13688.375796178343</v>
      </c>
      <c r="R99" s="143">
        <f>SUM(R98)</f>
        <v>0</v>
      </c>
      <c r="S99" s="149">
        <f>R99/$C99</f>
        <v>0</v>
      </c>
      <c r="T99" s="143">
        <f>SUM(T98)</f>
        <v>332265</v>
      </c>
      <c r="U99" s="145">
        <f>T99/C99</f>
        <v>1058.1687898089172</v>
      </c>
      <c r="V99" s="125">
        <f>SUM(V98)</f>
        <v>4630415</v>
      </c>
      <c r="W99" s="150">
        <f>V99/$C99</f>
        <v>14746.544585987262</v>
      </c>
      <c r="X99" s="143">
        <f>SUM(X98)</f>
        <v>0</v>
      </c>
      <c r="Y99" s="145">
        <f>X99/C99</f>
        <v>0</v>
      </c>
      <c r="Z99" s="143">
        <f>SUM(Z98)</f>
        <v>0</v>
      </c>
      <c r="AA99" s="145">
        <f>Z99/C99</f>
        <v>0</v>
      </c>
      <c r="AB99" s="143">
        <f>SUM(AB98)</f>
        <v>44275</v>
      </c>
      <c r="AC99" s="145">
        <f>AB99/C99</f>
        <v>141.0031847133758</v>
      </c>
      <c r="AD99" s="143">
        <f>SUM(AD98)</f>
        <v>2500</v>
      </c>
      <c r="AE99" s="11">
        <f>AD99/C99</f>
        <v>7.961783439490445</v>
      </c>
      <c r="AF99" s="143">
        <f>SUM(AF98)</f>
        <v>0</v>
      </c>
      <c r="AG99" s="11">
        <f>AF99/C99</f>
        <v>0</v>
      </c>
      <c r="AH99" s="143">
        <f>SUM(AH98)</f>
        <v>3971</v>
      </c>
      <c r="AI99" s="11">
        <f>AH99/C99</f>
        <v>12.646496815286625</v>
      </c>
      <c r="AJ99" s="143">
        <f>SUM(AJ98)</f>
        <v>0</v>
      </c>
      <c r="AK99" s="11">
        <f>AJ99/C99</f>
        <v>0</v>
      </c>
      <c r="AL99" s="143">
        <f>SUM(AL98)</f>
        <v>0</v>
      </c>
      <c r="AM99" s="11">
        <f>AL99/C99</f>
        <v>0</v>
      </c>
      <c r="AN99" s="143">
        <f>SUM(AN98)</f>
        <v>0</v>
      </c>
      <c r="AO99" s="11">
        <f>AN99/C99</f>
        <v>0</v>
      </c>
      <c r="AP99" s="14">
        <f>SUM(AP98)</f>
        <v>50746</v>
      </c>
      <c r="AQ99" s="151">
        <f>AP99/$C99</f>
        <v>161.61146496815286</v>
      </c>
      <c r="AR99" s="143">
        <f>SUM(AR98)</f>
        <v>0</v>
      </c>
      <c r="AS99" s="11">
        <f>AR99/C99</f>
        <v>0</v>
      </c>
      <c r="AT99" s="143">
        <f>SUM(AT98)</f>
        <v>0</v>
      </c>
      <c r="AU99" s="11">
        <f>AT99/$C99</f>
        <v>0</v>
      </c>
      <c r="AV99" s="152">
        <f>SUM(AV98)</f>
        <v>4681161</v>
      </c>
      <c r="AW99" s="153">
        <f>AV99/$C99</f>
        <v>14908.156050955415</v>
      </c>
      <c r="AX99" s="156"/>
      <c r="AY99" s="59"/>
      <c r="AZ99" s="59"/>
      <c r="BA99" s="59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</row>
    <row r="100" spans="1:50" ht="12.75">
      <c r="A100" s="25"/>
      <c r="B100" s="26"/>
      <c r="C100" s="26"/>
      <c r="D100" s="26"/>
      <c r="E100" s="26"/>
      <c r="F100" s="26"/>
      <c r="G100" s="26"/>
      <c r="H100" s="26"/>
      <c r="I100" s="29"/>
      <c r="J100" s="26"/>
      <c r="K100" s="28"/>
      <c r="L100" s="26"/>
      <c r="M100" s="28"/>
      <c r="N100" s="26"/>
      <c r="O100" s="120"/>
      <c r="P100" s="28"/>
      <c r="Q100" s="29"/>
      <c r="R100" s="26"/>
      <c r="S100" s="28"/>
      <c r="T100" s="26"/>
      <c r="U100" s="29"/>
      <c r="V100" s="28"/>
      <c r="W100" s="28"/>
      <c r="X100" s="26"/>
      <c r="Y100" s="29"/>
      <c r="Z100" s="26"/>
      <c r="AA100" s="29"/>
      <c r="AB100" s="26"/>
      <c r="AC100" s="28"/>
      <c r="AD100" s="26"/>
      <c r="AE100" s="29"/>
      <c r="AF100" s="26"/>
      <c r="AG100" s="29"/>
      <c r="AH100" s="26"/>
      <c r="AI100" s="28"/>
      <c r="AJ100" s="26"/>
      <c r="AK100" s="29"/>
      <c r="AL100" s="26"/>
      <c r="AM100" s="29"/>
      <c r="AN100" s="26"/>
      <c r="AO100" s="28"/>
      <c r="AP100" s="28"/>
      <c r="AQ100" s="29"/>
      <c r="AR100" s="26"/>
      <c r="AS100" s="29"/>
      <c r="AT100" s="26"/>
      <c r="AU100" s="41"/>
      <c r="AV100" s="28"/>
      <c r="AW100" s="29"/>
      <c r="AX100" s="156"/>
    </row>
    <row r="101" spans="1:53" ht="13.5" thickBot="1">
      <c r="A101" s="96"/>
      <c r="B101" s="97" t="s">
        <v>57</v>
      </c>
      <c r="C101" s="173">
        <f>C96+C78+C74+C99</f>
        <v>702406</v>
      </c>
      <c r="D101" s="172">
        <f>D96+D78+D74+D99</f>
        <v>2695130463.87</v>
      </c>
      <c r="E101" s="91">
        <f>D101/$C$101</f>
        <v>3836.9980664601385</v>
      </c>
      <c r="F101" s="90">
        <f>F96+F78+F74+F99</f>
        <v>856860152</v>
      </c>
      <c r="G101" s="90">
        <f>F101/C101</f>
        <v>1219.8929849688072</v>
      </c>
      <c r="H101" s="90">
        <f>H96+H78+H74+H99</f>
        <v>126709704</v>
      </c>
      <c r="I101" s="92">
        <f>H101/C101</f>
        <v>180.39382351517497</v>
      </c>
      <c r="J101" s="90">
        <f>J96+J78+J74+J99</f>
        <v>208842266</v>
      </c>
      <c r="K101" s="90">
        <f>J101/C101</f>
        <v>297.32414871171375</v>
      </c>
      <c r="L101" s="90">
        <f>L96+L78+L74+L99</f>
        <v>12679804</v>
      </c>
      <c r="M101" s="90">
        <f>L101/C101</f>
        <v>18.05195855388479</v>
      </c>
      <c r="N101" s="90">
        <f>N96+N78+N74+N99</f>
        <v>372779098</v>
      </c>
      <c r="O101" s="121">
        <f>N101/C101</f>
        <v>530.7174169924516</v>
      </c>
      <c r="P101" s="93">
        <f>P96+P78+P74+P99</f>
        <v>4273001487.87</v>
      </c>
      <c r="Q101" s="93">
        <f>P101/C101</f>
        <v>6083.378399202171</v>
      </c>
      <c r="R101" s="90">
        <f>R96+R78+R74+R99</f>
        <v>449279496.75</v>
      </c>
      <c r="S101" s="90">
        <f>R101/C101</f>
        <v>639.6293550311358</v>
      </c>
      <c r="T101" s="90">
        <f>T96+T78+T74+T99</f>
        <v>398507099</v>
      </c>
      <c r="U101" s="121">
        <f>T101/C101</f>
        <v>567.3458071257934</v>
      </c>
      <c r="V101" s="127">
        <f>V96+V78+V74+V99</f>
        <v>5120788083.62</v>
      </c>
      <c r="W101" s="94">
        <f>V101/C101</f>
        <v>7290.3535613591</v>
      </c>
      <c r="X101" s="90">
        <f>X96+X78+X74+X99</f>
        <v>450351418</v>
      </c>
      <c r="Y101" s="90">
        <f>X101/C101</f>
        <v>641.1554257793925</v>
      </c>
      <c r="Z101" s="90">
        <f>Z96+Z78+Z74+Z99</f>
        <v>179265447</v>
      </c>
      <c r="AA101" s="121">
        <f>Z101/C101</f>
        <v>255.21628089737274</v>
      </c>
      <c r="AB101" s="90">
        <f>AB96+AB78+AB74+AB99</f>
        <v>94114186</v>
      </c>
      <c r="AC101" s="90">
        <f>AB101/C101</f>
        <v>133.98830021383645</v>
      </c>
      <c r="AD101" s="90">
        <f>AD96+AD78+AD74+AD99</f>
        <v>667367971.67</v>
      </c>
      <c r="AE101" s="90">
        <f>AD101/C101</f>
        <v>950.1171283702018</v>
      </c>
      <c r="AF101" s="90">
        <f>AF96+AF78+AF74+AF99</f>
        <v>456913701.84</v>
      </c>
      <c r="AG101" s="121">
        <f>AF101/C101</f>
        <v>650.4980051992721</v>
      </c>
      <c r="AH101" s="90">
        <f>AH96+AH78+AH74+AH99</f>
        <v>421600505.13</v>
      </c>
      <c r="AI101" s="90">
        <f>AH101/C101</f>
        <v>600.2233823885331</v>
      </c>
      <c r="AJ101" s="90">
        <f>AJ96+AJ78+AJ74+AJ99</f>
        <v>379798</v>
      </c>
      <c r="AK101" s="90">
        <f>AJ101/C101</f>
        <v>0.540710073661102</v>
      </c>
      <c r="AL101" s="90">
        <f>AL96+AL78+AL74+AL99</f>
        <v>7604935</v>
      </c>
      <c r="AM101" s="121">
        <f>AL101/C101</f>
        <v>10.826978983664718</v>
      </c>
      <c r="AN101" s="90">
        <f>AN96+AN78+AN74+AN99</f>
        <v>119370402</v>
      </c>
      <c r="AO101" s="90">
        <f>AN101/C101</f>
        <v>169.94502040130638</v>
      </c>
      <c r="AP101" s="95">
        <f>AP96+AP78+AP74+AP99</f>
        <v>2396968364.64</v>
      </c>
      <c r="AQ101" s="98">
        <f>AP101/C101</f>
        <v>3412.511232307241</v>
      </c>
      <c r="AR101" s="90">
        <f>AR96+AR78+AR74+AR99</f>
        <v>544261106</v>
      </c>
      <c r="AS101" s="121">
        <f>AR101/C101</f>
        <v>774.8525866806377</v>
      </c>
      <c r="AT101" s="90">
        <f>AT96+AT78+AT74+AT99</f>
        <v>525381320</v>
      </c>
      <c r="AU101" s="90">
        <f>AT101/C101</f>
        <v>747.9738498816923</v>
      </c>
      <c r="AV101" s="99">
        <f>AV96+AV78+AV74+AV99</f>
        <v>8587398874.26</v>
      </c>
      <c r="AW101" s="100">
        <f>AV101/C101</f>
        <v>12225.691230228671</v>
      </c>
      <c r="AX101" s="157"/>
      <c r="AY101" s="101"/>
      <c r="AZ101" s="101"/>
      <c r="BA101" s="101"/>
    </row>
    <row r="102" ht="13.5" thickTop="1">
      <c r="AB102" s="1" t="s">
        <v>125</v>
      </c>
    </row>
    <row r="103" spans="4:49" ht="12.75" customHeight="1">
      <c r="D103" s="191" t="s">
        <v>136</v>
      </c>
      <c r="E103" s="191"/>
      <c r="F103" s="191"/>
      <c r="G103" s="191"/>
      <c r="J103" s="191" t="s">
        <v>136</v>
      </c>
      <c r="K103" s="191"/>
      <c r="L103" s="191"/>
      <c r="M103" s="191"/>
      <c r="P103" s="191" t="s">
        <v>136</v>
      </c>
      <c r="Q103" s="191"/>
      <c r="R103" s="191"/>
      <c r="S103" s="191"/>
      <c r="V103" s="191" t="s">
        <v>136</v>
      </c>
      <c r="W103" s="191"/>
      <c r="X103" s="191"/>
      <c r="Y103" s="191"/>
      <c r="AB103" s="191" t="s">
        <v>136</v>
      </c>
      <c r="AC103" s="191"/>
      <c r="AD103" s="191"/>
      <c r="AE103" s="191"/>
      <c r="AH103" s="191" t="s">
        <v>136</v>
      </c>
      <c r="AI103" s="191"/>
      <c r="AJ103" s="191"/>
      <c r="AK103" s="191"/>
      <c r="AN103" s="191" t="s">
        <v>136</v>
      </c>
      <c r="AO103" s="191"/>
      <c r="AP103" s="191"/>
      <c r="AQ103" s="191"/>
      <c r="AT103" s="191" t="s">
        <v>136</v>
      </c>
      <c r="AU103" s="191"/>
      <c r="AV103" s="191"/>
      <c r="AW103" s="191"/>
    </row>
    <row r="104" spans="1:48" ht="12.75" customHeight="1">
      <c r="A104" s="162"/>
      <c r="D104" s="198" t="s">
        <v>145</v>
      </c>
      <c r="E104" s="198"/>
      <c r="F104" s="198"/>
      <c r="J104" s="198" t="s">
        <v>145</v>
      </c>
      <c r="K104" s="198"/>
      <c r="L104" s="198"/>
      <c r="P104" s="198" t="s">
        <v>145</v>
      </c>
      <c r="Q104" s="198"/>
      <c r="R104" s="198"/>
      <c r="V104" s="198" t="s">
        <v>145</v>
      </c>
      <c r="W104" s="198"/>
      <c r="X104" s="198"/>
      <c r="AB104" s="198" t="s">
        <v>145</v>
      </c>
      <c r="AC104" s="198"/>
      <c r="AD104" s="198"/>
      <c r="AH104" s="198" t="s">
        <v>145</v>
      </c>
      <c r="AI104" s="198"/>
      <c r="AJ104" s="198"/>
      <c r="AN104" s="198" t="s">
        <v>145</v>
      </c>
      <c r="AO104" s="198"/>
      <c r="AP104" s="198"/>
      <c r="AT104" s="198" t="s">
        <v>145</v>
      </c>
      <c r="AU104" s="198"/>
      <c r="AV104" s="198"/>
    </row>
    <row r="107" spans="1:49" ht="15">
      <c r="A107" s="177"/>
      <c r="B107" s="177"/>
      <c r="C107" s="177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</row>
    <row r="108" spans="1:49" ht="15">
      <c r="A108" s="177"/>
      <c r="B108" s="177"/>
      <c r="C108" s="177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</row>
    <row r="109" spans="1:49" ht="15">
      <c r="A109" s="177"/>
      <c r="B109" s="177"/>
      <c r="C109" s="177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</row>
    <row r="110" spans="1:49" ht="15">
      <c r="A110" s="177"/>
      <c r="B110" s="177"/>
      <c r="C110" s="177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</row>
    <row r="111" spans="1:49" ht="15">
      <c r="A111" s="177"/>
      <c r="B111" s="177"/>
      <c r="C111" s="177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</row>
    <row r="112" spans="1:49" ht="15">
      <c r="A112" s="177"/>
      <c r="B112" s="177"/>
      <c r="C112" s="177"/>
      <c r="D112" s="178"/>
      <c r="E112" s="178"/>
      <c r="F112" s="179"/>
      <c r="G112" s="178"/>
      <c r="H112" s="179"/>
      <c r="I112" s="178"/>
      <c r="J112" s="179"/>
      <c r="K112" s="179"/>
      <c r="L112" s="179"/>
      <c r="M112" s="178"/>
      <c r="N112" s="178"/>
      <c r="O112" s="178"/>
      <c r="P112" s="179"/>
      <c r="Q112" s="178"/>
      <c r="R112" s="178"/>
      <c r="S112" s="179"/>
      <c r="T112" s="179"/>
      <c r="U112" s="178"/>
      <c r="V112" s="179"/>
      <c r="W112" s="178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</row>
    <row r="113" spans="1:49" ht="15">
      <c r="A113" s="177"/>
      <c r="B113" s="177"/>
      <c r="C113" s="177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  <c r="W113" s="178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</row>
    <row r="114" spans="1:49" ht="15">
      <c r="A114" s="177"/>
      <c r="B114" s="177"/>
      <c r="C114" s="177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</row>
    <row r="115" spans="1:49" ht="15">
      <c r="A115" s="177"/>
      <c r="B115" s="177"/>
      <c r="C115" s="177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</row>
    <row r="116" spans="1:49" ht="15">
      <c r="A116" s="177"/>
      <c r="B116" s="177"/>
      <c r="C116" s="177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</row>
    <row r="117" spans="1:49" ht="15">
      <c r="A117" s="177"/>
      <c r="B117" s="177"/>
      <c r="C117" s="177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</row>
    <row r="118" spans="1:23" ht="15">
      <c r="A118" s="175"/>
      <c r="B118" s="175"/>
      <c r="C118" s="175"/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</row>
    <row r="119" spans="1:23" ht="15">
      <c r="A119" s="155"/>
      <c r="B119" s="155"/>
      <c r="C119" s="155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</row>
    <row r="120" spans="1:23" ht="15">
      <c r="A120" s="155"/>
      <c r="B120" s="155"/>
      <c r="C120" s="155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</row>
    <row r="121" spans="1:23" ht="15">
      <c r="A121" s="155"/>
      <c r="B121" s="155"/>
      <c r="C121" s="155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</row>
  </sheetData>
  <sheetProtection/>
  <mergeCells count="28">
    <mergeCell ref="D104:F104"/>
    <mergeCell ref="J104:L104"/>
    <mergeCell ref="P104:R104"/>
    <mergeCell ref="AT104:AV104"/>
    <mergeCell ref="C2:C3"/>
    <mergeCell ref="D103:G103"/>
    <mergeCell ref="J103:M103"/>
    <mergeCell ref="P103:S103"/>
    <mergeCell ref="D1:I1"/>
    <mergeCell ref="P2:P3"/>
    <mergeCell ref="J1:O1"/>
    <mergeCell ref="P1:U1"/>
    <mergeCell ref="AV2:AV3"/>
    <mergeCell ref="AN104:AP104"/>
    <mergeCell ref="V104:X104"/>
    <mergeCell ref="AB104:AD104"/>
    <mergeCell ref="AH104:AJ104"/>
    <mergeCell ref="AN103:AQ103"/>
    <mergeCell ref="V1:AA1"/>
    <mergeCell ref="AB1:AG1"/>
    <mergeCell ref="AH1:AM1"/>
    <mergeCell ref="AN1:AS1"/>
    <mergeCell ref="V2:V3"/>
    <mergeCell ref="AT103:AW103"/>
    <mergeCell ref="V103:Y103"/>
    <mergeCell ref="AB103:AE103"/>
    <mergeCell ref="AH103:AK103"/>
    <mergeCell ref="AP2:AP3"/>
  </mergeCells>
  <printOptions horizontalCentered="1"/>
  <pageMargins left="0.36" right="0.33" top="0.74" bottom="0.53" header="0.34" footer="0.5"/>
  <pageSetup horizontalDpi="600" verticalDpi="600" orientation="portrait" paperSize="5" scale="65" r:id="rId1"/>
  <headerFooter alignWithMargins="0">
    <oddHeader>&amp;C
</oddHeader>
  </headerFooter>
  <rowBreaks count="1" manualBreakCount="1">
    <brk id="105" max="49" man="1"/>
  </rowBreaks>
  <colBreaks count="7" manualBreakCount="7">
    <brk id="8" max="163" man="1"/>
    <brk id="15" max="163" man="1"/>
    <brk id="21" max="163" man="1"/>
    <brk id="26" max="163" man="1"/>
    <brk id="33" max="163" man="1"/>
    <brk id="38" max="163" man="1"/>
    <brk id="45" max="1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Zalinsky Matthew</cp:lastModifiedBy>
  <cp:lastPrinted>2013-10-16T20:24:39Z</cp:lastPrinted>
  <dcterms:created xsi:type="dcterms:W3CDTF">2003-04-30T19:33:38Z</dcterms:created>
  <dcterms:modified xsi:type="dcterms:W3CDTF">2013-10-16T20:24:41Z</dcterms:modified>
  <cp:category/>
  <cp:version/>
  <cp:contentType/>
  <cp:contentStatus/>
</cp:coreProperties>
</file>