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Expenditures by Fund" sheetId="1" r:id="rId1"/>
  </sheets>
  <definedNames>
    <definedName name="_xlnm.Print_Area" localSheetId="0">'Expenditures by Fund'!$A$1:$O$102</definedName>
    <definedName name="_xlnm.Print_Titles" localSheetId="0">'Expenditures by Fund'!$A:$B,'Expenditures by Fund'!$1:$2</definedName>
  </definedNames>
  <calcPr fullCalcOnLoad="1"/>
</workbook>
</file>

<file path=xl/sharedStrings.xml><?xml version="1.0" encoding="utf-8"?>
<sst xmlns="http://schemas.openxmlformats.org/spreadsheetml/2006/main" count="117" uniqueCount="114">
  <si>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</si>
  <si>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</si>
  <si>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</si>
  <si>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</si>
  <si>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</si>
  <si>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</si>
  <si>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Total Funds</t>
  </si>
  <si>
    <t>DISTRICT</t>
  </si>
  <si>
    <t>NCLB Federal Funds</t>
  </si>
  <si>
    <t>Percent            General Funds</t>
  </si>
  <si>
    <t xml:space="preserve">Percent            Special Fund Federal </t>
  </si>
  <si>
    <t>Percent              NCLB Federal Funds</t>
  </si>
  <si>
    <t>Percent             Other Special Funds</t>
  </si>
  <si>
    <t>Percent           Debt Service Funds</t>
  </si>
  <si>
    <t>Percent              Capital Project Funds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</si>
  <si>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</si>
  <si>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</si>
  <si>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</si>
  <si>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</si>
  <si>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</si>
  <si>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</si>
  <si>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</si>
  <si>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</si>
  <si>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</si>
  <si>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</si>
  <si>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</si>
  <si>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</si>
  <si>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</si>
  <si>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</si>
  <si>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</si>
  <si>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</si>
  <si>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</si>
  <si>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</si>
  <si>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</si>
  <si>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</si>
  <si>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</si>
  <si>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</si>
  <si>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</si>
  <si>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</si>
  <si>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</si>
  <si>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</si>
  <si>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</si>
  <si>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</si>
  <si>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</si>
  <si>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</si>
  <si>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</si>
  <si>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</si>
  <si>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</si>
  <si>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</si>
  <si>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</si>
  <si>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</si>
  <si>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</si>
  <si>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</si>
  <si>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</si>
  <si>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</si>
  <si>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</si>
  <si>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</si>
  <si>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</si>
  <si>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</si>
  <si>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</si>
  <si>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</si>
  <si>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</si>
  <si>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</si>
  <si>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</si>
  <si>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</si>
  <si>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</si>
  <si>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</si>
  <si>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</si>
  <si>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</si>
  <si>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</si>
  <si>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</si>
  <si>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</si>
  <si>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</si>
  <si>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</si>
  <si>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The MAX Charter School</t>
  </si>
  <si>
    <t>Total Expenditures by Fund Source*</t>
  </si>
  <si>
    <t>D'Arbonne Woods Charter School</t>
  </si>
  <si>
    <t>Madison Preparatory Academy</t>
  </si>
  <si>
    <t>Interational High School (VIBE)</t>
  </si>
  <si>
    <t>A02</t>
  </si>
  <si>
    <t>Office of Juvenile Justice</t>
  </si>
  <si>
    <t>Total Office of Juvenile Justice Schools</t>
  </si>
  <si>
    <t xml:space="preserve">Jefferson Davis Parish School Board </t>
  </si>
  <si>
    <t xml:space="preserve">Lincoln Parish School Board </t>
  </si>
  <si>
    <t xml:space="preserve">Orleans Parish School Board </t>
  </si>
  <si>
    <t xml:space="preserve">Ouachita Parish School Board </t>
  </si>
  <si>
    <t xml:space="preserve">Pointe Coupee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</si>
  <si>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</si>
  <si>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</si>
  <si>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</si>
  <si>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>Union Parish School Board</t>
  </si>
  <si>
    <t xml:space="preserve">City of Bogalusa School Board </t>
  </si>
  <si>
    <t xml:space="preserve">Zachary Community School Board </t>
  </si>
  <si>
    <t xml:space="preserve">City of Baker School Board </t>
  </si>
  <si>
    <t xml:space="preserve">Central Community School Board </t>
  </si>
  <si>
    <t xml:space="preserve">Allen Parish School Board </t>
  </si>
  <si>
    <t xml:space="preserve">Caddo Parish School Board </t>
  </si>
  <si>
    <t xml:space="preserve">Calcasieu Parish School Board </t>
  </si>
  <si>
    <t xml:space="preserve">Cameron Parish School Board </t>
  </si>
  <si>
    <t xml:space="preserve">East Baton Rouge Parish School Board </t>
  </si>
  <si>
    <t>** Excludes one-time Hurricane Related expenditures</t>
  </si>
  <si>
    <t>2011-2012</t>
  </si>
  <si>
    <t>Louisiana Virtual Charter Academy</t>
  </si>
  <si>
    <t>Louisiana Connections Academy</t>
  </si>
  <si>
    <t>Lake Charles Charter Academy</t>
  </si>
  <si>
    <t>Lycee Francais de la Nouvelle-Orleans</t>
  </si>
  <si>
    <t xml:space="preserve">New Orleans Military and Maritime Academy </t>
  </si>
  <si>
    <t>Jefferson Parish School Board **</t>
  </si>
  <si>
    <t>Lafourche Parish School Board **</t>
  </si>
  <si>
    <t>Plaquemines Parish School Board **</t>
  </si>
  <si>
    <t>St. Bernard Parish School Board **</t>
  </si>
  <si>
    <t>St. Tammany Parish School Board **</t>
  </si>
  <si>
    <t xml:space="preserve">*Includes KPC 51115, 51120, 51130, 51140 under Other Uses of Funds.   
</t>
  </si>
  <si>
    <t xml:space="preserve">Recovery School District (RSD Operated &amp; Type 5 Charters)**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</si>
</sst>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_)"/>
    <numFmt numFmtId="172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2"/>
      <name val="Arial Narrow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 style="double"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22"/>
      </top>
      <bottom/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11" xfId="81" applyFont="1" applyFill="1" applyBorder="1" applyAlignment="1">
      <alignment horizontal="right" wrapText="1"/>
      <protection/>
    </xf>
    <xf numFmtId="0" fontId="2" fillId="0" borderId="12" xfId="81" applyFont="1" applyFill="1" applyBorder="1" applyAlignment="1">
      <alignment horizontal="left" wrapText="1"/>
      <protection/>
    </xf>
    <xf numFmtId="10" fontId="5" fillId="0" borderId="13" xfId="0" applyNumberFormat="1" applyFont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" fillId="0" borderId="19" xfId="81" applyFont="1" applyFill="1" applyBorder="1" applyAlignment="1">
      <alignment horizontal="right" wrapText="1"/>
      <protection/>
    </xf>
    <xf numFmtId="0" fontId="2" fillId="0" borderId="10" xfId="81" applyFont="1" applyFill="1" applyBorder="1" applyAlignment="1">
      <alignment horizontal="right" wrapText="1"/>
      <protection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164" fontId="5" fillId="0" borderId="22" xfId="0" applyNumberFormat="1" applyFont="1" applyBorder="1" applyAlignment="1">
      <alignment/>
    </xf>
    <xf numFmtId="164" fontId="5" fillId="33" borderId="23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23" xfId="0" applyNumberFormat="1" applyFont="1" applyFill="1" applyBorder="1" applyAlignment="1">
      <alignment/>
    </xf>
    <xf numFmtId="10" fontId="5" fillId="0" borderId="23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10" fontId="4" fillId="34" borderId="16" xfId="0" applyNumberFormat="1" applyFont="1" applyFill="1" applyBorder="1" applyAlignment="1">
      <alignment/>
    </xf>
    <xf numFmtId="164" fontId="2" fillId="33" borderId="10" xfId="81" applyNumberFormat="1" applyFont="1" applyFill="1" applyBorder="1" applyAlignment="1">
      <alignment horizontal="right" wrapText="1"/>
      <protection/>
    </xf>
    <xf numFmtId="10" fontId="2" fillId="0" borderId="10" xfId="81" applyNumberFormat="1" applyFont="1" applyFill="1" applyBorder="1" applyAlignment="1">
      <alignment horizontal="right" wrapText="1"/>
      <protection/>
    </xf>
    <xf numFmtId="164" fontId="5" fillId="0" borderId="11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10" fontId="5" fillId="0" borderId="11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64" fontId="2" fillId="33" borderId="19" xfId="81" applyNumberFormat="1" applyFont="1" applyFill="1" applyBorder="1" applyAlignment="1">
      <alignment horizontal="right" wrapText="1"/>
      <protection/>
    </xf>
    <xf numFmtId="10" fontId="2" fillId="0" borderId="19" xfId="81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2" fillId="0" borderId="19" xfId="81" applyFont="1" applyFill="1" applyBorder="1" applyAlignment="1">
      <alignment wrapText="1"/>
      <protection/>
    </xf>
    <xf numFmtId="164" fontId="2" fillId="0" borderId="19" xfId="81" applyNumberFormat="1" applyFont="1" applyFill="1" applyBorder="1" applyAlignment="1">
      <alignment horizontal="right" wrapText="1"/>
      <protection/>
    </xf>
    <xf numFmtId="164" fontId="4" fillId="0" borderId="10" xfId="0" applyNumberFormat="1" applyFont="1" applyFill="1" applyBorder="1" applyAlignment="1">
      <alignment/>
    </xf>
    <xf numFmtId="164" fontId="2" fillId="0" borderId="10" xfId="81" applyNumberFormat="1" applyFont="1" applyFill="1" applyBorder="1" applyAlignment="1">
      <alignment horizontal="right" wrapText="1"/>
      <protection/>
    </xf>
    <xf numFmtId="164" fontId="2" fillId="0" borderId="25" xfId="81" applyNumberFormat="1" applyFont="1" applyFill="1" applyBorder="1" applyAlignment="1">
      <alignment horizontal="right" wrapText="1"/>
      <protection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2" fillId="0" borderId="26" xfId="81" applyFont="1" applyFill="1" applyBorder="1" applyAlignment="1">
      <alignment horizontal="right" wrapText="1"/>
      <protection/>
    </xf>
    <xf numFmtId="0" fontId="2" fillId="0" borderId="26" xfId="81" applyFont="1" applyFill="1" applyBorder="1" applyAlignment="1">
      <alignment wrapText="1"/>
      <protection/>
    </xf>
    <xf numFmtId="0" fontId="2" fillId="0" borderId="10" xfId="81" applyFont="1" applyFill="1" applyBorder="1" applyAlignment="1">
      <alignment wrapText="1"/>
      <protection/>
    </xf>
    <xf numFmtId="164" fontId="4" fillId="34" borderId="17" xfId="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10" fontId="4" fillId="34" borderId="17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2" fillId="0" borderId="25" xfId="81" applyFont="1" applyFill="1" applyBorder="1" applyAlignment="1">
      <alignment wrapText="1"/>
      <protection/>
    </xf>
    <xf numFmtId="164" fontId="2" fillId="33" borderId="25" xfId="81" applyNumberFormat="1" applyFont="1" applyFill="1" applyBorder="1" applyAlignment="1">
      <alignment horizontal="right" wrapText="1"/>
      <protection/>
    </xf>
    <xf numFmtId="10" fontId="2" fillId="0" borderId="25" xfId="81" applyNumberFormat="1" applyFont="1" applyFill="1" applyBorder="1" applyAlignment="1">
      <alignment horizontal="right" wrapText="1"/>
      <protection/>
    </xf>
    <xf numFmtId="164" fontId="5" fillId="0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0" fontId="5" fillId="0" borderId="28" xfId="0" applyNumberFormat="1" applyFont="1" applyBorder="1" applyAlignment="1">
      <alignment/>
    </xf>
    <xf numFmtId="10" fontId="5" fillId="0" borderId="29" xfId="0" applyNumberFormat="1" applyFont="1" applyBorder="1" applyAlignment="1">
      <alignment/>
    </xf>
    <xf numFmtId="10" fontId="5" fillId="0" borderId="3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2" fillId="0" borderId="25" xfId="81" applyFont="1" applyFill="1" applyBorder="1" applyAlignment="1">
      <alignment horizontal="right" wrapText="1"/>
      <protection/>
    </xf>
    <xf numFmtId="0" fontId="2" fillId="0" borderId="10" xfId="81" applyFont="1" applyFill="1" applyBorder="1" applyAlignment="1">
      <alignment horizontal="left" wrapText="1"/>
      <protection/>
    </xf>
    <xf numFmtId="0" fontId="4" fillId="0" borderId="31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34" borderId="16" xfId="0" applyNumberFormat="1" applyFont="1" applyFill="1" applyBorder="1" applyAlignment="1">
      <alignment/>
    </xf>
    <xf numFmtId="0" fontId="6" fillId="0" borderId="31" xfId="0" applyFont="1" applyBorder="1" applyAlignment="1">
      <alignment horizontal="center" vertical="center"/>
    </xf>
    <xf numFmtId="38" fontId="4" fillId="0" borderId="0" xfId="68" applyNumberFormat="1" applyFont="1" applyFill="1" applyAlignment="1">
      <alignment horizontal="left" vertical="center" wrapText="1"/>
      <protection/>
    </xf>
    <xf numFmtId="38" fontId="4" fillId="0" borderId="0" xfId="68" applyNumberFormat="1" applyFont="1" applyFill="1" applyAlignment="1">
      <alignment horizontal="left" vertical="top" wrapText="1"/>
      <protection/>
    </xf>
    <xf numFmtId="0" fontId="4" fillId="0" borderId="32" xfId="0" applyFont="1" applyBorder="1" applyAlignment="1">
      <alignment vertical="top" wrapText="1"/>
    </xf>
    <xf numFmtId="0" fontId="4" fillId="0" borderId="32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2" xfId="0" applyBorder="1" applyAlignment="1">
      <alignment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6" xfId="57"/>
    <cellStyle name="Normal 16 2" xfId="58"/>
    <cellStyle name="Normal 19" xfId="59"/>
    <cellStyle name="Normal 19 2" xfId="60"/>
    <cellStyle name="Normal 2" xfId="61"/>
    <cellStyle name="Normal 2 2" xfId="62"/>
    <cellStyle name="Normal 2 3" xfId="63"/>
    <cellStyle name="Normal 2 4" xfId="64"/>
    <cellStyle name="Normal 2 5" xfId="65"/>
    <cellStyle name="Normal 3" xfId="66"/>
    <cellStyle name="Normal 3 2" xfId="67"/>
    <cellStyle name="Normal 38 2" xfId="68"/>
    <cellStyle name="Normal 39 2" xfId="69"/>
    <cellStyle name="Normal 4" xfId="70"/>
    <cellStyle name="Normal 4 2" xfId="71"/>
    <cellStyle name="Normal 4 3" xfId="72"/>
    <cellStyle name="Normal 4 4" xfId="73"/>
    <cellStyle name="Normal 4 5" xfId="74"/>
    <cellStyle name="Normal 4 6" xfId="75"/>
    <cellStyle name="Normal 46" xfId="76"/>
    <cellStyle name="Normal 46 2" xfId="77"/>
    <cellStyle name="Normal 47" xfId="78"/>
    <cellStyle name="Normal 7" xfId="79"/>
    <cellStyle name="Normal 8" xfId="80"/>
    <cellStyle name="Normal_Sheet1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SheetLayoutView="100" zoomScalePageLayoutView="0" workbookViewId="0" topLeftCell="A1">
      <pane xSplit="2" ySplit="2" topLeftCell="C6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1" sqref="E71"/>
    </sheetView>
  </sheetViews>
  <sheetFormatPr defaultColWidth="9.140625" defaultRowHeight="12.75"/>
  <cols>
    <col min="1" max="1" width="5.8515625" style="1" customWidth="1"/>
    <col min="2" max="2" width="43.140625" style="1" customWidth="1"/>
    <col min="3" max="3" width="12.57421875" style="1" bestFit="1" customWidth="1"/>
    <col min="4" max="4" width="11.00390625" style="1" customWidth="1"/>
    <col min="5" max="5" width="11.421875" style="1" customWidth="1"/>
    <col min="6" max="7" width="11.57421875" style="1" customWidth="1"/>
    <col min="8" max="8" width="10.8515625" style="1" customWidth="1"/>
    <col min="9" max="15" width="11.57421875" style="1" customWidth="1"/>
    <col min="16" max="16384" width="9.140625" style="1" customWidth="1"/>
  </cols>
  <sheetData>
    <row r="1" spans="2:15" s="30" customFormat="1" ht="50.25" customHeight="1">
      <c r="B1" s="30" t="s">
        <v>101</v>
      </c>
      <c r="C1" s="63" t="s">
        <v>75</v>
      </c>
      <c r="D1" s="63"/>
      <c r="E1" s="63"/>
      <c r="F1" s="63"/>
      <c r="G1" s="63"/>
      <c r="H1" s="63"/>
      <c r="I1" s="63"/>
      <c r="J1" s="63" t="s">
        <v>75</v>
      </c>
      <c r="K1" s="63"/>
      <c r="L1" s="63"/>
      <c r="M1" s="63"/>
      <c r="N1" s="63"/>
      <c r="O1" s="63"/>
    </row>
    <row r="2" spans="1:15" ht="45.75" customHeight="1">
      <c r="A2" s="39" t="s">
        <v>0</v>
      </c>
      <c r="B2" s="39" t="s">
        <v>7</v>
      </c>
      <c r="C2" s="40" t="s">
        <v>1</v>
      </c>
      <c r="D2" s="40" t="s">
        <v>2</v>
      </c>
      <c r="E2" s="40" t="s">
        <v>8</v>
      </c>
      <c r="F2" s="40" t="s">
        <v>3</v>
      </c>
      <c r="G2" s="40" t="s">
        <v>4</v>
      </c>
      <c r="H2" s="40" t="s">
        <v>5</v>
      </c>
      <c r="I2" s="41" t="s">
        <v>6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  <c r="O2" s="40" t="s">
        <v>14</v>
      </c>
    </row>
    <row r="3" spans="1:15" ht="12.75">
      <c r="A3" s="49">
        <v>1</v>
      </c>
      <c r="B3" s="49" t="s">
        <v>16</v>
      </c>
      <c r="C3" s="38">
        <v>76577053</v>
      </c>
      <c r="D3" s="38">
        <v>8395776</v>
      </c>
      <c r="E3" s="38">
        <v>5374429</v>
      </c>
      <c r="F3" s="38">
        <v>6365690</v>
      </c>
      <c r="G3" s="38">
        <v>863051</v>
      </c>
      <c r="H3" s="38">
        <v>484470</v>
      </c>
      <c r="I3" s="50">
        <f aca="true" t="shared" si="0" ref="I3:I34">SUM(C3:H3)</f>
        <v>98060469</v>
      </c>
      <c r="J3" s="51">
        <f aca="true" t="shared" si="1" ref="J3:J34">C3/$I3</f>
        <v>0.7809166505210168</v>
      </c>
      <c r="K3" s="51">
        <f aca="true" t="shared" si="2" ref="K3:K34">D3/$I3</f>
        <v>0.08561835452775572</v>
      </c>
      <c r="L3" s="51">
        <f aca="true" t="shared" si="3" ref="L3:L34">E3/$I3</f>
        <v>0.054807294466437846</v>
      </c>
      <c r="M3" s="51">
        <f aca="true" t="shared" si="4" ref="M3:M34">F3/$I3</f>
        <v>0.06491596527036803</v>
      </c>
      <c r="N3" s="51">
        <f aca="true" t="shared" si="5" ref="N3:N34">G3/$I3</f>
        <v>0.008801212239766057</v>
      </c>
      <c r="O3" s="51">
        <f aca="true" t="shared" si="6" ref="O3:O34">H3/$I3</f>
        <v>0.0049405229746555665</v>
      </c>
    </row>
    <row r="4" spans="1:15" s="33" customFormat="1" ht="12.75">
      <c r="A4" s="12">
        <v>2</v>
      </c>
      <c r="B4" s="34" t="s">
        <v>95</v>
      </c>
      <c r="C4" s="35">
        <v>38949110</v>
      </c>
      <c r="D4" s="35">
        <v>1552797</v>
      </c>
      <c r="E4" s="35">
        <v>1556549</v>
      </c>
      <c r="F4" s="35">
        <v>5552275</v>
      </c>
      <c r="G4" s="35">
        <v>1194525</v>
      </c>
      <c r="H4" s="35">
        <v>1592815</v>
      </c>
      <c r="I4" s="31">
        <f t="shared" si="0"/>
        <v>50398071</v>
      </c>
      <c r="J4" s="32">
        <f t="shared" si="1"/>
        <v>0.7728293807118134</v>
      </c>
      <c r="K4" s="32">
        <f t="shared" si="2"/>
        <v>0.030810643526415923</v>
      </c>
      <c r="L4" s="32">
        <f t="shared" si="3"/>
        <v>0.03088509082024191</v>
      </c>
      <c r="M4" s="32">
        <f t="shared" si="4"/>
        <v>0.11016840307241124</v>
      </c>
      <c r="N4" s="32">
        <f t="shared" si="5"/>
        <v>0.023701800015322017</v>
      </c>
      <c r="O4" s="32">
        <f t="shared" si="6"/>
        <v>0.03160468185379556</v>
      </c>
    </row>
    <row r="5" spans="1:15" s="33" customFormat="1" ht="12.75">
      <c r="A5" s="12">
        <v>3</v>
      </c>
      <c r="B5" s="34" t="s">
        <v>17</v>
      </c>
      <c r="C5" s="35">
        <v>176616105</v>
      </c>
      <c r="D5" s="35">
        <v>8979323</v>
      </c>
      <c r="E5" s="35">
        <v>5045064</v>
      </c>
      <c r="F5" s="35">
        <v>9628900</v>
      </c>
      <c r="G5" s="35">
        <v>20520162</v>
      </c>
      <c r="H5" s="35">
        <v>25780379</v>
      </c>
      <c r="I5" s="31">
        <f t="shared" si="0"/>
        <v>246569933</v>
      </c>
      <c r="J5" s="32">
        <f t="shared" si="1"/>
        <v>0.7162921401288616</v>
      </c>
      <c r="K5" s="32">
        <f t="shared" si="2"/>
        <v>0.036416942206818056</v>
      </c>
      <c r="L5" s="32">
        <f t="shared" si="3"/>
        <v>0.020460986214405955</v>
      </c>
      <c r="M5" s="32">
        <f t="shared" si="4"/>
        <v>0.03905139561359251</v>
      </c>
      <c r="N5" s="32">
        <f t="shared" si="5"/>
        <v>0.08322248276719124</v>
      </c>
      <c r="O5" s="32">
        <f t="shared" si="6"/>
        <v>0.1045560530691307</v>
      </c>
    </row>
    <row r="6" spans="1:15" s="33" customFormat="1" ht="12.75">
      <c r="A6" s="12">
        <v>4</v>
      </c>
      <c r="B6" s="34" t="s">
        <v>18</v>
      </c>
      <c r="C6" s="35">
        <v>37227849</v>
      </c>
      <c r="D6" s="35">
        <v>2733640</v>
      </c>
      <c r="E6" s="35">
        <v>2632340</v>
      </c>
      <c r="F6" s="35">
        <v>3262860</v>
      </c>
      <c r="G6" s="35">
        <v>338245</v>
      </c>
      <c r="H6" s="35">
        <v>2085257</v>
      </c>
      <c r="I6" s="31">
        <f t="shared" si="0"/>
        <v>48280191</v>
      </c>
      <c r="J6" s="32">
        <f t="shared" si="1"/>
        <v>0.7710791574954623</v>
      </c>
      <c r="K6" s="32">
        <f t="shared" si="2"/>
        <v>0.056620322815210074</v>
      </c>
      <c r="L6" s="32">
        <f t="shared" si="3"/>
        <v>0.05452215381666572</v>
      </c>
      <c r="M6" s="32">
        <f t="shared" si="4"/>
        <v>0.06758175418154415</v>
      </c>
      <c r="N6" s="32">
        <f t="shared" si="5"/>
        <v>0.0070058753495817775</v>
      </c>
      <c r="O6" s="32">
        <f t="shared" si="6"/>
        <v>0.043190736341536015</v>
      </c>
    </row>
    <row r="7" spans="1:15" ht="12.75">
      <c r="A7" s="13">
        <v>5</v>
      </c>
      <c r="B7" s="59" t="s">
        <v>19</v>
      </c>
      <c r="C7" s="36">
        <v>40913056</v>
      </c>
      <c r="D7" s="36">
        <v>3180166</v>
      </c>
      <c r="E7" s="36">
        <v>4891176</v>
      </c>
      <c r="F7" s="36">
        <v>7764184</v>
      </c>
      <c r="G7" s="36">
        <v>500979</v>
      </c>
      <c r="H7" s="36">
        <v>3474505</v>
      </c>
      <c r="I7" s="2">
        <f t="shared" si="0"/>
        <v>60724066</v>
      </c>
      <c r="J7" s="18">
        <f t="shared" si="1"/>
        <v>0.6737535658432359</v>
      </c>
      <c r="K7" s="18">
        <f t="shared" si="2"/>
        <v>0.05237076845282396</v>
      </c>
      <c r="L7" s="18">
        <f t="shared" si="3"/>
        <v>0.08054757071109171</v>
      </c>
      <c r="M7" s="18">
        <f t="shared" si="4"/>
        <v>0.12786008104266272</v>
      </c>
      <c r="N7" s="18">
        <f t="shared" si="5"/>
        <v>0.008250089840821925</v>
      </c>
      <c r="O7" s="18">
        <f t="shared" si="6"/>
        <v>0.05721792410936382</v>
      </c>
    </row>
    <row r="8" spans="1:15" ht="12.75">
      <c r="A8" s="49">
        <v>6</v>
      </c>
      <c r="B8" s="49" t="s">
        <v>20</v>
      </c>
      <c r="C8" s="38">
        <v>52949355</v>
      </c>
      <c r="D8" s="38">
        <v>1906428</v>
      </c>
      <c r="E8" s="38">
        <v>1945905</v>
      </c>
      <c r="F8" s="38">
        <v>3444064</v>
      </c>
      <c r="G8" s="38">
        <v>3405545</v>
      </c>
      <c r="H8" s="38">
        <v>13105746</v>
      </c>
      <c r="I8" s="50">
        <f t="shared" si="0"/>
        <v>76757043</v>
      </c>
      <c r="J8" s="51">
        <f t="shared" si="1"/>
        <v>0.6898305735930969</v>
      </c>
      <c r="K8" s="51">
        <f t="shared" si="2"/>
        <v>0.024837173573765733</v>
      </c>
      <c r="L8" s="51">
        <f t="shared" si="3"/>
        <v>0.025351484683952714</v>
      </c>
      <c r="M8" s="51">
        <f t="shared" si="4"/>
        <v>0.04486968055817366</v>
      </c>
      <c r="N8" s="51">
        <f t="shared" si="5"/>
        <v>0.04436785038735794</v>
      </c>
      <c r="O8" s="51">
        <f t="shared" si="6"/>
        <v>0.1707432372036531</v>
      </c>
    </row>
    <row r="9" spans="1:15" s="33" customFormat="1" ht="12.75">
      <c r="A9" s="12">
        <v>7</v>
      </c>
      <c r="B9" s="34" t="s">
        <v>21</v>
      </c>
      <c r="C9" s="35">
        <v>14568412</v>
      </c>
      <c r="D9" s="35">
        <v>1524822</v>
      </c>
      <c r="E9" s="35">
        <v>1232957</v>
      </c>
      <c r="F9" s="35">
        <v>29568252</v>
      </c>
      <c r="G9" s="35">
        <v>1506731</v>
      </c>
      <c r="H9" s="35">
        <v>405343</v>
      </c>
      <c r="I9" s="31">
        <f t="shared" si="0"/>
        <v>48806517</v>
      </c>
      <c r="J9" s="32">
        <f t="shared" si="1"/>
        <v>0.2984931704919652</v>
      </c>
      <c r="K9" s="32">
        <f t="shared" si="2"/>
        <v>0.031242180219498147</v>
      </c>
      <c r="L9" s="32">
        <f t="shared" si="3"/>
        <v>0.025262138660703856</v>
      </c>
      <c r="M9" s="32">
        <f t="shared" si="4"/>
        <v>0.6058258982094543</v>
      </c>
      <c r="N9" s="32">
        <f t="shared" si="5"/>
        <v>0.03087151250723341</v>
      </c>
      <c r="O9" s="32">
        <f t="shared" si="6"/>
        <v>0.008305099911145064</v>
      </c>
    </row>
    <row r="10" spans="1:15" s="33" customFormat="1" ht="12.75">
      <c r="A10" s="12">
        <v>8</v>
      </c>
      <c r="B10" s="34" t="s">
        <v>22</v>
      </c>
      <c r="C10" s="35">
        <v>187578900</v>
      </c>
      <c r="D10" s="35">
        <v>7345666</v>
      </c>
      <c r="E10" s="35">
        <v>7387337</v>
      </c>
      <c r="F10" s="35">
        <v>97378786</v>
      </c>
      <c r="G10" s="35">
        <v>4883785</v>
      </c>
      <c r="H10" s="35">
        <v>3199679</v>
      </c>
      <c r="I10" s="31">
        <f t="shared" si="0"/>
        <v>307774153</v>
      </c>
      <c r="J10" s="32">
        <f t="shared" si="1"/>
        <v>0.6094693078401551</v>
      </c>
      <c r="K10" s="32">
        <f t="shared" si="2"/>
        <v>0.02386706592609809</v>
      </c>
      <c r="L10" s="32">
        <f t="shared" si="3"/>
        <v>0.024002460661470815</v>
      </c>
      <c r="M10" s="32">
        <f t="shared" si="4"/>
        <v>0.3163968937963416</v>
      </c>
      <c r="N10" s="32">
        <f t="shared" si="5"/>
        <v>0.01586808038425501</v>
      </c>
      <c r="O10" s="32">
        <f t="shared" si="6"/>
        <v>0.010396191391679339</v>
      </c>
    </row>
    <row r="11" spans="1:15" s="33" customFormat="1" ht="12.75">
      <c r="A11" s="12">
        <v>9</v>
      </c>
      <c r="B11" s="34" t="s">
        <v>96</v>
      </c>
      <c r="C11" s="35">
        <v>384823407</v>
      </c>
      <c r="D11" s="35">
        <v>20590594</v>
      </c>
      <c r="E11" s="35">
        <v>28037459</v>
      </c>
      <c r="F11" s="35">
        <v>38177483</v>
      </c>
      <c r="G11" s="35">
        <v>10137272</v>
      </c>
      <c r="H11" s="35">
        <v>37464951</v>
      </c>
      <c r="I11" s="31">
        <f t="shared" si="0"/>
        <v>519231166</v>
      </c>
      <c r="J11" s="32">
        <f t="shared" si="1"/>
        <v>0.7411408101030669</v>
      </c>
      <c r="K11" s="32">
        <f t="shared" si="2"/>
        <v>0.039655928511810476</v>
      </c>
      <c r="L11" s="32">
        <f t="shared" si="3"/>
        <v>0.05399802792269214</v>
      </c>
      <c r="M11" s="32">
        <f t="shared" si="4"/>
        <v>0.07352694811081506</v>
      </c>
      <c r="N11" s="32">
        <f t="shared" si="5"/>
        <v>0.019523620044024862</v>
      </c>
      <c r="O11" s="32">
        <f t="shared" si="6"/>
        <v>0.07215466530759057</v>
      </c>
    </row>
    <row r="12" spans="1:15" ht="12.75">
      <c r="A12" s="13">
        <v>10</v>
      </c>
      <c r="B12" s="59" t="s">
        <v>97</v>
      </c>
      <c r="C12" s="36">
        <v>281280483</v>
      </c>
      <c r="D12" s="36">
        <v>20880045</v>
      </c>
      <c r="E12" s="36">
        <v>12372990</v>
      </c>
      <c r="F12" s="36">
        <v>13311299</v>
      </c>
      <c r="G12" s="36">
        <v>50231752</v>
      </c>
      <c r="H12" s="36">
        <v>17425622</v>
      </c>
      <c r="I12" s="2">
        <f t="shared" si="0"/>
        <v>395502191</v>
      </c>
      <c r="J12" s="18">
        <f t="shared" si="1"/>
        <v>0.7111982927042748</v>
      </c>
      <c r="K12" s="18">
        <f t="shared" si="2"/>
        <v>0.05279375304396228</v>
      </c>
      <c r="L12" s="18">
        <f t="shared" si="3"/>
        <v>0.03128425146954496</v>
      </c>
      <c r="M12" s="18">
        <f t="shared" si="4"/>
        <v>0.03365670103203044</v>
      </c>
      <c r="N12" s="18">
        <f t="shared" si="5"/>
        <v>0.12700751890398504</v>
      </c>
      <c r="O12" s="18">
        <f t="shared" si="6"/>
        <v>0.04405948284620249</v>
      </c>
    </row>
    <row r="13" spans="1:15" ht="12.75">
      <c r="A13" s="49">
        <v>11</v>
      </c>
      <c r="B13" s="49" t="s">
        <v>23</v>
      </c>
      <c r="C13" s="38">
        <v>13349323</v>
      </c>
      <c r="D13" s="38">
        <v>827769</v>
      </c>
      <c r="E13" s="38">
        <v>739488</v>
      </c>
      <c r="F13" s="38">
        <v>3919719</v>
      </c>
      <c r="G13" s="38">
        <v>1172552</v>
      </c>
      <c r="H13" s="38">
        <v>2285526</v>
      </c>
      <c r="I13" s="50">
        <f t="shared" si="0"/>
        <v>22294377</v>
      </c>
      <c r="J13" s="51">
        <f t="shared" si="1"/>
        <v>0.5987753324526628</v>
      </c>
      <c r="K13" s="51">
        <f t="shared" si="2"/>
        <v>0.03712904827975234</v>
      </c>
      <c r="L13" s="51">
        <f t="shared" si="3"/>
        <v>0.03316926057184733</v>
      </c>
      <c r="M13" s="51">
        <f t="shared" si="4"/>
        <v>0.1758164850266953</v>
      </c>
      <c r="N13" s="51">
        <f t="shared" si="5"/>
        <v>0.052594068899077105</v>
      </c>
      <c r="O13" s="51">
        <f t="shared" si="6"/>
        <v>0.1025158047699651</v>
      </c>
    </row>
    <row r="14" spans="1:15" s="33" customFormat="1" ht="12.75">
      <c r="A14" s="12">
        <v>12</v>
      </c>
      <c r="B14" s="34" t="s">
        <v>98</v>
      </c>
      <c r="C14" s="35">
        <v>23899821</v>
      </c>
      <c r="D14" s="35">
        <v>364539</v>
      </c>
      <c r="E14" s="35">
        <v>361006</v>
      </c>
      <c r="F14" s="35">
        <v>12079915</v>
      </c>
      <c r="G14" s="35">
        <v>1280891</v>
      </c>
      <c r="H14" s="35">
        <v>4675</v>
      </c>
      <c r="I14" s="31">
        <f t="shared" si="0"/>
        <v>37990847</v>
      </c>
      <c r="J14" s="32">
        <f t="shared" si="1"/>
        <v>0.6290941868182092</v>
      </c>
      <c r="K14" s="32">
        <f t="shared" si="2"/>
        <v>0.009595442818108268</v>
      </c>
      <c r="L14" s="32">
        <f t="shared" si="3"/>
        <v>0.009502446734077815</v>
      </c>
      <c r="M14" s="32">
        <f t="shared" si="4"/>
        <v>0.3179690887123417</v>
      </c>
      <c r="N14" s="32">
        <f t="shared" si="5"/>
        <v>0.03371577896117978</v>
      </c>
      <c r="O14" s="32">
        <f t="shared" si="6"/>
        <v>0.00012305595608331658</v>
      </c>
    </row>
    <row r="15" spans="1:15" s="33" customFormat="1" ht="12.75">
      <c r="A15" s="12">
        <v>13</v>
      </c>
      <c r="B15" s="34" t="s">
        <v>24</v>
      </c>
      <c r="C15" s="35">
        <v>13994219</v>
      </c>
      <c r="D15" s="35">
        <v>1176831</v>
      </c>
      <c r="E15" s="35">
        <v>1160097</v>
      </c>
      <c r="F15" s="35">
        <v>1911669</v>
      </c>
      <c r="G15" s="35">
        <v>203667</v>
      </c>
      <c r="H15" s="35">
        <v>445899</v>
      </c>
      <c r="I15" s="31">
        <f t="shared" si="0"/>
        <v>18892382</v>
      </c>
      <c r="J15" s="32">
        <f t="shared" si="1"/>
        <v>0.7407334342487888</v>
      </c>
      <c r="K15" s="32">
        <f t="shared" si="2"/>
        <v>0.06229129815393316</v>
      </c>
      <c r="L15" s="32">
        <f t="shared" si="3"/>
        <v>0.06140554430881188</v>
      </c>
      <c r="M15" s="32">
        <f t="shared" si="4"/>
        <v>0.1011872933757109</v>
      </c>
      <c r="N15" s="32">
        <f t="shared" si="5"/>
        <v>0.010780376979461881</v>
      </c>
      <c r="O15" s="32">
        <f t="shared" si="6"/>
        <v>0.02360205293329343</v>
      </c>
    </row>
    <row r="16" spans="1:15" s="33" customFormat="1" ht="12.75">
      <c r="A16" s="12">
        <v>14</v>
      </c>
      <c r="B16" s="34" t="s">
        <v>25</v>
      </c>
      <c r="C16" s="35">
        <v>16125930</v>
      </c>
      <c r="D16" s="35">
        <v>809234</v>
      </c>
      <c r="E16" s="35">
        <v>1511929</v>
      </c>
      <c r="F16" s="35">
        <v>4875012</v>
      </c>
      <c r="G16" s="35">
        <v>1231181</v>
      </c>
      <c r="H16" s="35">
        <v>0</v>
      </c>
      <c r="I16" s="31">
        <f t="shared" si="0"/>
        <v>24553286</v>
      </c>
      <c r="J16" s="32">
        <f t="shared" si="1"/>
        <v>0.6567727838954021</v>
      </c>
      <c r="K16" s="32">
        <f t="shared" si="2"/>
        <v>0.03295827694916273</v>
      </c>
      <c r="L16" s="32">
        <f t="shared" si="3"/>
        <v>0.06157746054845775</v>
      </c>
      <c r="M16" s="32">
        <f t="shared" si="4"/>
        <v>0.1985482513419996</v>
      </c>
      <c r="N16" s="32">
        <f t="shared" si="5"/>
        <v>0.05014322726497789</v>
      </c>
      <c r="O16" s="32">
        <f t="shared" si="6"/>
        <v>0</v>
      </c>
    </row>
    <row r="17" spans="1:15" ht="12.75">
      <c r="A17" s="13">
        <v>15</v>
      </c>
      <c r="B17" s="59" t="s">
        <v>26</v>
      </c>
      <c r="C17" s="36">
        <v>29578728</v>
      </c>
      <c r="D17" s="36">
        <v>1649784</v>
      </c>
      <c r="E17" s="36">
        <v>2596406</v>
      </c>
      <c r="F17" s="36">
        <v>11146737</v>
      </c>
      <c r="G17" s="36">
        <v>656712</v>
      </c>
      <c r="H17" s="36">
        <v>0</v>
      </c>
      <c r="I17" s="2">
        <f t="shared" si="0"/>
        <v>45628367</v>
      </c>
      <c r="J17" s="18">
        <f t="shared" si="1"/>
        <v>0.6482530483722988</v>
      </c>
      <c r="K17" s="18">
        <f t="shared" si="2"/>
        <v>0.03615698102892878</v>
      </c>
      <c r="L17" s="18">
        <f t="shared" si="3"/>
        <v>0.056903329457308874</v>
      </c>
      <c r="M17" s="18">
        <f t="shared" si="4"/>
        <v>0.24429401560656336</v>
      </c>
      <c r="N17" s="18">
        <f t="shared" si="5"/>
        <v>0.014392625534900252</v>
      </c>
      <c r="O17" s="18">
        <f t="shared" si="6"/>
        <v>0</v>
      </c>
    </row>
    <row r="18" spans="1:15" ht="12.75">
      <c r="A18" s="49">
        <v>16</v>
      </c>
      <c r="B18" s="49" t="s">
        <v>27</v>
      </c>
      <c r="C18" s="38">
        <v>77485127</v>
      </c>
      <c r="D18" s="38">
        <v>4449716</v>
      </c>
      <c r="E18" s="38">
        <v>2995497</v>
      </c>
      <c r="F18" s="38">
        <v>9978594</v>
      </c>
      <c r="G18" s="38">
        <v>3551364</v>
      </c>
      <c r="H18" s="38">
        <v>15835751</v>
      </c>
      <c r="I18" s="50">
        <f t="shared" si="0"/>
        <v>114296049</v>
      </c>
      <c r="J18" s="51">
        <f t="shared" si="1"/>
        <v>0.6779335565658967</v>
      </c>
      <c r="K18" s="51">
        <f t="shared" si="2"/>
        <v>0.03893149447361912</v>
      </c>
      <c r="L18" s="51">
        <f t="shared" si="3"/>
        <v>0.02620822877263238</v>
      </c>
      <c r="M18" s="51">
        <f t="shared" si="4"/>
        <v>0.08730480263582864</v>
      </c>
      <c r="N18" s="51">
        <f t="shared" si="5"/>
        <v>0.031071625231769824</v>
      </c>
      <c r="O18" s="51">
        <f t="shared" si="6"/>
        <v>0.13855029232025334</v>
      </c>
    </row>
    <row r="19" spans="1:15" s="33" customFormat="1" ht="12.75">
      <c r="A19" s="12">
        <v>17</v>
      </c>
      <c r="B19" s="34" t="s">
        <v>99</v>
      </c>
      <c r="C19" s="35">
        <v>416975112</v>
      </c>
      <c r="D19" s="35">
        <v>25433613</v>
      </c>
      <c r="E19" s="35">
        <v>39808420</v>
      </c>
      <c r="F19" s="35">
        <v>66939679</v>
      </c>
      <c r="G19" s="35">
        <v>0</v>
      </c>
      <c r="H19" s="35">
        <v>72216655</v>
      </c>
      <c r="I19" s="31">
        <f t="shared" si="0"/>
        <v>621373479</v>
      </c>
      <c r="J19" s="32">
        <f t="shared" si="1"/>
        <v>0.6710539250420761</v>
      </c>
      <c r="K19" s="32">
        <f t="shared" si="2"/>
        <v>0.0409312818450689</v>
      </c>
      <c r="L19" s="32">
        <f t="shared" si="3"/>
        <v>0.06406520610449162</v>
      </c>
      <c r="M19" s="32">
        <f t="shared" si="4"/>
        <v>0.10772857429919373</v>
      </c>
      <c r="N19" s="32">
        <f t="shared" si="5"/>
        <v>0</v>
      </c>
      <c r="O19" s="32">
        <f t="shared" si="6"/>
        <v>0.11622101270916971</v>
      </c>
    </row>
    <row r="20" spans="1:15" s="33" customFormat="1" ht="12.75">
      <c r="A20" s="12">
        <v>18</v>
      </c>
      <c r="B20" s="34" t="s">
        <v>28</v>
      </c>
      <c r="C20" s="35">
        <v>13724114</v>
      </c>
      <c r="D20" s="35">
        <v>743413</v>
      </c>
      <c r="E20" s="35">
        <v>2181630</v>
      </c>
      <c r="F20" s="35">
        <v>891019</v>
      </c>
      <c r="G20" s="35">
        <v>0</v>
      </c>
      <c r="H20" s="35">
        <v>604883</v>
      </c>
      <c r="I20" s="31">
        <f t="shared" si="0"/>
        <v>18145059</v>
      </c>
      <c r="J20" s="32">
        <f t="shared" si="1"/>
        <v>0.7563554353832633</v>
      </c>
      <c r="K20" s="32">
        <f t="shared" si="2"/>
        <v>0.04097054740907704</v>
      </c>
      <c r="L20" s="32">
        <f t="shared" si="3"/>
        <v>0.12023273112531627</v>
      </c>
      <c r="M20" s="32">
        <f t="shared" si="4"/>
        <v>0.04910532393419057</v>
      </c>
      <c r="N20" s="32">
        <f t="shared" si="5"/>
        <v>0</v>
      </c>
      <c r="O20" s="32">
        <f t="shared" si="6"/>
        <v>0.03333596214815284</v>
      </c>
    </row>
    <row r="21" spans="1:15" s="33" customFormat="1" ht="12.75">
      <c r="A21" s="12">
        <v>19</v>
      </c>
      <c r="B21" s="34" t="s">
        <v>29</v>
      </c>
      <c r="C21" s="35">
        <v>18854491</v>
      </c>
      <c r="D21" s="35">
        <v>1139825</v>
      </c>
      <c r="E21" s="35">
        <v>2710687</v>
      </c>
      <c r="F21" s="35">
        <v>2346225</v>
      </c>
      <c r="G21" s="35">
        <v>0</v>
      </c>
      <c r="H21" s="35">
        <v>0</v>
      </c>
      <c r="I21" s="31">
        <f t="shared" si="0"/>
        <v>25051228</v>
      </c>
      <c r="J21" s="32">
        <f t="shared" si="1"/>
        <v>0.7526373956598056</v>
      </c>
      <c r="K21" s="32">
        <f t="shared" si="2"/>
        <v>0.04549976552047668</v>
      </c>
      <c r="L21" s="32">
        <f t="shared" si="3"/>
        <v>0.10820575342653861</v>
      </c>
      <c r="M21" s="32">
        <f t="shared" si="4"/>
        <v>0.09365708539317913</v>
      </c>
      <c r="N21" s="32">
        <f t="shared" si="5"/>
        <v>0</v>
      </c>
      <c r="O21" s="32">
        <f t="shared" si="6"/>
        <v>0</v>
      </c>
    </row>
    <row r="22" spans="1:15" ht="12.75">
      <c r="A22" s="13">
        <v>20</v>
      </c>
      <c r="B22" s="59" t="s">
        <v>30</v>
      </c>
      <c r="C22" s="36">
        <v>52652559</v>
      </c>
      <c r="D22" s="36">
        <v>2969031</v>
      </c>
      <c r="E22" s="36">
        <v>3561134</v>
      </c>
      <c r="F22" s="36">
        <v>3845201</v>
      </c>
      <c r="G22" s="36">
        <v>1056353</v>
      </c>
      <c r="H22" s="36">
        <v>869694</v>
      </c>
      <c r="I22" s="2">
        <f t="shared" si="0"/>
        <v>64953972</v>
      </c>
      <c r="J22" s="18">
        <f t="shared" si="1"/>
        <v>0.8106133832739282</v>
      </c>
      <c r="K22" s="18">
        <f t="shared" si="2"/>
        <v>0.045709768141661916</v>
      </c>
      <c r="L22" s="18">
        <f t="shared" si="3"/>
        <v>0.05482550012491923</v>
      </c>
      <c r="M22" s="18">
        <f t="shared" si="4"/>
        <v>0.059198858539397714</v>
      </c>
      <c r="N22" s="18">
        <f t="shared" si="5"/>
        <v>0.016263100892428873</v>
      </c>
      <c r="O22" s="18">
        <f t="shared" si="6"/>
        <v>0.013389389027664083</v>
      </c>
    </row>
    <row r="23" spans="1:15" ht="12.75">
      <c r="A23" s="49">
        <v>21</v>
      </c>
      <c r="B23" s="49" t="s">
        <v>31</v>
      </c>
      <c r="C23" s="38">
        <v>23517353</v>
      </c>
      <c r="D23" s="38">
        <v>2475663</v>
      </c>
      <c r="E23" s="38">
        <v>2792743</v>
      </c>
      <c r="F23" s="38">
        <v>1861164</v>
      </c>
      <c r="G23" s="38">
        <v>1525060</v>
      </c>
      <c r="H23" s="38">
        <v>1879196</v>
      </c>
      <c r="I23" s="50">
        <f t="shared" si="0"/>
        <v>34051179</v>
      </c>
      <c r="J23" s="51">
        <f t="shared" si="1"/>
        <v>0.6906472460175315</v>
      </c>
      <c r="K23" s="51">
        <f t="shared" si="2"/>
        <v>0.07270417861302247</v>
      </c>
      <c r="L23" s="51">
        <f t="shared" si="3"/>
        <v>0.0820160441434348</v>
      </c>
      <c r="M23" s="51">
        <f t="shared" si="4"/>
        <v>0.05465784312490325</v>
      </c>
      <c r="N23" s="51">
        <f t="shared" si="5"/>
        <v>0.04478728915671319</v>
      </c>
      <c r="O23" s="51">
        <f t="shared" si="6"/>
        <v>0.055187398944394846</v>
      </c>
    </row>
    <row r="24" spans="1:15" s="33" customFormat="1" ht="12.75">
      <c r="A24" s="12">
        <v>22</v>
      </c>
      <c r="B24" s="34" t="s">
        <v>32</v>
      </c>
      <c r="C24" s="35">
        <v>26675002</v>
      </c>
      <c r="D24" s="35">
        <v>1044293</v>
      </c>
      <c r="E24" s="35">
        <v>1384558</v>
      </c>
      <c r="F24" s="35">
        <v>3542274</v>
      </c>
      <c r="G24" s="35">
        <v>1776810</v>
      </c>
      <c r="H24" s="35">
        <v>3399372</v>
      </c>
      <c r="I24" s="31">
        <f t="shared" si="0"/>
        <v>37822309</v>
      </c>
      <c r="J24" s="32">
        <f t="shared" si="1"/>
        <v>0.7052716427228174</v>
      </c>
      <c r="K24" s="32">
        <f t="shared" si="2"/>
        <v>0.02761050363160007</v>
      </c>
      <c r="L24" s="32">
        <f t="shared" si="3"/>
        <v>0.036606913660400794</v>
      </c>
      <c r="M24" s="32">
        <f t="shared" si="4"/>
        <v>0.09365567818717783</v>
      </c>
      <c r="N24" s="32">
        <f t="shared" si="5"/>
        <v>0.046977829936295006</v>
      </c>
      <c r="O24" s="32">
        <f t="shared" si="6"/>
        <v>0.08987743186170892</v>
      </c>
    </row>
    <row r="25" spans="1:15" s="33" customFormat="1" ht="12.75">
      <c r="A25" s="12">
        <v>23</v>
      </c>
      <c r="B25" s="34" t="s">
        <v>33</v>
      </c>
      <c r="C25" s="35">
        <v>103761749</v>
      </c>
      <c r="D25" s="35">
        <v>5495440</v>
      </c>
      <c r="E25" s="35">
        <v>6807572</v>
      </c>
      <c r="F25" s="35">
        <v>12621421</v>
      </c>
      <c r="G25" s="35">
        <v>11990491</v>
      </c>
      <c r="H25" s="35">
        <v>24459075</v>
      </c>
      <c r="I25" s="31">
        <f t="shared" si="0"/>
        <v>165135748</v>
      </c>
      <c r="J25" s="32">
        <f t="shared" si="1"/>
        <v>0.6283421382510103</v>
      </c>
      <c r="K25" s="32">
        <f t="shared" si="2"/>
        <v>0.033278318392938155</v>
      </c>
      <c r="L25" s="32">
        <f t="shared" si="3"/>
        <v>0.041224096432469604</v>
      </c>
      <c r="M25" s="32">
        <f t="shared" si="4"/>
        <v>0.07643058000984741</v>
      </c>
      <c r="N25" s="32">
        <f t="shared" si="5"/>
        <v>0.07260990515512122</v>
      </c>
      <c r="O25" s="32">
        <f t="shared" si="6"/>
        <v>0.14811496175861327</v>
      </c>
    </row>
    <row r="26" spans="1:15" s="33" customFormat="1" ht="12.75">
      <c r="A26" s="12">
        <v>24</v>
      </c>
      <c r="B26" s="34" t="s">
        <v>34</v>
      </c>
      <c r="C26" s="35">
        <v>48429059</v>
      </c>
      <c r="D26" s="35">
        <v>5285227</v>
      </c>
      <c r="E26" s="35">
        <v>2000412</v>
      </c>
      <c r="F26" s="35">
        <v>20795724</v>
      </c>
      <c r="G26" s="35">
        <v>4518192</v>
      </c>
      <c r="H26" s="35">
        <v>11058770</v>
      </c>
      <c r="I26" s="31">
        <f t="shared" si="0"/>
        <v>92087384</v>
      </c>
      <c r="J26" s="32">
        <f t="shared" si="1"/>
        <v>0.5259032985452166</v>
      </c>
      <c r="K26" s="32">
        <f t="shared" si="2"/>
        <v>0.05739360562137372</v>
      </c>
      <c r="L26" s="32">
        <f t="shared" si="3"/>
        <v>0.021722975646696622</v>
      </c>
      <c r="M26" s="32">
        <f t="shared" si="4"/>
        <v>0.22582598285124486</v>
      </c>
      <c r="N26" s="32">
        <f t="shared" si="5"/>
        <v>0.04906418017043464</v>
      </c>
      <c r="O26" s="32">
        <f t="shared" si="6"/>
        <v>0.1200899571650336</v>
      </c>
    </row>
    <row r="27" spans="1:15" ht="12.75">
      <c r="A27" s="13">
        <v>25</v>
      </c>
      <c r="B27" s="59" t="s">
        <v>35</v>
      </c>
      <c r="C27" s="36">
        <v>22285414</v>
      </c>
      <c r="D27" s="36">
        <v>856579</v>
      </c>
      <c r="E27" s="36">
        <v>1116910</v>
      </c>
      <c r="F27" s="36">
        <v>1378621</v>
      </c>
      <c r="G27" s="36">
        <v>919464</v>
      </c>
      <c r="H27" s="36">
        <v>3090977</v>
      </c>
      <c r="I27" s="2">
        <f t="shared" si="0"/>
        <v>29647965</v>
      </c>
      <c r="J27" s="18">
        <f t="shared" si="1"/>
        <v>0.7516675765098886</v>
      </c>
      <c r="K27" s="18">
        <f t="shared" si="2"/>
        <v>0.028891662547496935</v>
      </c>
      <c r="L27" s="18">
        <f t="shared" si="3"/>
        <v>0.03767240011245291</v>
      </c>
      <c r="M27" s="18">
        <f t="shared" si="4"/>
        <v>0.04649968387374985</v>
      </c>
      <c r="N27" s="18">
        <f t="shared" si="5"/>
        <v>0.03101271874815017</v>
      </c>
      <c r="O27" s="18">
        <f t="shared" si="6"/>
        <v>0.10425595820826151</v>
      </c>
    </row>
    <row r="28" spans="1:15" ht="12.75">
      <c r="A28" s="49">
        <v>26</v>
      </c>
      <c r="B28" s="49" t="s">
        <v>107</v>
      </c>
      <c r="C28" s="38">
        <v>419490558</v>
      </c>
      <c r="D28" s="38">
        <v>34015139</v>
      </c>
      <c r="E28" s="38">
        <v>39170454</v>
      </c>
      <c r="F28" s="38">
        <v>42591203</v>
      </c>
      <c r="G28" s="38">
        <v>27173773</v>
      </c>
      <c r="H28" s="38">
        <v>86215705</v>
      </c>
      <c r="I28" s="50">
        <f t="shared" si="0"/>
        <v>648656832</v>
      </c>
      <c r="J28" s="51">
        <f t="shared" si="1"/>
        <v>0.6467064514014091</v>
      </c>
      <c r="K28" s="51">
        <f t="shared" si="2"/>
        <v>0.05243934438356459</v>
      </c>
      <c r="L28" s="51">
        <f t="shared" si="3"/>
        <v>0.060387021407337926</v>
      </c>
      <c r="M28" s="51">
        <f t="shared" si="4"/>
        <v>0.06566060958408282</v>
      </c>
      <c r="N28" s="51">
        <f t="shared" si="5"/>
        <v>0.04189237152750747</v>
      </c>
      <c r="O28" s="51">
        <f t="shared" si="6"/>
        <v>0.13291420169609808</v>
      </c>
    </row>
    <row r="29" spans="1:15" s="33" customFormat="1" ht="12.75">
      <c r="A29" s="12">
        <v>27</v>
      </c>
      <c r="B29" s="34" t="s">
        <v>82</v>
      </c>
      <c r="C29" s="35">
        <v>50248262</v>
      </c>
      <c r="D29" s="35">
        <v>2767695</v>
      </c>
      <c r="E29" s="35">
        <v>2137536</v>
      </c>
      <c r="F29" s="35">
        <v>6023633</v>
      </c>
      <c r="G29" s="35">
        <v>3007623</v>
      </c>
      <c r="H29" s="35">
        <v>0</v>
      </c>
      <c r="I29" s="31">
        <f t="shared" si="0"/>
        <v>64184749</v>
      </c>
      <c r="J29" s="32">
        <f t="shared" si="1"/>
        <v>0.7828691828334485</v>
      </c>
      <c r="K29" s="32">
        <f t="shared" si="2"/>
        <v>0.04312075754942969</v>
      </c>
      <c r="L29" s="32">
        <f t="shared" si="3"/>
        <v>0.03330286451692754</v>
      </c>
      <c r="M29" s="32">
        <f t="shared" si="4"/>
        <v>0.09384835329028084</v>
      </c>
      <c r="N29" s="32">
        <f t="shared" si="5"/>
        <v>0.04685884180991344</v>
      </c>
      <c r="O29" s="32">
        <f t="shared" si="6"/>
        <v>0</v>
      </c>
    </row>
    <row r="30" spans="1:15" s="33" customFormat="1" ht="12.75">
      <c r="A30" s="12">
        <v>28</v>
      </c>
      <c r="B30" s="34" t="s">
        <v>36</v>
      </c>
      <c r="C30" s="35">
        <v>238384708</v>
      </c>
      <c r="D30" s="35">
        <v>19094689</v>
      </c>
      <c r="E30" s="35">
        <v>14005438</v>
      </c>
      <c r="F30" s="35">
        <v>41507707</v>
      </c>
      <c r="G30" s="35">
        <v>8979540</v>
      </c>
      <c r="H30" s="35">
        <v>13219555</v>
      </c>
      <c r="I30" s="31">
        <f t="shared" si="0"/>
        <v>335191637</v>
      </c>
      <c r="J30" s="32">
        <f t="shared" si="1"/>
        <v>0.7111893069098261</v>
      </c>
      <c r="K30" s="32">
        <f t="shared" si="2"/>
        <v>0.056966483922151076</v>
      </c>
      <c r="L30" s="32">
        <f t="shared" si="3"/>
        <v>0.04178337540086061</v>
      </c>
      <c r="M30" s="32">
        <f t="shared" si="4"/>
        <v>0.12383276435981008</v>
      </c>
      <c r="N30" s="32">
        <f t="shared" si="5"/>
        <v>0.026789272191776074</v>
      </c>
      <c r="O30" s="32">
        <f t="shared" si="6"/>
        <v>0.03943879721557612</v>
      </c>
    </row>
    <row r="31" spans="1:15" s="33" customFormat="1" ht="12.75">
      <c r="A31" s="12">
        <v>29</v>
      </c>
      <c r="B31" s="34" t="s">
        <v>108</v>
      </c>
      <c r="C31" s="35">
        <v>130266357</v>
      </c>
      <c r="D31" s="35">
        <v>7127238</v>
      </c>
      <c r="E31" s="35">
        <v>6768269</v>
      </c>
      <c r="F31" s="35">
        <v>37648797</v>
      </c>
      <c r="G31" s="35">
        <v>12603485</v>
      </c>
      <c r="H31" s="35">
        <v>4727705</v>
      </c>
      <c r="I31" s="31">
        <f t="shared" si="0"/>
        <v>199141851</v>
      </c>
      <c r="J31" s="32">
        <f t="shared" si="1"/>
        <v>0.6541385266123694</v>
      </c>
      <c r="K31" s="32">
        <f t="shared" si="2"/>
        <v>0.03578975471107778</v>
      </c>
      <c r="L31" s="32">
        <f t="shared" si="3"/>
        <v>0.033987175302493296</v>
      </c>
      <c r="M31" s="32">
        <f t="shared" si="4"/>
        <v>0.1890551725362842</v>
      </c>
      <c r="N31" s="32">
        <f t="shared" si="5"/>
        <v>0.06328898188256772</v>
      </c>
      <c r="O31" s="32">
        <f t="shared" si="6"/>
        <v>0.023740388955207612</v>
      </c>
    </row>
    <row r="32" spans="1:15" ht="12.75">
      <c r="A32" s="13">
        <v>30</v>
      </c>
      <c r="B32" s="59" t="s">
        <v>37</v>
      </c>
      <c r="C32" s="36">
        <v>22841644</v>
      </c>
      <c r="D32" s="36">
        <v>1126558</v>
      </c>
      <c r="E32" s="36">
        <v>819501</v>
      </c>
      <c r="F32" s="36">
        <v>2593634</v>
      </c>
      <c r="G32" s="36">
        <v>1259420</v>
      </c>
      <c r="H32" s="36">
        <v>2989478</v>
      </c>
      <c r="I32" s="2">
        <f t="shared" si="0"/>
        <v>31630235</v>
      </c>
      <c r="J32" s="18">
        <f t="shared" si="1"/>
        <v>0.7221458835193605</v>
      </c>
      <c r="K32" s="18">
        <f t="shared" si="2"/>
        <v>0.03561649162581309</v>
      </c>
      <c r="L32" s="18">
        <f t="shared" si="3"/>
        <v>0.025908786324224276</v>
      </c>
      <c r="M32" s="18">
        <f t="shared" si="4"/>
        <v>0.08199856877446532</v>
      </c>
      <c r="N32" s="18">
        <f t="shared" si="5"/>
        <v>0.03981696626661168</v>
      </c>
      <c r="O32" s="18">
        <f t="shared" si="6"/>
        <v>0.09451330348952514</v>
      </c>
    </row>
    <row r="33" spans="1:15" ht="12.75">
      <c r="A33" s="49">
        <v>31</v>
      </c>
      <c r="B33" s="49" t="s">
        <v>83</v>
      </c>
      <c r="C33" s="38">
        <v>46308003</v>
      </c>
      <c r="D33" s="38">
        <v>2121775</v>
      </c>
      <c r="E33" s="38">
        <v>2725935</v>
      </c>
      <c r="F33" s="38">
        <v>18015807</v>
      </c>
      <c r="G33" s="38">
        <v>4572821</v>
      </c>
      <c r="H33" s="38">
        <v>5963126</v>
      </c>
      <c r="I33" s="50">
        <f t="shared" si="0"/>
        <v>79707467</v>
      </c>
      <c r="J33" s="51">
        <f t="shared" si="1"/>
        <v>0.5809744650397685</v>
      </c>
      <c r="K33" s="51">
        <f t="shared" si="2"/>
        <v>0.02661952612294153</v>
      </c>
      <c r="L33" s="51">
        <f t="shared" si="3"/>
        <v>0.034199242587899574</v>
      </c>
      <c r="M33" s="51">
        <f t="shared" si="4"/>
        <v>0.2260240812821213</v>
      </c>
      <c r="N33" s="51">
        <f t="shared" si="5"/>
        <v>0.05737004539361413</v>
      </c>
      <c r="O33" s="51">
        <f t="shared" si="6"/>
        <v>0.074812639573655</v>
      </c>
    </row>
    <row r="34" spans="1:15" s="33" customFormat="1" ht="12.75">
      <c r="A34" s="12">
        <v>32</v>
      </c>
      <c r="B34" s="34" t="s">
        <v>38</v>
      </c>
      <c r="C34" s="35">
        <v>188889577</v>
      </c>
      <c r="D34" s="35">
        <v>8599962</v>
      </c>
      <c r="E34" s="35">
        <v>5147354</v>
      </c>
      <c r="F34" s="35">
        <v>15945698</v>
      </c>
      <c r="G34" s="35">
        <v>16146500</v>
      </c>
      <c r="H34" s="35">
        <v>20662039</v>
      </c>
      <c r="I34" s="31">
        <f t="shared" si="0"/>
        <v>255391130</v>
      </c>
      <c r="J34" s="32">
        <f t="shared" si="1"/>
        <v>0.7396089950344008</v>
      </c>
      <c r="K34" s="32">
        <f t="shared" si="2"/>
        <v>0.033673691016598735</v>
      </c>
      <c r="L34" s="32">
        <f t="shared" si="3"/>
        <v>0.02015478767802155</v>
      </c>
      <c r="M34" s="32">
        <f t="shared" si="4"/>
        <v>0.062436381404475556</v>
      </c>
      <c r="N34" s="32">
        <f t="shared" si="5"/>
        <v>0.06322263423948983</v>
      </c>
      <c r="O34" s="32">
        <f t="shared" si="6"/>
        <v>0.08090351062701355</v>
      </c>
    </row>
    <row r="35" spans="1:15" s="33" customFormat="1" ht="12.75">
      <c r="A35" s="12">
        <v>33</v>
      </c>
      <c r="B35" s="34" t="s">
        <v>39</v>
      </c>
      <c r="C35" s="35">
        <v>15390639</v>
      </c>
      <c r="D35" s="35">
        <v>1214095</v>
      </c>
      <c r="E35" s="35">
        <v>2552596</v>
      </c>
      <c r="F35" s="35">
        <v>1420534</v>
      </c>
      <c r="G35" s="35">
        <v>2006941</v>
      </c>
      <c r="H35" s="35">
        <v>0</v>
      </c>
      <c r="I35" s="31">
        <f aca="true" t="shared" si="7" ref="I35:I66">SUM(C35:H35)</f>
        <v>22584805</v>
      </c>
      <c r="J35" s="32">
        <f aca="true" t="shared" si="8" ref="J35:J71">C35/$I35</f>
        <v>0.6814599019119271</v>
      </c>
      <c r="K35" s="32">
        <f aca="true" t="shared" si="9" ref="K35:K71">D35/$I35</f>
        <v>0.053757161064707</v>
      </c>
      <c r="L35" s="32">
        <f aca="true" t="shared" si="10" ref="L35:L71">E35/$I35</f>
        <v>0.11302271593666627</v>
      </c>
      <c r="M35" s="32">
        <f aca="true" t="shared" si="11" ref="M35:M71">F35/$I35</f>
        <v>0.06289777573904225</v>
      </c>
      <c r="N35" s="32">
        <f aca="true" t="shared" si="12" ref="N35:N71">G35/$I35</f>
        <v>0.08886244534765741</v>
      </c>
      <c r="O35" s="32">
        <f aca="true" t="shared" si="13" ref="O35:O71">H35/$I35</f>
        <v>0</v>
      </c>
    </row>
    <row r="36" spans="1:15" s="33" customFormat="1" ht="12.75">
      <c r="A36" s="12">
        <v>34</v>
      </c>
      <c r="B36" s="34" t="s">
        <v>40</v>
      </c>
      <c r="C36" s="35">
        <v>40128654</v>
      </c>
      <c r="D36" s="35">
        <v>2233015</v>
      </c>
      <c r="E36" s="35">
        <v>6618348</v>
      </c>
      <c r="F36" s="35">
        <v>2561614</v>
      </c>
      <c r="G36" s="35">
        <v>1400925</v>
      </c>
      <c r="H36" s="35">
        <v>530002</v>
      </c>
      <c r="I36" s="31">
        <f t="shared" si="7"/>
        <v>53472558</v>
      </c>
      <c r="J36" s="32">
        <f t="shared" si="8"/>
        <v>0.7504532324786108</v>
      </c>
      <c r="K36" s="32">
        <f t="shared" si="9"/>
        <v>0.04176001828825918</v>
      </c>
      <c r="L36" s="32">
        <f t="shared" si="10"/>
        <v>0.12377092564002642</v>
      </c>
      <c r="M36" s="32">
        <f t="shared" si="11"/>
        <v>0.04790520775160971</v>
      </c>
      <c r="N36" s="32">
        <f t="shared" si="12"/>
        <v>0.02619895236730586</v>
      </c>
      <c r="O36" s="32">
        <f t="shared" si="13"/>
        <v>0.009911663474188013</v>
      </c>
    </row>
    <row r="37" spans="1:15" ht="12.75">
      <c r="A37" s="13">
        <v>35</v>
      </c>
      <c r="B37" s="59" t="s">
        <v>41</v>
      </c>
      <c r="C37" s="36">
        <v>54607651</v>
      </c>
      <c r="D37" s="36">
        <v>3797336</v>
      </c>
      <c r="E37" s="36">
        <v>5842824</v>
      </c>
      <c r="F37" s="36">
        <v>7948431</v>
      </c>
      <c r="G37" s="36">
        <v>3102830</v>
      </c>
      <c r="H37" s="36">
        <v>0</v>
      </c>
      <c r="I37" s="2">
        <f t="shared" si="7"/>
        <v>75299072</v>
      </c>
      <c r="J37" s="18">
        <f t="shared" si="8"/>
        <v>0.7252101460161421</v>
      </c>
      <c r="K37" s="18">
        <f t="shared" si="9"/>
        <v>0.05043005045268022</v>
      </c>
      <c r="L37" s="18">
        <f t="shared" si="10"/>
        <v>0.07759490050554674</v>
      </c>
      <c r="M37" s="18">
        <f t="shared" si="11"/>
        <v>0.10555815349225021</v>
      </c>
      <c r="N37" s="18">
        <f t="shared" si="12"/>
        <v>0.0412067495333807</v>
      </c>
      <c r="O37" s="18">
        <f t="shared" si="13"/>
        <v>0</v>
      </c>
    </row>
    <row r="38" spans="1:15" ht="12.75">
      <c r="A38" s="49">
        <v>36</v>
      </c>
      <c r="B38" s="49" t="s">
        <v>84</v>
      </c>
      <c r="C38" s="38">
        <v>265938665</v>
      </c>
      <c r="D38" s="38">
        <v>10994444</v>
      </c>
      <c r="E38" s="38">
        <v>23553593</v>
      </c>
      <c r="F38" s="38">
        <v>5432010</v>
      </c>
      <c r="G38" s="38">
        <v>200076339</v>
      </c>
      <c r="H38" s="38">
        <v>42511470</v>
      </c>
      <c r="I38" s="50">
        <f>SUM(C38:H38)</f>
        <v>548506521</v>
      </c>
      <c r="J38" s="51">
        <f t="shared" si="8"/>
        <v>0.48484139170334495</v>
      </c>
      <c r="K38" s="51">
        <f t="shared" si="9"/>
        <v>0.020044326875012668</v>
      </c>
      <c r="L38" s="51">
        <f t="shared" si="10"/>
        <v>0.04294131810330838</v>
      </c>
      <c r="M38" s="51">
        <f t="shared" si="11"/>
        <v>0.009903273328631949</v>
      </c>
      <c r="N38" s="51">
        <f t="shared" si="12"/>
        <v>0.3647656524397091</v>
      </c>
      <c r="O38" s="51">
        <f t="shared" si="13"/>
        <v>0.07750403754999295</v>
      </c>
    </row>
    <row r="39" spans="1:15" s="33" customFormat="1" ht="12.75">
      <c r="A39" s="12">
        <v>37</v>
      </c>
      <c r="B39" s="34" t="s">
        <v>85</v>
      </c>
      <c r="C39" s="35">
        <v>179357784</v>
      </c>
      <c r="D39" s="35">
        <v>10045587</v>
      </c>
      <c r="E39" s="35">
        <v>7691934</v>
      </c>
      <c r="F39" s="35">
        <v>13276146</v>
      </c>
      <c r="G39" s="35">
        <v>14317904</v>
      </c>
      <c r="H39" s="35">
        <v>11428546</v>
      </c>
      <c r="I39" s="31">
        <f t="shared" si="7"/>
        <v>236117901</v>
      </c>
      <c r="J39" s="32">
        <f t="shared" si="8"/>
        <v>0.7596111232582912</v>
      </c>
      <c r="K39" s="32">
        <f t="shared" si="9"/>
        <v>0.04254479206131855</v>
      </c>
      <c r="L39" s="32">
        <f t="shared" si="10"/>
        <v>0.03257666601059612</v>
      </c>
      <c r="M39" s="32">
        <f t="shared" si="11"/>
        <v>0.05622676613578739</v>
      </c>
      <c r="N39" s="32">
        <f t="shared" si="12"/>
        <v>0.06063879078782765</v>
      </c>
      <c r="O39" s="32">
        <f t="shared" si="13"/>
        <v>0.04840186174617908</v>
      </c>
    </row>
    <row r="40" spans="1:15" s="33" customFormat="1" ht="12.75">
      <c r="A40" s="12">
        <v>38</v>
      </c>
      <c r="B40" s="34" t="s">
        <v>109</v>
      </c>
      <c r="C40" s="35">
        <v>51450727</v>
      </c>
      <c r="D40" s="35">
        <v>2594315</v>
      </c>
      <c r="E40" s="35">
        <v>1511544</v>
      </c>
      <c r="F40" s="35">
        <v>1825904</v>
      </c>
      <c r="G40" s="35">
        <v>2034488</v>
      </c>
      <c r="H40" s="35">
        <v>0</v>
      </c>
      <c r="I40" s="31">
        <f t="shared" si="7"/>
        <v>59416978</v>
      </c>
      <c r="J40" s="32">
        <f t="shared" si="8"/>
        <v>0.865926351892215</v>
      </c>
      <c r="K40" s="32">
        <f t="shared" si="9"/>
        <v>0.04366285676797632</v>
      </c>
      <c r="L40" s="32">
        <f t="shared" si="10"/>
        <v>0.025439597416078617</v>
      </c>
      <c r="M40" s="32">
        <f t="shared" si="11"/>
        <v>0.030730341081971552</v>
      </c>
      <c r="N40" s="32">
        <f t="shared" si="12"/>
        <v>0.034240852841758464</v>
      </c>
      <c r="O40" s="32">
        <f t="shared" si="13"/>
        <v>0</v>
      </c>
    </row>
    <row r="41" spans="1:15" s="33" customFormat="1" ht="12.75">
      <c r="A41" s="12">
        <v>39</v>
      </c>
      <c r="B41" s="34" t="s">
        <v>86</v>
      </c>
      <c r="C41" s="35">
        <v>24995392</v>
      </c>
      <c r="D41" s="35">
        <v>3370946</v>
      </c>
      <c r="E41" s="35">
        <v>2543076</v>
      </c>
      <c r="F41" s="35">
        <v>1651465</v>
      </c>
      <c r="G41" s="35">
        <v>247885</v>
      </c>
      <c r="H41" s="35">
        <v>78379</v>
      </c>
      <c r="I41" s="31">
        <f t="shared" si="7"/>
        <v>32887143</v>
      </c>
      <c r="J41" s="32">
        <f t="shared" si="8"/>
        <v>0.7600353730939778</v>
      </c>
      <c r="K41" s="32">
        <f t="shared" si="9"/>
        <v>0.10250042090916806</v>
      </c>
      <c r="L41" s="32">
        <f t="shared" si="10"/>
        <v>0.07732736163795073</v>
      </c>
      <c r="M41" s="32">
        <f t="shared" si="11"/>
        <v>0.050216128533877205</v>
      </c>
      <c r="N41" s="32">
        <f t="shared" si="12"/>
        <v>0.007537444040061491</v>
      </c>
      <c r="O41" s="32">
        <f t="shared" si="13"/>
        <v>0.00238327178496472</v>
      </c>
    </row>
    <row r="42" spans="1:15" ht="12.75">
      <c r="A42" s="13">
        <v>40</v>
      </c>
      <c r="B42" s="59" t="s">
        <v>42</v>
      </c>
      <c r="C42" s="36">
        <v>180955170</v>
      </c>
      <c r="D42" s="36">
        <v>10626440</v>
      </c>
      <c r="E42" s="36">
        <v>11379398</v>
      </c>
      <c r="F42" s="36">
        <v>55434749</v>
      </c>
      <c r="G42" s="36">
        <v>16556787</v>
      </c>
      <c r="H42" s="36">
        <v>16710884</v>
      </c>
      <c r="I42" s="2">
        <f t="shared" si="7"/>
        <v>291663428</v>
      </c>
      <c r="J42" s="18">
        <f t="shared" si="8"/>
        <v>0.6204246149092096</v>
      </c>
      <c r="K42" s="18">
        <f t="shared" si="9"/>
        <v>0.036433913133600004</v>
      </c>
      <c r="L42" s="18">
        <f t="shared" si="10"/>
        <v>0.03901551208538905</v>
      </c>
      <c r="M42" s="18">
        <f t="shared" si="11"/>
        <v>0.19006410704327317</v>
      </c>
      <c r="N42" s="18">
        <f t="shared" si="12"/>
        <v>0.056766757195214755</v>
      </c>
      <c r="O42" s="18">
        <f t="shared" si="13"/>
        <v>0.057295095633313343</v>
      </c>
    </row>
    <row r="43" spans="1:15" ht="12.75">
      <c r="A43" s="49">
        <v>41</v>
      </c>
      <c r="B43" s="49" t="s">
        <v>43</v>
      </c>
      <c r="C43" s="38">
        <v>16416645</v>
      </c>
      <c r="D43" s="38">
        <v>1247552</v>
      </c>
      <c r="E43" s="38">
        <v>1208896</v>
      </c>
      <c r="F43" s="38">
        <v>8685133</v>
      </c>
      <c r="G43" s="38">
        <v>928846</v>
      </c>
      <c r="H43" s="38">
        <v>0</v>
      </c>
      <c r="I43" s="50">
        <f t="shared" si="7"/>
        <v>28487072</v>
      </c>
      <c r="J43" s="51">
        <f t="shared" si="8"/>
        <v>0.5762840421086449</v>
      </c>
      <c r="K43" s="51">
        <f t="shared" si="9"/>
        <v>0.04379361978654739</v>
      </c>
      <c r="L43" s="51">
        <f t="shared" si="10"/>
        <v>0.04243665337034287</v>
      </c>
      <c r="M43" s="51">
        <f t="shared" si="11"/>
        <v>0.3048798065311872</v>
      </c>
      <c r="N43" s="51">
        <f t="shared" si="12"/>
        <v>0.032605878203277615</v>
      </c>
      <c r="O43" s="51">
        <f t="shared" si="13"/>
        <v>0</v>
      </c>
    </row>
    <row r="44" spans="1:15" s="33" customFormat="1" ht="12.75">
      <c r="A44" s="12">
        <v>42</v>
      </c>
      <c r="B44" s="34" t="s">
        <v>44</v>
      </c>
      <c r="C44" s="35">
        <v>35508965</v>
      </c>
      <c r="D44" s="35">
        <v>1924559</v>
      </c>
      <c r="E44" s="35">
        <v>2218893</v>
      </c>
      <c r="F44" s="35">
        <v>2742232</v>
      </c>
      <c r="G44" s="35">
        <v>2131255</v>
      </c>
      <c r="H44" s="35">
        <v>746356</v>
      </c>
      <c r="I44" s="31">
        <f t="shared" si="7"/>
        <v>45272260</v>
      </c>
      <c r="J44" s="32">
        <f t="shared" si="8"/>
        <v>0.7843426636973723</v>
      </c>
      <c r="K44" s="32">
        <f t="shared" si="9"/>
        <v>0.04251077812329228</v>
      </c>
      <c r="L44" s="32">
        <f t="shared" si="10"/>
        <v>0.04901219863996187</v>
      </c>
      <c r="M44" s="32">
        <f t="shared" si="11"/>
        <v>0.06057201473926859</v>
      </c>
      <c r="N44" s="32">
        <f t="shared" si="12"/>
        <v>0.047076399543561555</v>
      </c>
      <c r="O44" s="32">
        <f t="shared" si="13"/>
        <v>0.01648594525654341</v>
      </c>
    </row>
    <row r="45" spans="1:15" s="33" customFormat="1" ht="12.75">
      <c r="A45" s="12">
        <v>43</v>
      </c>
      <c r="B45" s="34" t="s">
        <v>45</v>
      </c>
      <c r="C45" s="35">
        <v>55681615</v>
      </c>
      <c r="D45" s="35">
        <v>4062262</v>
      </c>
      <c r="E45" s="35">
        <v>2545296</v>
      </c>
      <c r="F45" s="35">
        <v>6436057</v>
      </c>
      <c r="G45" s="35">
        <v>2099037</v>
      </c>
      <c r="H45" s="35">
        <v>2301232</v>
      </c>
      <c r="I45" s="31">
        <f t="shared" si="7"/>
        <v>73125499</v>
      </c>
      <c r="J45" s="32">
        <f t="shared" si="8"/>
        <v>0.7614527868042309</v>
      </c>
      <c r="K45" s="32">
        <f t="shared" si="9"/>
        <v>0.055551921772185105</v>
      </c>
      <c r="L45" s="32">
        <f t="shared" si="10"/>
        <v>0.034807229144514965</v>
      </c>
      <c r="M45" s="32">
        <f t="shared" si="11"/>
        <v>0.08801385410033236</v>
      </c>
      <c r="N45" s="32">
        <f t="shared" si="12"/>
        <v>0.028704583609063646</v>
      </c>
      <c r="O45" s="32">
        <f t="shared" si="13"/>
        <v>0.03146962456967302</v>
      </c>
    </row>
    <row r="46" spans="1:15" s="33" customFormat="1" ht="12.75">
      <c r="A46" s="12">
        <v>44</v>
      </c>
      <c r="B46" s="34" t="s">
        <v>110</v>
      </c>
      <c r="C46" s="35">
        <v>59008133</v>
      </c>
      <c r="D46" s="35">
        <v>7787268</v>
      </c>
      <c r="E46" s="35">
        <v>4204745</v>
      </c>
      <c r="F46" s="35">
        <v>4170001</v>
      </c>
      <c r="G46" s="35">
        <v>2533027</v>
      </c>
      <c r="H46" s="35">
        <v>1666406</v>
      </c>
      <c r="I46" s="31">
        <f t="shared" si="7"/>
        <v>79369580</v>
      </c>
      <c r="J46" s="32">
        <f t="shared" si="8"/>
        <v>0.74346031565242</v>
      </c>
      <c r="K46" s="32">
        <f t="shared" si="9"/>
        <v>0.0981140129505536</v>
      </c>
      <c r="L46" s="32">
        <f t="shared" si="10"/>
        <v>0.052976782792601394</v>
      </c>
      <c r="M46" s="32">
        <f t="shared" si="11"/>
        <v>0.05253903321650436</v>
      </c>
      <c r="N46" s="32">
        <f t="shared" si="12"/>
        <v>0.03191433040215155</v>
      </c>
      <c r="O46" s="32">
        <f t="shared" si="13"/>
        <v>0.020995524985769107</v>
      </c>
    </row>
    <row r="47" spans="1:15" ht="12.75">
      <c r="A47" s="13">
        <v>45</v>
      </c>
      <c r="B47" s="59" t="s">
        <v>87</v>
      </c>
      <c r="C47" s="36">
        <v>127997665</v>
      </c>
      <c r="D47" s="36">
        <v>4482685</v>
      </c>
      <c r="E47" s="36">
        <v>2460355</v>
      </c>
      <c r="F47" s="36">
        <v>8065693</v>
      </c>
      <c r="G47" s="36">
        <v>6557067</v>
      </c>
      <c r="H47" s="36">
        <v>24065990</v>
      </c>
      <c r="I47" s="2">
        <f t="shared" si="7"/>
        <v>173629455</v>
      </c>
      <c r="J47" s="18">
        <f t="shared" si="8"/>
        <v>0.7371886584565965</v>
      </c>
      <c r="K47" s="18">
        <f t="shared" si="9"/>
        <v>0.025817537698312767</v>
      </c>
      <c r="L47" s="18">
        <f t="shared" si="10"/>
        <v>0.014170147570871544</v>
      </c>
      <c r="M47" s="18">
        <f t="shared" si="11"/>
        <v>0.04645348336778457</v>
      </c>
      <c r="N47" s="18">
        <f t="shared" si="12"/>
        <v>0.037764715669930546</v>
      </c>
      <c r="O47" s="18">
        <f t="shared" si="13"/>
        <v>0.13860545723650403</v>
      </c>
    </row>
    <row r="48" spans="1:15" ht="12.75">
      <c r="A48" s="49">
        <v>46</v>
      </c>
      <c r="B48" s="49" t="s">
        <v>46</v>
      </c>
      <c r="C48" s="38">
        <v>6211355</v>
      </c>
      <c r="D48" s="38">
        <v>1581391</v>
      </c>
      <c r="E48" s="38">
        <v>613881</v>
      </c>
      <c r="F48" s="38">
        <v>1522083</v>
      </c>
      <c r="G48" s="38">
        <v>56952</v>
      </c>
      <c r="H48" s="38">
        <v>552152</v>
      </c>
      <c r="I48" s="50">
        <f t="shared" si="7"/>
        <v>10537814</v>
      </c>
      <c r="J48" s="51">
        <f t="shared" si="8"/>
        <v>0.5894348676110625</v>
      </c>
      <c r="K48" s="51">
        <f t="shared" si="9"/>
        <v>0.15006822098017672</v>
      </c>
      <c r="L48" s="51">
        <f t="shared" si="10"/>
        <v>0.05825506124894594</v>
      </c>
      <c r="M48" s="51">
        <f t="shared" si="11"/>
        <v>0.1444401087360244</v>
      </c>
      <c r="N48" s="51">
        <f t="shared" si="12"/>
        <v>0.005404536462685714</v>
      </c>
      <c r="O48" s="51">
        <f t="shared" si="13"/>
        <v>0.05239720496110484</v>
      </c>
    </row>
    <row r="49" spans="1:15" s="33" customFormat="1" ht="12.75">
      <c r="A49" s="12">
        <v>47</v>
      </c>
      <c r="B49" s="34" t="s">
        <v>47</v>
      </c>
      <c r="C49" s="35">
        <v>41637032</v>
      </c>
      <c r="D49" s="35">
        <v>1836056</v>
      </c>
      <c r="E49" s="35">
        <v>1347640</v>
      </c>
      <c r="F49" s="35">
        <v>9984783</v>
      </c>
      <c r="G49" s="35">
        <v>3535027</v>
      </c>
      <c r="H49" s="35">
        <v>10805381</v>
      </c>
      <c r="I49" s="31">
        <f t="shared" si="7"/>
        <v>69145919</v>
      </c>
      <c r="J49" s="32">
        <f t="shared" si="8"/>
        <v>0.6021618137724079</v>
      </c>
      <c r="K49" s="32">
        <f t="shared" si="9"/>
        <v>0.026553353061950048</v>
      </c>
      <c r="L49" s="32">
        <f t="shared" si="10"/>
        <v>0.0194897980891685</v>
      </c>
      <c r="M49" s="32">
        <f t="shared" si="11"/>
        <v>0.14440162404956972</v>
      </c>
      <c r="N49" s="32">
        <f t="shared" si="12"/>
        <v>0.05112415961960098</v>
      </c>
      <c r="O49" s="32">
        <f t="shared" si="13"/>
        <v>0.15626925140730286</v>
      </c>
    </row>
    <row r="50" spans="1:15" s="33" customFormat="1" ht="12.75">
      <c r="A50" s="12">
        <v>48</v>
      </c>
      <c r="B50" s="34" t="s">
        <v>48</v>
      </c>
      <c r="C50" s="35">
        <v>62031087</v>
      </c>
      <c r="D50" s="35">
        <v>3864574</v>
      </c>
      <c r="E50" s="35">
        <v>3605957</v>
      </c>
      <c r="F50" s="35">
        <v>3847323</v>
      </c>
      <c r="G50" s="35">
        <v>4844569</v>
      </c>
      <c r="H50" s="35">
        <v>14925843</v>
      </c>
      <c r="I50" s="31">
        <f t="shared" si="7"/>
        <v>93119353</v>
      </c>
      <c r="J50" s="32">
        <f t="shared" si="8"/>
        <v>0.6661460265944932</v>
      </c>
      <c r="K50" s="32">
        <f t="shared" si="9"/>
        <v>0.04150129780218726</v>
      </c>
      <c r="L50" s="32">
        <f t="shared" si="10"/>
        <v>0.038724034089884625</v>
      </c>
      <c r="M50" s="32">
        <f t="shared" si="11"/>
        <v>0.04131604093082562</v>
      </c>
      <c r="N50" s="32">
        <f t="shared" si="12"/>
        <v>0.05202537221236921</v>
      </c>
      <c r="O50" s="32">
        <f t="shared" si="13"/>
        <v>0.16028722837024006</v>
      </c>
    </row>
    <row r="51" spans="1:15" s="33" customFormat="1" ht="12.75">
      <c r="A51" s="12">
        <v>49</v>
      </c>
      <c r="B51" s="34" t="s">
        <v>49</v>
      </c>
      <c r="C51" s="35">
        <v>127296424</v>
      </c>
      <c r="D51" s="35">
        <v>5835721</v>
      </c>
      <c r="E51" s="35">
        <v>10846882</v>
      </c>
      <c r="F51" s="35">
        <v>10235200</v>
      </c>
      <c r="G51" s="35">
        <v>0</v>
      </c>
      <c r="H51" s="35">
        <v>1926324</v>
      </c>
      <c r="I51" s="31">
        <f t="shared" si="7"/>
        <v>156140551</v>
      </c>
      <c r="J51" s="32">
        <f t="shared" si="8"/>
        <v>0.8152681874422232</v>
      </c>
      <c r="K51" s="32">
        <f t="shared" si="9"/>
        <v>0.03737479445682243</v>
      </c>
      <c r="L51" s="32">
        <f t="shared" si="10"/>
        <v>0.06946870579443516</v>
      </c>
      <c r="M51" s="32">
        <f t="shared" si="11"/>
        <v>0.06555119688286484</v>
      </c>
      <c r="N51" s="32">
        <f t="shared" si="12"/>
        <v>0</v>
      </c>
      <c r="O51" s="32">
        <f t="shared" si="13"/>
        <v>0.012337115423654423</v>
      </c>
    </row>
    <row r="52" spans="1:15" ht="12.75">
      <c r="A52" s="13">
        <v>50</v>
      </c>
      <c r="B52" s="59" t="s">
        <v>50</v>
      </c>
      <c r="C52" s="36">
        <v>61133181</v>
      </c>
      <c r="D52" s="36">
        <v>4035778</v>
      </c>
      <c r="E52" s="36">
        <v>3792753</v>
      </c>
      <c r="F52" s="36">
        <v>19459575</v>
      </c>
      <c r="G52" s="36">
        <v>13161391</v>
      </c>
      <c r="H52" s="36">
        <v>5625739</v>
      </c>
      <c r="I52" s="2">
        <f t="shared" si="7"/>
        <v>107208417</v>
      </c>
      <c r="J52" s="18">
        <f t="shared" si="8"/>
        <v>0.5702274383922673</v>
      </c>
      <c r="K52" s="18">
        <f t="shared" si="9"/>
        <v>0.037644227131905135</v>
      </c>
      <c r="L52" s="18">
        <f t="shared" si="10"/>
        <v>0.03537738086366857</v>
      </c>
      <c r="M52" s="18">
        <f t="shared" si="11"/>
        <v>0.18151163448295296</v>
      </c>
      <c r="N52" s="18">
        <f t="shared" si="12"/>
        <v>0.12276453069911479</v>
      </c>
      <c r="O52" s="18">
        <f t="shared" si="13"/>
        <v>0.05247478843009127</v>
      </c>
    </row>
    <row r="53" spans="1:15" ht="12.75">
      <c r="A53" s="49">
        <v>51</v>
      </c>
      <c r="B53" s="49" t="s">
        <v>51</v>
      </c>
      <c r="C53" s="38">
        <v>88997538</v>
      </c>
      <c r="D53" s="38">
        <v>4537479</v>
      </c>
      <c r="E53" s="38">
        <v>4729490</v>
      </c>
      <c r="F53" s="38">
        <v>5831846</v>
      </c>
      <c r="G53" s="38">
        <v>2152937</v>
      </c>
      <c r="H53" s="38">
        <v>2241407</v>
      </c>
      <c r="I53" s="50">
        <f t="shared" si="7"/>
        <v>108490697</v>
      </c>
      <c r="J53" s="51">
        <f t="shared" si="8"/>
        <v>0.8203241426313262</v>
      </c>
      <c r="K53" s="51">
        <f t="shared" si="9"/>
        <v>0.041823668991637135</v>
      </c>
      <c r="L53" s="51">
        <f t="shared" si="10"/>
        <v>0.04359350737695049</v>
      </c>
      <c r="M53" s="51">
        <f t="shared" si="11"/>
        <v>0.05375434172019376</v>
      </c>
      <c r="N53" s="51">
        <f t="shared" si="12"/>
        <v>0.019844438827782626</v>
      </c>
      <c r="O53" s="51">
        <f t="shared" si="13"/>
        <v>0.020659900452109733</v>
      </c>
    </row>
    <row r="54" spans="1:15" s="33" customFormat="1" ht="12.75">
      <c r="A54" s="12">
        <v>52</v>
      </c>
      <c r="B54" s="34" t="s">
        <v>111</v>
      </c>
      <c r="C54" s="35">
        <v>369605074</v>
      </c>
      <c r="D54" s="35">
        <v>16462039</v>
      </c>
      <c r="E54" s="35">
        <v>9019791</v>
      </c>
      <c r="F54" s="35">
        <v>23087262</v>
      </c>
      <c r="G54" s="35">
        <v>70147022</v>
      </c>
      <c r="H54" s="35">
        <v>34713421</v>
      </c>
      <c r="I54" s="31">
        <f t="shared" si="7"/>
        <v>523034609</v>
      </c>
      <c r="J54" s="32">
        <f t="shared" si="8"/>
        <v>0.7066551001408016</v>
      </c>
      <c r="K54" s="32">
        <f t="shared" si="9"/>
        <v>0.03147409122978323</v>
      </c>
      <c r="L54" s="32">
        <f t="shared" si="10"/>
        <v>0.017245113124053326</v>
      </c>
      <c r="M54" s="32">
        <f t="shared" si="11"/>
        <v>0.04414098341243801</v>
      </c>
      <c r="N54" s="32">
        <f t="shared" si="12"/>
        <v>0.1341154500925196</v>
      </c>
      <c r="O54" s="32">
        <f t="shared" si="13"/>
        <v>0.06636926200040426</v>
      </c>
    </row>
    <row r="55" spans="1:15" s="33" customFormat="1" ht="12.75">
      <c r="A55" s="12">
        <v>53</v>
      </c>
      <c r="B55" s="34" t="s">
        <v>52</v>
      </c>
      <c r="C55" s="35">
        <v>131027727</v>
      </c>
      <c r="D55" s="35">
        <v>16284829</v>
      </c>
      <c r="E55" s="35">
        <v>10855209</v>
      </c>
      <c r="F55" s="35">
        <v>20310808</v>
      </c>
      <c r="G55" s="35">
        <v>3141882</v>
      </c>
      <c r="H55" s="35">
        <v>12042823</v>
      </c>
      <c r="I55" s="31">
        <f t="shared" si="7"/>
        <v>193663278</v>
      </c>
      <c r="J55" s="32">
        <f t="shared" si="8"/>
        <v>0.6765749725665595</v>
      </c>
      <c r="K55" s="32">
        <f t="shared" si="9"/>
        <v>0.08408836805912166</v>
      </c>
      <c r="L55" s="32">
        <f t="shared" si="10"/>
        <v>0.05605197388014882</v>
      </c>
      <c r="M55" s="32">
        <f t="shared" si="11"/>
        <v>0.10487691941267255</v>
      </c>
      <c r="N55" s="32">
        <f t="shared" si="12"/>
        <v>0.016223426725225625</v>
      </c>
      <c r="O55" s="32">
        <f t="shared" si="13"/>
        <v>0.06218433935627177</v>
      </c>
    </row>
    <row r="56" spans="1:15" s="33" customFormat="1" ht="12.75">
      <c r="A56" s="12">
        <v>54</v>
      </c>
      <c r="B56" s="34" t="s">
        <v>53</v>
      </c>
      <c r="C56" s="35">
        <v>7533981</v>
      </c>
      <c r="D56" s="35">
        <v>307703</v>
      </c>
      <c r="E56" s="35">
        <v>960479</v>
      </c>
      <c r="F56" s="35">
        <v>568022</v>
      </c>
      <c r="G56" s="35">
        <v>78059</v>
      </c>
      <c r="H56" s="35">
        <v>75515</v>
      </c>
      <c r="I56" s="31">
        <f t="shared" si="7"/>
        <v>9523759</v>
      </c>
      <c r="J56" s="32">
        <f t="shared" si="8"/>
        <v>0.7910722016380297</v>
      </c>
      <c r="K56" s="32">
        <f t="shared" si="9"/>
        <v>0.032308986399172845</v>
      </c>
      <c r="L56" s="32">
        <f t="shared" si="10"/>
        <v>0.10085083001365322</v>
      </c>
      <c r="M56" s="32">
        <f t="shared" si="11"/>
        <v>0.05964262640413307</v>
      </c>
      <c r="N56" s="32">
        <f t="shared" si="12"/>
        <v>0.008196238481045143</v>
      </c>
      <c r="O56" s="32">
        <f t="shared" si="13"/>
        <v>0.007929117063966025</v>
      </c>
    </row>
    <row r="57" spans="1:15" ht="12.75">
      <c r="A57" s="13">
        <v>55</v>
      </c>
      <c r="B57" s="59" t="s">
        <v>88</v>
      </c>
      <c r="C57" s="36">
        <v>163376948</v>
      </c>
      <c r="D57" s="36">
        <v>13378920</v>
      </c>
      <c r="E57" s="36">
        <v>11089696</v>
      </c>
      <c r="F57" s="36">
        <v>9052673</v>
      </c>
      <c r="G57" s="36">
        <v>129</v>
      </c>
      <c r="H57" s="36">
        <v>5727875</v>
      </c>
      <c r="I57" s="2">
        <f t="shared" si="7"/>
        <v>202626241</v>
      </c>
      <c r="J57" s="18">
        <f t="shared" si="8"/>
        <v>0.8062970876511498</v>
      </c>
      <c r="K57" s="18">
        <f t="shared" si="9"/>
        <v>0.0660275783332525</v>
      </c>
      <c r="L57" s="18">
        <f t="shared" si="10"/>
        <v>0.05472981162395447</v>
      </c>
      <c r="M57" s="18">
        <f t="shared" si="11"/>
        <v>0.044676706014597584</v>
      </c>
      <c r="N57" s="18">
        <f t="shared" si="12"/>
        <v>6.366401477092002E-07</v>
      </c>
      <c r="O57" s="18">
        <f t="shared" si="13"/>
        <v>0.028268179736897946</v>
      </c>
    </row>
    <row r="58" spans="1:15" ht="12.75">
      <c r="A58" s="49">
        <v>56</v>
      </c>
      <c r="B58" s="49" t="s">
        <v>90</v>
      </c>
      <c r="C58" s="38">
        <v>24359413</v>
      </c>
      <c r="D58" s="38">
        <v>1328595</v>
      </c>
      <c r="E58" s="38">
        <v>1882130</v>
      </c>
      <c r="F58" s="38">
        <v>3050987</v>
      </c>
      <c r="G58" s="38">
        <v>0</v>
      </c>
      <c r="H58" s="38">
        <v>0</v>
      </c>
      <c r="I58" s="50">
        <f t="shared" si="7"/>
        <v>30621125</v>
      </c>
      <c r="J58" s="51">
        <f t="shared" si="8"/>
        <v>0.7955100604566292</v>
      </c>
      <c r="K58" s="51">
        <f t="shared" si="9"/>
        <v>0.04338818381101282</v>
      </c>
      <c r="L58" s="51">
        <f t="shared" si="10"/>
        <v>0.0614650833370753</v>
      </c>
      <c r="M58" s="51">
        <f t="shared" si="11"/>
        <v>0.09963667239528266</v>
      </c>
      <c r="N58" s="51">
        <f t="shared" si="12"/>
        <v>0</v>
      </c>
      <c r="O58" s="51">
        <f t="shared" si="13"/>
        <v>0</v>
      </c>
    </row>
    <row r="59" spans="1:15" s="33" customFormat="1" ht="12.75">
      <c r="A59" s="12">
        <v>57</v>
      </c>
      <c r="B59" s="34" t="s">
        <v>89</v>
      </c>
      <c r="C59" s="35">
        <v>74403525</v>
      </c>
      <c r="D59" s="35">
        <v>5138587</v>
      </c>
      <c r="E59" s="35">
        <v>4212458</v>
      </c>
      <c r="F59" s="35">
        <v>20122933</v>
      </c>
      <c r="G59" s="35">
        <v>435695</v>
      </c>
      <c r="H59" s="35">
        <v>793404</v>
      </c>
      <c r="I59" s="31">
        <f t="shared" si="7"/>
        <v>105106602</v>
      </c>
      <c r="J59" s="32">
        <f t="shared" si="8"/>
        <v>0.7078863133640264</v>
      </c>
      <c r="K59" s="32">
        <f t="shared" si="9"/>
        <v>0.04888928861005325</v>
      </c>
      <c r="L59" s="32">
        <f t="shared" si="10"/>
        <v>0.04007795818572843</v>
      </c>
      <c r="M59" s="32">
        <f t="shared" si="11"/>
        <v>0.19145260732527533</v>
      </c>
      <c r="N59" s="32">
        <f t="shared" si="12"/>
        <v>0.004145267677857191</v>
      </c>
      <c r="O59" s="32">
        <f t="shared" si="13"/>
        <v>0.007548564837059427</v>
      </c>
    </row>
    <row r="60" spans="1:15" s="33" customFormat="1" ht="12.75">
      <c r="A60" s="12">
        <v>58</v>
      </c>
      <c r="B60" s="34" t="s">
        <v>54</v>
      </c>
      <c r="C60" s="35">
        <v>80551617</v>
      </c>
      <c r="D60" s="35">
        <v>7588235</v>
      </c>
      <c r="E60" s="35">
        <v>2945256</v>
      </c>
      <c r="F60" s="35">
        <v>26464316</v>
      </c>
      <c r="G60" s="35">
        <v>3822475</v>
      </c>
      <c r="H60" s="35">
        <v>8907905</v>
      </c>
      <c r="I60" s="31">
        <f t="shared" si="7"/>
        <v>130279804</v>
      </c>
      <c r="J60" s="32">
        <f t="shared" si="8"/>
        <v>0.6182970385801317</v>
      </c>
      <c r="K60" s="32">
        <f t="shared" si="9"/>
        <v>0.058245674057047246</v>
      </c>
      <c r="L60" s="32">
        <f t="shared" si="10"/>
        <v>0.022607157130816683</v>
      </c>
      <c r="M60" s="32">
        <f t="shared" si="11"/>
        <v>0.2031344474543422</v>
      </c>
      <c r="N60" s="32">
        <f t="shared" si="12"/>
        <v>0.02934050315273732</v>
      </c>
      <c r="O60" s="32">
        <f t="shared" si="13"/>
        <v>0.06837517962492483</v>
      </c>
    </row>
    <row r="61" spans="1:15" s="33" customFormat="1" ht="12.75">
      <c r="A61" s="12">
        <v>59</v>
      </c>
      <c r="B61" s="34" t="s">
        <v>55</v>
      </c>
      <c r="C61" s="35">
        <v>46308400</v>
      </c>
      <c r="D61" s="35">
        <v>2733096</v>
      </c>
      <c r="E61" s="35">
        <v>2865310</v>
      </c>
      <c r="F61" s="35">
        <v>4063988</v>
      </c>
      <c r="G61" s="35">
        <v>1967735</v>
      </c>
      <c r="H61" s="35">
        <v>110764</v>
      </c>
      <c r="I61" s="31">
        <f t="shared" si="7"/>
        <v>58049293</v>
      </c>
      <c r="J61" s="32">
        <f t="shared" si="8"/>
        <v>0.7977427046355241</v>
      </c>
      <c r="K61" s="32">
        <f t="shared" si="9"/>
        <v>0.047082330528986804</v>
      </c>
      <c r="L61" s="32">
        <f t="shared" si="10"/>
        <v>0.049359946554387836</v>
      </c>
      <c r="M61" s="32">
        <f t="shared" si="11"/>
        <v>0.07000925919976321</v>
      </c>
      <c r="N61" s="32">
        <f t="shared" si="12"/>
        <v>0.03389765660022767</v>
      </c>
      <c r="O61" s="32">
        <f t="shared" si="13"/>
        <v>0.0019081024811103211</v>
      </c>
    </row>
    <row r="62" spans="1:15" ht="12.75">
      <c r="A62" s="13">
        <v>60</v>
      </c>
      <c r="B62" s="59" t="s">
        <v>56</v>
      </c>
      <c r="C62" s="36">
        <v>49655001</v>
      </c>
      <c r="D62" s="36">
        <v>2950186</v>
      </c>
      <c r="E62" s="36">
        <v>3305957</v>
      </c>
      <c r="F62" s="36">
        <v>13286553</v>
      </c>
      <c r="G62" s="36">
        <v>7245740</v>
      </c>
      <c r="H62" s="36">
        <v>5716082</v>
      </c>
      <c r="I62" s="2">
        <f t="shared" si="7"/>
        <v>82159519</v>
      </c>
      <c r="J62" s="18">
        <f t="shared" si="8"/>
        <v>0.6043730733136351</v>
      </c>
      <c r="K62" s="18">
        <f t="shared" si="9"/>
        <v>0.03590802424244962</v>
      </c>
      <c r="L62" s="18">
        <f t="shared" si="10"/>
        <v>0.04023827111256579</v>
      </c>
      <c r="M62" s="18">
        <f t="shared" si="11"/>
        <v>0.1617165382869391</v>
      </c>
      <c r="N62" s="18">
        <f t="shared" si="12"/>
        <v>0.08819112000886957</v>
      </c>
      <c r="O62" s="18">
        <f t="shared" si="13"/>
        <v>0.06957297303554077</v>
      </c>
    </row>
    <row r="63" spans="1:15" ht="12.75">
      <c r="A63" s="49">
        <v>61</v>
      </c>
      <c r="B63" s="49" t="s">
        <v>57</v>
      </c>
      <c r="C63" s="38">
        <v>38705982</v>
      </c>
      <c r="D63" s="38">
        <v>3017684</v>
      </c>
      <c r="E63" s="38">
        <v>1340873</v>
      </c>
      <c r="F63" s="38">
        <v>2387084</v>
      </c>
      <c r="G63" s="38">
        <v>1966188</v>
      </c>
      <c r="H63" s="38">
        <v>0</v>
      </c>
      <c r="I63" s="50">
        <f t="shared" si="7"/>
        <v>47417811</v>
      </c>
      <c r="J63" s="51">
        <f t="shared" si="8"/>
        <v>0.8162751755875023</v>
      </c>
      <c r="K63" s="51">
        <f t="shared" si="9"/>
        <v>0.06364030596013806</v>
      </c>
      <c r="L63" s="51">
        <f t="shared" si="10"/>
        <v>0.028277834250931576</v>
      </c>
      <c r="M63" s="51">
        <f t="shared" si="11"/>
        <v>0.050341505642257506</v>
      </c>
      <c r="N63" s="51">
        <f t="shared" si="12"/>
        <v>0.04146517855917052</v>
      </c>
      <c r="O63" s="51">
        <f t="shared" si="13"/>
        <v>0</v>
      </c>
    </row>
    <row r="64" spans="1:15" s="33" customFormat="1" ht="12.75">
      <c r="A64" s="12">
        <v>62</v>
      </c>
      <c r="B64" s="34" t="s">
        <v>58</v>
      </c>
      <c r="C64" s="35">
        <v>16978626</v>
      </c>
      <c r="D64" s="35">
        <v>1210812</v>
      </c>
      <c r="E64" s="35">
        <v>1113965</v>
      </c>
      <c r="F64" s="35">
        <v>2192765</v>
      </c>
      <c r="G64" s="35">
        <v>0</v>
      </c>
      <c r="H64" s="35">
        <v>0</v>
      </c>
      <c r="I64" s="31">
        <f t="shared" si="7"/>
        <v>21496168</v>
      </c>
      <c r="J64" s="32">
        <f t="shared" si="8"/>
        <v>0.7898443108557767</v>
      </c>
      <c r="K64" s="32">
        <f t="shared" si="9"/>
        <v>0.05632687649259161</v>
      </c>
      <c r="L64" s="32">
        <f t="shared" si="10"/>
        <v>0.05182156187093439</v>
      </c>
      <c r="M64" s="32">
        <f t="shared" si="11"/>
        <v>0.10200725078069728</v>
      </c>
      <c r="N64" s="32">
        <f>G64/$I64</f>
        <v>0</v>
      </c>
      <c r="O64" s="32">
        <f t="shared" si="13"/>
        <v>0</v>
      </c>
    </row>
    <row r="65" spans="1:15" s="33" customFormat="1" ht="12.75">
      <c r="A65" s="12">
        <v>63</v>
      </c>
      <c r="B65" s="34" t="s">
        <v>59</v>
      </c>
      <c r="C65" s="35">
        <v>24833851</v>
      </c>
      <c r="D65" s="35">
        <v>1864176</v>
      </c>
      <c r="E65" s="35">
        <v>526037</v>
      </c>
      <c r="F65" s="35">
        <v>1399125</v>
      </c>
      <c r="G65" s="35">
        <v>4031410</v>
      </c>
      <c r="H65" s="35">
        <v>22729</v>
      </c>
      <c r="I65" s="31">
        <f>SUM(C65:H65)</f>
        <v>32677328</v>
      </c>
      <c r="J65" s="32">
        <f t="shared" si="8"/>
        <v>0.7599718985591478</v>
      </c>
      <c r="K65" s="32">
        <f t="shared" si="9"/>
        <v>0.05704799364256465</v>
      </c>
      <c r="L65" s="32">
        <f t="shared" si="10"/>
        <v>0.016097919634065552</v>
      </c>
      <c r="M65" s="32">
        <f t="shared" si="11"/>
        <v>0.04281638327344268</v>
      </c>
      <c r="N65" s="32">
        <f t="shared" si="12"/>
        <v>0.12337024618414333</v>
      </c>
      <c r="O65" s="32">
        <f t="shared" si="13"/>
        <v>0.0006955587066359893</v>
      </c>
    </row>
    <row r="66" spans="1:15" s="33" customFormat="1" ht="12.75">
      <c r="A66" s="12">
        <v>64</v>
      </c>
      <c r="B66" s="34" t="s">
        <v>60</v>
      </c>
      <c r="C66" s="35">
        <v>20625461</v>
      </c>
      <c r="D66" s="35">
        <v>1183993</v>
      </c>
      <c r="E66" s="35">
        <v>1327225</v>
      </c>
      <c r="F66" s="35">
        <v>2472287</v>
      </c>
      <c r="G66" s="35">
        <v>1416807</v>
      </c>
      <c r="H66" s="35">
        <v>0</v>
      </c>
      <c r="I66" s="31">
        <f t="shared" si="7"/>
        <v>27025773</v>
      </c>
      <c r="J66" s="32">
        <f>C66/$I66</f>
        <v>0.7631774676713224</v>
      </c>
      <c r="K66" s="32">
        <f t="shared" si="9"/>
        <v>0.04380977372969128</v>
      </c>
      <c r="L66" s="32">
        <f t="shared" si="10"/>
        <v>0.04910960363649913</v>
      </c>
      <c r="M66" s="32">
        <f t="shared" si="11"/>
        <v>0.09147886352778882</v>
      </c>
      <c r="N66" s="32">
        <f t="shared" si="12"/>
        <v>0.052424291434698275</v>
      </c>
      <c r="O66" s="32">
        <f t="shared" si="13"/>
        <v>0</v>
      </c>
    </row>
    <row r="67" spans="1:15" ht="12.75">
      <c r="A67" s="13">
        <v>65</v>
      </c>
      <c r="B67" s="59" t="s">
        <v>61</v>
      </c>
      <c r="C67" s="36">
        <v>58902500</v>
      </c>
      <c r="D67" s="36">
        <v>3240757</v>
      </c>
      <c r="E67" s="36">
        <v>10628744</v>
      </c>
      <c r="F67" s="36">
        <v>31656608</v>
      </c>
      <c r="G67" s="36">
        <v>7261434</v>
      </c>
      <c r="H67" s="36">
        <v>1765588</v>
      </c>
      <c r="I67" s="2">
        <f aca="true" t="shared" si="14" ref="I67:I72">SUM(C67:H67)</f>
        <v>113455631</v>
      </c>
      <c r="J67" s="18">
        <f t="shared" si="8"/>
        <v>0.5191677088288372</v>
      </c>
      <c r="K67" s="18">
        <f t="shared" si="9"/>
        <v>0.028564091278995223</v>
      </c>
      <c r="L67" s="18">
        <f t="shared" si="10"/>
        <v>0.09368194338454651</v>
      </c>
      <c r="M67" s="18">
        <f t="shared" si="11"/>
        <v>0.27902192003145265</v>
      </c>
      <c r="N67" s="18">
        <f t="shared" si="12"/>
        <v>0.06400241165641218</v>
      </c>
      <c r="O67" s="18">
        <f t="shared" si="13"/>
        <v>0.015561924819756191</v>
      </c>
    </row>
    <row r="68" spans="1:15" ht="12.75">
      <c r="A68" s="49">
        <v>66</v>
      </c>
      <c r="B68" s="49" t="s">
        <v>91</v>
      </c>
      <c r="C68" s="38">
        <v>24010531</v>
      </c>
      <c r="D68" s="38">
        <v>1433639</v>
      </c>
      <c r="E68" s="38">
        <v>1964418</v>
      </c>
      <c r="F68" s="38">
        <v>1917928</v>
      </c>
      <c r="G68" s="38">
        <v>0</v>
      </c>
      <c r="H68" s="38">
        <v>229478</v>
      </c>
      <c r="I68" s="50">
        <f t="shared" si="14"/>
        <v>29555994</v>
      </c>
      <c r="J68" s="51">
        <f t="shared" si="8"/>
        <v>0.8123743359807151</v>
      </c>
      <c r="K68" s="51">
        <f t="shared" si="9"/>
        <v>0.04850586314234601</v>
      </c>
      <c r="L68" s="51">
        <f t="shared" si="10"/>
        <v>0.06646428470651333</v>
      </c>
      <c r="M68" s="51">
        <f t="shared" si="11"/>
        <v>0.06489133811571351</v>
      </c>
      <c r="N68" s="51">
        <f t="shared" si="12"/>
        <v>0</v>
      </c>
      <c r="O68" s="51">
        <f t="shared" si="13"/>
        <v>0.007764178054712015</v>
      </c>
    </row>
    <row r="69" spans="1:15" s="33" customFormat="1" ht="12.75">
      <c r="A69" s="12">
        <v>67</v>
      </c>
      <c r="B69" s="34" t="s">
        <v>92</v>
      </c>
      <c r="C69" s="35">
        <v>48846282</v>
      </c>
      <c r="D69" s="35">
        <v>1663617</v>
      </c>
      <c r="E69" s="35">
        <v>920942</v>
      </c>
      <c r="F69" s="35">
        <v>2831159</v>
      </c>
      <c r="G69" s="35">
        <v>6589422</v>
      </c>
      <c r="H69" s="35">
        <v>19678159</v>
      </c>
      <c r="I69" s="31">
        <f t="shared" si="14"/>
        <v>80529581</v>
      </c>
      <c r="J69" s="32">
        <f t="shared" si="8"/>
        <v>0.6065632205387981</v>
      </c>
      <c r="K69" s="32">
        <f t="shared" si="9"/>
        <v>0.02065845841169843</v>
      </c>
      <c r="L69" s="32">
        <f t="shared" si="10"/>
        <v>0.011436070926533195</v>
      </c>
      <c r="M69" s="32">
        <f t="shared" si="11"/>
        <v>0.035156758111035</v>
      </c>
      <c r="N69" s="32">
        <f t="shared" si="12"/>
        <v>0.08182610561453188</v>
      </c>
      <c r="O69" s="32">
        <f t="shared" si="13"/>
        <v>0.24435938639740346</v>
      </c>
    </row>
    <row r="70" spans="1:15" s="33" customFormat="1" ht="12.75">
      <c r="A70" s="12">
        <v>68</v>
      </c>
      <c r="B70" s="34" t="s">
        <v>93</v>
      </c>
      <c r="C70" s="35">
        <v>16721947</v>
      </c>
      <c r="D70" s="35">
        <v>1111619</v>
      </c>
      <c r="E70" s="35">
        <v>1335738</v>
      </c>
      <c r="F70" s="35">
        <v>1281811</v>
      </c>
      <c r="G70" s="35">
        <v>0</v>
      </c>
      <c r="H70" s="35">
        <v>523354</v>
      </c>
      <c r="I70" s="31">
        <f t="shared" si="14"/>
        <v>20974469</v>
      </c>
      <c r="J70" s="32">
        <f aca="true" t="shared" si="15" ref="J70:O70">C70/$I70</f>
        <v>0.7972524596451047</v>
      </c>
      <c r="K70" s="32">
        <f t="shared" si="15"/>
        <v>0.05299867186149027</v>
      </c>
      <c r="L70" s="32">
        <f t="shared" si="15"/>
        <v>0.06368399600485715</v>
      </c>
      <c r="M70" s="32">
        <f t="shared" si="15"/>
        <v>0.06111291780497518</v>
      </c>
      <c r="N70" s="32">
        <f t="shared" si="15"/>
        <v>0</v>
      </c>
      <c r="O70" s="32">
        <f t="shared" si="15"/>
        <v>0.02495195468357268</v>
      </c>
    </row>
    <row r="71" spans="1:15" s="33" customFormat="1" ht="12.75">
      <c r="A71" s="12">
        <v>69</v>
      </c>
      <c r="B71" s="34" t="s">
        <v>94</v>
      </c>
      <c r="C71" s="35">
        <v>36304058</v>
      </c>
      <c r="D71" s="35">
        <v>1879559</v>
      </c>
      <c r="E71" s="35">
        <v>2211775</v>
      </c>
      <c r="F71" s="35">
        <v>2290359</v>
      </c>
      <c r="G71" s="35">
        <v>4206676</v>
      </c>
      <c r="H71" s="35">
        <v>31186197</v>
      </c>
      <c r="I71" s="31">
        <f t="shared" si="14"/>
        <v>78078624</v>
      </c>
      <c r="J71" s="32">
        <f t="shared" si="8"/>
        <v>0.46496795332868573</v>
      </c>
      <c r="K71" s="32">
        <f t="shared" si="9"/>
        <v>0.024072645030219796</v>
      </c>
      <c r="L71" s="32">
        <f t="shared" si="10"/>
        <v>0.028327535587717324</v>
      </c>
      <c r="M71" s="32">
        <f t="shared" si="11"/>
        <v>0.029334008242768213</v>
      </c>
      <c r="N71" s="32">
        <f t="shared" si="12"/>
        <v>0.05387743513512738</v>
      </c>
      <c r="O71" s="32">
        <f t="shared" si="13"/>
        <v>0.39942042267548156</v>
      </c>
    </row>
    <row r="72" spans="1:15" ht="12.75" customHeight="1">
      <c r="A72" s="13">
        <v>396</v>
      </c>
      <c r="B72" s="59" t="s">
        <v>113</v>
      </c>
      <c r="C72" s="35">
        <v>489638968.26</v>
      </c>
      <c r="D72" s="35">
        <v>30272915</v>
      </c>
      <c r="E72" s="35">
        <v>44307236</v>
      </c>
      <c r="F72" s="35">
        <v>32644328</v>
      </c>
      <c r="G72" s="35">
        <v>0</v>
      </c>
      <c r="H72" s="35">
        <v>0</v>
      </c>
      <c r="I72" s="2">
        <f t="shared" si="14"/>
        <v>596863447.26</v>
      </c>
      <c r="J72" s="18">
        <f aca="true" t="shared" si="16" ref="J72:O72">C72/$I72</f>
        <v>0.8203534166948376</v>
      </c>
      <c r="K72" s="18">
        <f t="shared" si="16"/>
        <v>0.050720001599985395</v>
      </c>
      <c r="L72" s="18">
        <f t="shared" si="16"/>
        <v>0.07423345524575121</v>
      </c>
      <c r="M72" s="18">
        <f t="shared" si="16"/>
        <v>0.0546931264594258</v>
      </c>
      <c r="N72" s="18">
        <f t="shared" si="16"/>
        <v>0</v>
      </c>
      <c r="O72" s="18">
        <f t="shared" si="16"/>
        <v>0</v>
      </c>
    </row>
    <row r="73" spans="1:15" ht="12.75">
      <c r="A73" s="19"/>
      <c r="B73" s="20" t="s">
        <v>15</v>
      </c>
      <c r="C73" s="21">
        <f aca="true" t="shared" si="17" ref="C73:I73">SUM(C3:C72)</f>
        <v>6506355054.26</v>
      </c>
      <c r="D73" s="21">
        <f t="shared" si="17"/>
        <v>405785734</v>
      </c>
      <c r="E73" s="21">
        <f t="shared" si="17"/>
        <v>425060522</v>
      </c>
      <c r="F73" s="21">
        <f t="shared" si="17"/>
        <v>908525021</v>
      </c>
      <c r="G73" s="21">
        <f t="shared" si="17"/>
        <v>587262827</v>
      </c>
      <c r="H73" s="21">
        <f t="shared" si="17"/>
        <v>632556253</v>
      </c>
      <c r="I73" s="17">
        <f t="shared" si="17"/>
        <v>9465545411.26</v>
      </c>
      <c r="J73" s="22">
        <f aca="true" t="shared" si="18" ref="J73:O73">C73/$I73</f>
        <v>0.6873724409499093</v>
      </c>
      <c r="K73" s="22">
        <f t="shared" si="18"/>
        <v>0.04286976781256434</v>
      </c>
      <c r="L73" s="22">
        <f t="shared" si="18"/>
        <v>0.0449060781531255</v>
      </c>
      <c r="M73" s="22">
        <f t="shared" si="18"/>
        <v>0.09598232130599035</v>
      </c>
      <c r="N73" s="22">
        <f t="shared" si="18"/>
        <v>0.062042154095146525</v>
      </c>
      <c r="O73" s="22">
        <f t="shared" si="18"/>
        <v>0.0668272376832639</v>
      </c>
    </row>
    <row r="74" spans="1:15" ht="12.75">
      <c r="A74" s="23"/>
      <c r="B74" s="8"/>
      <c r="C74" s="62"/>
      <c r="D74" s="62"/>
      <c r="E74" s="62"/>
      <c r="F74" s="62"/>
      <c r="G74" s="62"/>
      <c r="H74" s="62"/>
      <c r="I74" s="62"/>
      <c r="J74" s="24"/>
      <c r="K74" s="24"/>
      <c r="L74" s="24"/>
      <c r="M74" s="24"/>
      <c r="N74" s="24"/>
      <c r="O74" s="47"/>
    </row>
    <row r="75" spans="1:15" s="33" customFormat="1" ht="12.75">
      <c r="A75" s="12">
        <v>318</v>
      </c>
      <c r="B75" s="34" t="s">
        <v>62</v>
      </c>
      <c r="C75" s="35">
        <v>10905191</v>
      </c>
      <c r="D75" s="35">
        <v>163941</v>
      </c>
      <c r="E75" s="35">
        <v>0</v>
      </c>
      <c r="F75" s="35">
        <v>632587</v>
      </c>
      <c r="G75" s="35">
        <v>783593</v>
      </c>
      <c r="H75" s="35">
        <v>1027157</v>
      </c>
      <c r="I75" s="31">
        <f>SUM(C75:H75)</f>
        <v>13512469</v>
      </c>
      <c r="J75" s="32">
        <f aca="true" t="shared" si="19" ref="J75:L76">C75/$I75</f>
        <v>0.8070465138532418</v>
      </c>
      <c r="K75" s="32">
        <f t="shared" si="19"/>
        <v>0.012132571775002777</v>
      </c>
      <c r="L75" s="32">
        <f t="shared" si="19"/>
        <v>0</v>
      </c>
      <c r="M75" s="32">
        <f aca="true" t="shared" si="20" ref="M75:O76">F75/$I75</f>
        <v>0.04681505652297889</v>
      </c>
      <c r="N75" s="32">
        <f t="shared" si="20"/>
        <v>0.05799036430721876</v>
      </c>
      <c r="O75" s="32">
        <f t="shared" si="20"/>
        <v>0.0760154935415578</v>
      </c>
    </row>
    <row r="76" spans="1:15" ht="12.75">
      <c r="A76" s="3">
        <v>319</v>
      </c>
      <c r="B76" s="4" t="s">
        <v>63</v>
      </c>
      <c r="C76" s="37">
        <v>2523685</v>
      </c>
      <c r="D76" s="37">
        <v>0</v>
      </c>
      <c r="E76" s="37">
        <v>0</v>
      </c>
      <c r="F76" s="37">
        <v>404092</v>
      </c>
      <c r="G76" s="37">
        <v>0</v>
      </c>
      <c r="H76" s="37">
        <v>0</v>
      </c>
      <c r="I76" s="25">
        <f>SUM(C76:H76)</f>
        <v>2927777</v>
      </c>
      <c r="J76" s="26">
        <f t="shared" si="19"/>
        <v>0.8619799253836614</v>
      </c>
      <c r="K76" s="26">
        <f t="shared" si="19"/>
        <v>0</v>
      </c>
      <c r="L76" s="26">
        <f t="shared" si="19"/>
        <v>0</v>
      </c>
      <c r="M76" s="26">
        <f t="shared" si="20"/>
        <v>0.1380200746163386</v>
      </c>
      <c r="N76" s="26">
        <f t="shared" si="20"/>
        <v>0</v>
      </c>
      <c r="O76" s="26">
        <f t="shared" si="20"/>
        <v>0</v>
      </c>
    </row>
    <row r="77" spans="1:15" ht="12.75">
      <c r="A77" s="10"/>
      <c r="B77" s="11" t="s">
        <v>64</v>
      </c>
      <c r="C77" s="27">
        <f>SUM(C75:C76)</f>
        <v>13428876</v>
      </c>
      <c r="D77" s="27">
        <f aca="true" t="shared" si="21" ref="D77:I77">SUM(D75:D76)</f>
        <v>163941</v>
      </c>
      <c r="E77" s="27">
        <f t="shared" si="21"/>
        <v>0</v>
      </c>
      <c r="F77" s="27">
        <f t="shared" si="21"/>
        <v>1036679</v>
      </c>
      <c r="G77" s="27">
        <f t="shared" si="21"/>
        <v>783593</v>
      </c>
      <c r="H77" s="27">
        <f t="shared" si="21"/>
        <v>1027157</v>
      </c>
      <c r="I77" s="28">
        <f t="shared" si="21"/>
        <v>16440246</v>
      </c>
      <c r="J77" s="29">
        <f aca="true" t="shared" si="22" ref="J77:O77">C77/$I77</f>
        <v>0.8168293832099592</v>
      </c>
      <c r="K77" s="29">
        <f t="shared" si="22"/>
        <v>0.00997193107694374</v>
      </c>
      <c r="L77" s="29">
        <f t="shared" si="22"/>
        <v>0</v>
      </c>
      <c r="M77" s="29">
        <f t="shared" si="22"/>
        <v>0.06305738977385132</v>
      </c>
      <c r="N77" s="29">
        <f t="shared" si="22"/>
        <v>0.047663094578998394</v>
      </c>
      <c r="O77" s="29">
        <f t="shared" si="22"/>
        <v>0.06247820136024729</v>
      </c>
    </row>
    <row r="78" spans="1:15" ht="12.75">
      <c r="A78" s="6"/>
      <c r="B78" s="7"/>
      <c r="C78" s="62"/>
      <c r="D78" s="62"/>
      <c r="E78" s="62"/>
      <c r="F78" s="62"/>
      <c r="G78" s="62"/>
      <c r="H78" s="62"/>
      <c r="I78" s="45"/>
      <c r="J78" s="24"/>
      <c r="K78" s="24"/>
      <c r="L78" s="24"/>
      <c r="M78" s="24"/>
      <c r="N78" s="24"/>
      <c r="O78" s="47"/>
    </row>
    <row r="79" spans="1:15" ht="12.75">
      <c r="A79" s="42">
        <v>321001</v>
      </c>
      <c r="B79" s="43" t="s">
        <v>65</v>
      </c>
      <c r="C79" s="35">
        <v>2796904</v>
      </c>
      <c r="D79" s="35">
        <v>62359</v>
      </c>
      <c r="E79" s="35">
        <v>565765</v>
      </c>
      <c r="F79" s="35">
        <v>311199</v>
      </c>
      <c r="G79" s="35">
        <v>0</v>
      </c>
      <c r="H79" s="35">
        <v>0</v>
      </c>
      <c r="I79" s="31">
        <f aca="true" t="shared" si="23" ref="I79:I84">SUM(C79:H79)</f>
        <v>3736227</v>
      </c>
      <c r="J79" s="32">
        <f aca="true" t="shared" si="24" ref="J79:J84">C79/$I79</f>
        <v>0.748590489817669</v>
      </c>
      <c r="K79" s="32">
        <f aca="true" t="shared" si="25" ref="K79:O84">D79/$I79</f>
        <v>0.016690367046755993</v>
      </c>
      <c r="L79" s="32">
        <f t="shared" si="25"/>
        <v>0.1514268271173031</v>
      </c>
      <c r="M79" s="32">
        <f t="shared" si="25"/>
        <v>0.0832923160182719</v>
      </c>
      <c r="N79" s="32">
        <f t="shared" si="25"/>
        <v>0</v>
      </c>
      <c r="O79" s="32">
        <f t="shared" si="25"/>
        <v>0</v>
      </c>
    </row>
    <row r="80" spans="1:15" s="33" customFormat="1" ht="12.75">
      <c r="A80" s="12">
        <v>329001</v>
      </c>
      <c r="B80" s="34" t="s">
        <v>66</v>
      </c>
      <c r="C80" s="35">
        <v>3152155</v>
      </c>
      <c r="D80" s="35">
        <v>85550</v>
      </c>
      <c r="E80" s="35">
        <v>162580</v>
      </c>
      <c r="F80" s="35">
        <v>364306</v>
      </c>
      <c r="G80" s="35">
        <v>0</v>
      </c>
      <c r="H80" s="35">
        <v>0</v>
      </c>
      <c r="I80" s="31">
        <f t="shared" si="23"/>
        <v>3764591</v>
      </c>
      <c r="J80" s="32">
        <f t="shared" si="24"/>
        <v>0.8373167231181289</v>
      </c>
      <c r="K80" s="32">
        <f t="shared" si="25"/>
        <v>0.022724912214899307</v>
      </c>
      <c r="L80" s="32">
        <f t="shared" si="25"/>
        <v>0.043186630367017295</v>
      </c>
      <c r="M80" s="32">
        <f t="shared" si="25"/>
        <v>0.0967717342999545</v>
      </c>
      <c r="N80" s="32">
        <f t="shared" si="25"/>
        <v>0</v>
      </c>
      <c r="O80" s="32">
        <f t="shared" si="25"/>
        <v>0</v>
      </c>
    </row>
    <row r="81" spans="1:15" s="33" customFormat="1" ht="12.75">
      <c r="A81" s="12">
        <v>331001</v>
      </c>
      <c r="B81" s="34" t="s">
        <v>67</v>
      </c>
      <c r="C81" s="35">
        <v>6203225</v>
      </c>
      <c r="D81" s="35">
        <v>74565</v>
      </c>
      <c r="E81" s="35">
        <v>426014</v>
      </c>
      <c r="F81" s="35">
        <v>328468</v>
      </c>
      <c r="G81" s="35">
        <v>0</v>
      </c>
      <c r="H81" s="35">
        <v>0</v>
      </c>
      <c r="I81" s="31">
        <f t="shared" si="23"/>
        <v>7032272</v>
      </c>
      <c r="J81" s="32">
        <f t="shared" si="24"/>
        <v>0.8821082290332342</v>
      </c>
      <c r="K81" s="32">
        <f t="shared" si="25"/>
        <v>0.01060325880455136</v>
      </c>
      <c r="L81" s="32">
        <f t="shared" si="25"/>
        <v>0.06057985242891629</v>
      </c>
      <c r="M81" s="32">
        <f t="shared" si="25"/>
        <v>0.046708659733298144</v>
      </c>
      <c r="N81" s="32">
        <f t="shared" si="25"/>
        <v>0</v>
      </c>
      <c r="O81" s="32">
        <f t="shared" si="25"/>
        <v>0</v>
      </c>
    </row>
    <row r="82" spans="1:15" s="33" customFormat="1" ht="12.75">
      <c r="A82" s="12">
        <v>333001</v>
      </c>
      <c r="B82" s="34" t="s">
        <v>68</v>
      </c>
      <c r="C82" s="35">
        <v>4932421</v>
      </c>
      <c r="D82" s="35">
        <v>104246</v>
      </c>
      <c r="E82" s="35">
        <v>235952</v>
      </c>
      <c r="F82" s="35">
        <v>275647</v>
      </c>
      <c r="G82" s="35">
        <v>0</v>
      </c>
      <c r="H82" s="35">
        <v>0</v>
      </c>
      <c r="I82" s="31">
        <f t="shared" si="23"/>
        <v>5548266</v>
      </c>
      <c r="J82" s="32">
        <f t="shared" si="24"/>
        <v>0.8890022576422976</v>
      </c>
      <c r="K82" s="32">
        <f t="shared" si="25"/>
        <v>0.018788933335207793</v>
      </c>
      <c r="L82" s="32">
        <f t="shared" si="25"/>
        <v>0.04252716073814774</v>
      </c>
      <c r="M82" s="32">
        <f t="shared" si="25"/>
        <v>0.04968164828434686</v>
      </c>
      <c r="N82" s="32">
        <f t="shared" si="25"/>
        <v>0</v>
      </c>
      <c r="O82" s="32">
        <f t="shared" si="25"/>
        <v>0</v>
      </c>
    </row>
    <row r="83" spans="1:15" ht="12.75">
      <c r="A83" s="13">
        <v>336001</v>
      </c>
      <c r="B83" s="44" t="s">
        <v>69</v>
      </c>
      <c r="C83" s="37">
        <v>5387097</v>
      </c>
      <c r="D83" s="37">
        <v>209672</v>
      </c>
      <c r="E83" s="37">
        <v>225007</v>
      </c>
      <c r="F83" s="37">
        <v>373585</v>
      </c>
      <c r="G83" s="37">
        <v>0</v>
      </c>
      <c r="H83" s="37">
        <v>0</v>
      </c>
      <c r="I83" s="25">
        <f t="shared" si="23"/>
        <v>6195361</v>
      </c>
      <c r="J83" s="26">
        <f t="shared" si="24"/>
        <v>0.8695372230932145</v>
      </c>
      <c r="K83" s="26">
        <f t="shared" si="25"/>
        <v>0.03384338701166889</v>
      </c>
      <c r="L83" s="26">
        <f t="shared" si="25"/>
        <v>0.036318626146240714</v>
      </c>
      <c r="M83" s="26">
        <f t="shared" si="25"/>
        <v>0.060300763748875975</v>
      </c>
      <c r="N83" s="26">
        <f t="shared" si="25"/>
        <v>0</v>
      </c>
      <c r="O83" s="26">
        <f t="shared" si="25"/>
        <v>0</v>
      </c>
    </row>
    <row r="84" spans="1:15" ht="12.75">
      <c r="A84" s="58">
        <v>337001</v>
      </c>
      <c r="B84" s="49" t="s">
        <v>70</v>
      </c>
      <c r="C84" s="38">
        <v>14419977</v>
      </c>
      <c r="D84" s="38">
        <v>263146</v>
      </c>
      <c r="E84" s="38">
        <v>247362</v>
      </c>
      <c r="F84" s="38">
        <v>364448</v>
      </c>
      <c r="G84" s="38">
        <v>0</v>
      </c>
      <c r="H84" s="38">
        <v>0</v>
      </c>
      <c r="I84" s="50">
        <f t="shared" si="23"/>
        <v>15294933</v>
      </c>
      <c r="J84" s="51">
        <f t="shared" si="24"/>
        <v>0.9427943881807131</v>
      </c>
      <c r="K84" s="51">
        <f t="shared" si="25"/>
        <v>0.017204782786560752</v>
      </c>
      <c r="L84" s="51">
        <f t="shared" si="25"/>
        <v>0.016172807033545032</v>
      </c>
      <c r="M84" s="51">
        <f t="shared" si="25"/>
        <v>0.023828021999181034</v>
      </c>
      <c r="N84" s="51">
        <f t="shared" si="25"/>
        <v>0</v>
      </c>
      <c r="O84" s="51">
        <f t="shared" si="25"/>
        <v>0</v>
      </c>
    </row>
    <row r="85" spans="1:15" s="33" customFormat="1" ht="12.75">
      <c r="A85" s="12">
        <v>339001</v>
      </c>
      <c r="B85" s="34" t="s">
        <v>71</v>
      </c>
      <c r="C85" s="35">
        <v>3595546</v>
      </c>
      <c r="D85" s="35">
        <v>68666</v>
      </c>
      <c r="E85" s="35">
        <v>308684</v>
      </c>
      <c r="F85" s="35">
        <v>238969</v>
      </c>
      <c r="G85" s="35">
        <v>0</v>
      </c>
      <c r="H85" s="35">
        <v>0</v>
      </c>
      <c r="I85" s="31">
        <f aca="true" t="shared" si="26" ref="I85:I94">SUM(C85:H85)</f>
        <v>4211865</v>
      </c>
      <c r="J85" s="32">
        <f aca="true" t="shared" si="27" ref="J85:O86">C85/$I85</f>
        <v>0.8536707610524079</v>
      </c>
      <c r="K85" s="32">
        <f t="shared" si="27"/>
        <v>0.016302991667586687</v>
      </c>
      <c r="L85" s="32">
        <f t="shared" si="27"/>
        <v>0.07328914863130703</v>
      </c>
      <c r="M85" s="32">
        <f t="shared" si="27"/>
        <v>0.05673709864869838</v>
      </c>
      <c r="N85" s="32">
        <f t="shared" si="27"/>
        <v>0</v>
      </c>
      <c r="O85" s="32">
        <f t="shared" si="27"/>
        <v>0</v>
      </c>
    </row>
    <row r="86" spans="1:15" ht="12.75">
      <c r="A86" s="12">
        <v>340001</v>
      </c>
      <c r="B86" s="34" t="s">
        <v>74</v>
      </c>
      <c r="C86" s="35">
        <v>1038643</v>
      </c>
      <c r="D86" s="35">
        <v>28131</v>
      </c>
      <c r="E86" s="35">
        <v>132819</v>
      </c>
      <c r="F86" s="35">
        <v>295</v>
      </c>
      <c r="G86" s="35">
        <v>0</v>
      </c>
      <c r="H86" s="35">
        <v>0</v>
      </c>
      <c r="I86" s="31">
        <f t="shared" si="26"/>
        <v>1199888</v>
      </c>
      <c r="J86" s="32">
        <f t="shared" si="27"/>
        <v>0.8656166242182604</v>
      </c>
      <c r="K86" s="32">
        <f t="shared" si="27"/>
        <v>0.023444688170895952</v>
      </c>
      <c r="L86" s="32">
        <f t="shared" si="27"/>
        <v>0.11069283133092422</v>
      </c>
      <c r="M86" s="32">
        <f t="shared" si="27"/>
        <v>0.00024585627991945917</v>
      </c>
      <c r="N86" s="32">
        <f t="shared" si="27"/>
        <v>0</v>
      </c>
      <c r="O86" s="32">
        <f t="shared" si="27"/>
        <v>0</v>
      </c>
    </row>
    <row r="87" spans="1:15" ht="12.75">
      <c r="A87" s="12">
        <v>341001</v>
      </c>
      <c r="B87" s="34" t="s">
        <v>76</v>
      </c>
      <c r="C87" s="35">
        <v>4051703</v>
      </c>
      <c r="D87" s="35">
        <v>113083</v>
      </c>
      <c r="E87" s="35">
        <v>183746</v>
      </c>
      <c r="F87" s="35">
        <v>356163</v>
      </c>
      <c r="G87" s="35">
        <v>0</v>
      </c>
      <c r="H87" s="35">
        <v>716446</v>
      </c>
      <c r="I87" s="31">
        <f t="shared" si="26"/>
        <v>5421141</v>
      </c>
      <c r="J87" s="32">
        <f aca="true" t="shared" si="28" ref="J87:O88">C87/$I87</f>
        <v>0.747389341099964</v>
      </c>
      <c r="K87" s="32">
        <f t="shared" si="28"/>
        <v>0.02085963084155162</v>
      </c>
      <c r="L87" s="32">
        <f t="shared" si="28"/>
        <v>0.03389434069322307</v>
      </c>
      <c r="M87" s="32">
        <f t="shared" si="28"/>
        <v>0.0656988999179324</v>
      </c>
      <c r="N87" s="32">
        <f t="shared" si="28"/>
        <v>0</v>
      </c>
      <c r="O87" s="32">
        <f t="shared" si="28"/>
        <v>0.1321577874473289</v>
      </c>
    </row>
    <row r="88" spans="1:15" ht="12.75">
      <c r="A88" s="42">
        <v>343001</v>
      </c>
      <c r="B88" s="43" t="s">
        <v>77</v>
      </c>
      <c r="C88" s="35">
        <v>2083995</v>
      </c>
      <c r="D88" s="35">
        <v>168706</v>
      </c>
      <c r="E88" s="35">
        <v>115707</v>
      </c>
      <c r="F88" s="35">
        <v>1547</v>
      </c>
      <c r="G88" s="35">
        <v>0</v>
      </c>
      <c r="H88" s="35">
        <v>92884</v>
      </c>
      <c r="I88" s="31">
        <f t="shared" si="26"/>
        <v>2462839</v>
      </c>
      <c r="J88" s="32">
        <f t="shared" si="28"/>
        <v>0.8461758970034176</v>
      </c>
      <c r="K88" s="32">
        <f t="shared" si="28"/>
        <v>0.06850062062522154</v>
      </c>
      <c r="L88" s="32">
        <f t="shared" si="28"/>
        <v>0.04698114655484991</v>
      </c>
      <c r="M88" s="32">
        <f t="shared" si="28"/>
        <v>0.0006281368778064665</v>
      </c>
      <c r="N88" s="32">
        <f t="shared" si="28"/>
        <v>0</v>
      </c>
      <c r="O88" s="32">
        <f t="shared" si="28"/>
        <v>0.03771419893870448</v>
      </c>
    </row>
    <row r="89" spans="1:15" ht="12.75">
      <c r="A89" s="58">
        <v>343002</v>
      </c>
      <c r="B89" s="49" t="s">
        <v>102</v>
      </c>
      <c r="C89" s="38">
        <v>6513195</v>
      </c>
      <c r="D89" s="38">
        <v>137934</v>
      </c>
      <c r="E89" s="38">
        <v>175799</v>
      </c>
      <c r="F89" s="38">
        <v>0</v>
      </c>
      <c r="G89" s="38">
        <v>0</v>
      </c>
      <c r="H89" s="38">
        <v>0</v>
      </c>
      <c r="I89" s="50">
        <f>SUM(C89:H89)</f>
        <v>6826928</v>
      </c>
      <c r="J89" s="51">
        <f aca="true" t="shared" si="29" ref="J89:O93">C89/$I89</f>
        <v>0.9540447768015131</v>
      </c>
      <c r="K89" s="51">
        <f t="shared" si="29"/>
        <v>0.020204402331473248</v>
      </c>
      <c r="L89" s="51">
        <f t="shared" si="29"/>
        <v>0.025750820867013684</v>
      </c>
      <c r="M89" s="51">
        <f t="shared" si="29"/>
        <v>0</v>
      </c>
      <c r="N89" s="51">
        <f t="shared" si="29"/>
        <v>0</v>
      </c>
      <c r="O89" s="51">
        <f t="shared" si="29"/>
        <v>0</v>
      </c>
    </row>
    <row r="90" spans="1:15" s="33" customFormat="1" ht="12.75">
      <c r="A90" s="12">
        <v>344001</v>
      </c>
      <c r="B90" s="34" t="s">
        <v>78</v>
      </c>
      <c r="C90" s="35">
        <v>2480900</v>
      </c>
      <c r="D90" s="35">
        <v>289184</v>
      </c>
      <c r="E90" s="35">
        <v>163009</v>
      </c>
      <c r="F90" s="35">
        <v>140299</v>
      </c>
      <c r="G90" s="35">
        <v>0</v>
      </c>
      <c r="H90" s="35">
        <v>0</v>
      </c>
      <c r="I90" s="31">
        <f>SUM(C90:H90)</f>
        <v>3073392</v>
      </c>
      <c r="J90" s="32">
        <f t="shared" si="29"/>
        <v>0.8072188643687496</v>
      </c>
      <c r="K90" s="32">
        <f t="shared" si="29"/>
        <v>0.09409278087533253</v>
      </c>
      <c r="L90" s="32">
        <f t="shared" si="29"/>
        <v>0.05303879231806421</v>
      </c>
      <c r="M90" s="32">
        <f t="shared" si="29"/>
        <v>0.04564956243785368</v>
      </c>
      <c r="N90" s="32">
        <f t="shared" si="29"/>
        <v>0</v>
      </c>
      <c r="O90" s="32">
        <f t="shared" si="29"/>
        <v>0</v>
      </c>
    </row>
    <row r="91" spans="1:15" ht="12.75">
      <c r="A91" s="12">
        <v>345001</v>
      </c>
      <c r="B91" s="34" t="s">
        <v>103</v>
      </c>
      <c r="C91" s="35">
        <v>4078394</v>
      </c>
      <c r="D91" s="35">
        <v>151449</v>
      </c>
      <c r="E91" s="35">
        <v>137823</v>
      </c>
      <c r="F91" s="35">
        <v>0</v>
      </c>
      <c r="G91" s="35">
        <v>0</v>
      </c>
      <c r="H91" s="35">
        <v>0</v>
      </c>
      <c r="I91" s="31">
        <f>SUM(C91:H91)</f>
        <v>4367666</v>
      </c>
      <c r="J91" s="32">
        <f t="shared" si="29"/>
        <v>0.9337696609585073</v>
      </c>
      <c r="K91" s="32">
        <f t="shared" si="29"/>
        <v>0.03467504154392758</v>
      </c>
      <c r="L91" s="32">
        <f t="shared" si="29"/>
        <v>0.03155529749756506</v>
      </c>
      <c r="M91" s="32">
        <f t="shared" si="29"/>
        <v>0</v>
      </c>
      <c r="N91" s="32">
        <f t="shared" si="29"/>
        <v>0</v>
      </c>
      <c r="O91" s="32">
        <f t="shared" si="29"/>
        <v>0</v>
      </c>
    </row>
    <row r="92" spans="1:15" ht="12.75">
      <c r="A92" s="12">
        <v>346001</v>
      </c>
      <c r="B92" s="34" t="s">
        <v>104</v>
      </c>
      <c r="C92" s="35">
        <v>7023235</v>
      </c>
      <c r="D92" s="35">
        <v>226896</v>
      </c>
      <c r="E92" s="35">
        <v>145846</v>
      </c>
      <c r="F92" s="35">
        <v>69152</v>
      </c>
      <c r="G92" s="35">
        <v>1203813</v>
      </c>
      <c r="H92" s="35">
        <v>8081967</v>
      </c>
      <c r="I92" s="31">
        <f>SUM(C92:H92)</f>
        <v>16750909</v>
      </c>
      <c r="J92" s="32">
        <f t="shared" si="29"/>
        <v>0.4192748584569351</v>
      </c>
      <c r="K92" s="32">
        <f t="shared" si="29"/>
        <v>0.013545294765794502</v>
      </c>
      <c r="L92" s="32">
        <f t="shared" si="29"/>
        <v>0.008706751376895427</v>
      </c>
      <c r="M92" s="32">
        <f t="shared" si="29"/>
        <v>0.004128253577164081</v>
      </c>
      <c r="N92" s="32">
        <f t="shared" si="29"/>
        <v>0.07186553278989218</v>
      </c>
      <c r="O92" s="32">
        <f t="shared" si="29"/>
        <v>0.4824793090333187</v>
      </c>
    </row>
    <row r="93" spans="1:15" ht="12.75">
      <c r="A93" s="13">
        <v>347001</v>
      </c>
      <c r="B93" s="44" t="s">
        <v>105</v>
      </c>
      <c r="C93" s="37">
        <v>1127818</v>
      </c>
      <c r="D93" s="37">
        <v>0</v>
      </c>
      <c r="E93" s="37">
        <v>0</v>
      </c>
      <c r="F93" s="37">
        <v>93295</v>
      </c>
      <c r="G93" s="37">
        <v>0</v>
      </c>
      <c r="H93" s="37">
        <v>0</v>
      </c>
      <c r="I93" s="25">
        <f>SUM(C93:H93)</f>
        <v>1221113</v>
      </c>
      <c r="J93" s="26">
        <f t="shared" si="29"/>
        <v>0.9235983893382512</v>
      </c>
      <c r="K93" s="26">
        <f t="shared" si="29"/>
        <v>0</v>
      </c>
      <c r="L93" s="26">
        <f t="shared" si="29"/>
        <v>0</v>
      </c>
      <c r="M93" s="26">
        <f t="shared" si="29"/>
        <v>0.07640161066174875</v>
      </c>
      <c r="N93" s="26">
        <f t="shared" si="29"/>
        <v>0</v>
      </c>
      <c r="O93" s="26">
        <f t="shared" si="29"/>
        <v>0</v>
      </c>
    </row>
    <row r="94" spans="1:15" s="61" customFormat="1" ht="12.75">
      <c r="A94" s="13">
        <v>348001</v>
      </c>
      <c r="B94" s="44" t="s">
        <v>106</v>
      </c>
      <c r="C94" s="37">
        <v>1344234</v>
      </c>
      <c r="D94" s="37">
        <v>153349</v>
      </c>
      <c r="E94" s="37">
        <v>26813</v>
      </c>
      <c r="F94" s="37">
        <v>18441</v>
      </c>
      <c r="G94" s="37">
        <v>0</v>
      </c>
      <c r="H94" s="37">
        <v>0</v>
      </c>
      <c r="I94" s="25">
        <f t="shared" si="26"/>
        <v>1542837</v>
      </c>
      <c r="J94" s="26">
        <f aca="true" t="shared" si="30" ref="J94:O94">C94/$I94</f>
        <v>0.871274152745883</v>
      </c>
      <c r="K94" s="26">
        <f t="shared" si="30"/>
        <v>0.0993941680164528</v>
      </c>
      <c r="L94" s="26">
        <f t="shared" si="30"/>
        <v>0.017379023189099042</v>
      </c>
      <c r="M94" s="26">
        <f t="shared" si="30"/>
        <v>0.011952656048565078</v>
      </c>
      <c r="N94" s="26">
        <f t="shared" si="30"/>
        <v>0</v>
      </c>
      <c r="O94" s="26">
        <f t="shared" si="30"/>
        <v>0</v>
      </c>
    </row>
    <row r="95" spans="1:15" ht="12.75">
      <c r="A95" s="10"/>
      <c r="B95" s="11" t="s">
        <v>72</v>
      </c>
      <c r="C95" s="27">
        <f aca="true" t="shared" si="31" ref="C95:H95">SUM(C79:C94)</f>
        <v>70229442</v>
      </c>
      <c r="D95" s="27">
        <f t="shared" si="31"/>
        <v>2136936</v>
      </c>
      <c r="E95" s="27">
        <f t="shared" si="31"/>
        <v>3252926</v>
      </c>
      <c r="F95" s="27">
        <f t="shared" si="31"/>
        <v>2935814</v>
      </c>
      <c r="G95" s="27">
        <f t="shared" si="31"/>
        <v>1203813</v>
      </c>
      <c r="H95" s="27">
        <f t="shared" si="31"/>
        <v>8891297</v>
      </c>
      <c r="I95" s="28">
        <f>SUM(I79:I94)</f>
        <v>88650228</v>
      </c>
      <c r="J95" s="29">
        <f aca="true" t="shared" si="32" ref="J95:O95">C95/$I95</f>
        <v>0.7922082501581383</v>
      </c>
      <c r="K95" s="29">
        <f>D95/$I95</f>
        <v>0.024105251032180086</v>
      </c>
      <c r="L95" s="29">
        <f t="shared" si="32"/>
        <v>0.036693938339335125</v>
      </c>
      <c r="M95" s="29">
        <f t="shared" si="32"/>
        <v>0.03311682401989987</v>
      </c>
      <c r="N95" s="29">
        <f t="shared" si="32"/>
        <v>0.013579355938035489</v>
      </c>
      <c r="O95" s="29">
        <f t="shared" si="32"/>
        <v>0.10029638051241109</v>
      </c>
    </row>
    <row r="96" spans="1:15" ht="12.75">
      <c r="A96" s="23"/>
      <c r="B96" s="7"/>
      <c r="C96" s="62"/>
      <c r="D96" s="62"/>
      <c r="E96" s="62"/>
      <c r="F96" s="62"/>
      <c r="G96" s="62"/>
      <c r="H96" s="62"/>
      <c r="I96" s="45"/>
      <c r="J96" s="24"/>
      <c r="K96" s="24"/>
      <c r="L96" s="24"/>
      <c r="M96" s="24"/>
      <c r="N96" s="24"/>
      <c r="O96" s="47"/>
    </row>
    <row r="97" spans="1:15" s="60" customFormat="1" ht="12.75">
      <c r="A97" s="13" t="s">
        <v>79</v>
      </c>
      <c r="B97" s="44" t="s">
        <v>80</v>
      </c>
      <c r="C97" s="37">
        <v>3826040</v>
      </c>
      <c r="D97" s="37">
        <v>0</v>
      </c>
      <c r="E97" s="37">
        <v>851150</v>
      </c>
      <c r="F97" s="37">
        <v>3971</v>
      </c>
      <c r="G97" s="37">
        <v>0</v>
      </c>
      <c r="H97" s="37">
        <v>0</v>
      </c>
      <c r="I97" s="25">
        <f>SUM(C97:H97)</f>
        <v>4681161</v>
      </c>
      <c r="J97" s="26">
        <f aca="true" t="shared" si="33" ref="J97:O98">C97/$I97</f>
        <v>0.817327154524273</v>
      </c>
      <c r="K97" s="26">
        <f t="shared" si="33"/>
        <v>0</v>
      </c>
      <c r="L97" s="26">
        <f t="shared" si="33"/>
        <v>0.18182455164434635</v>
      </c>
      <c r="M97" s="26">
        <f t="shared" si="33"/>
        <v>0.0008482938313807194</v>
      </c>
      <c r="N97" s="26">
        <f t="shared" si="33"/>
        <v>0</v>
      </c>
      <c r="O97" s="26">
        <f t="shared" si="33"/>
        <v>0</v>
      </c>
    </row>
    <row r="98" spans="1:15" ht="12.75">
      <c r="A98" s="10"/>
      <c r="B98" s="11" t="s">
        <v>81</v>
      </c>
      <c r="C98" s="52">
        <f aca="true" t="shared" si="34" ref="C98:I98">SUM(C97)</f>
        <v>3826040</v>
      </c>
      <c r="D98" s="52">
        <f t="shared" si="34"/>
        <v>0</v>
      </c>
      <c r="E98" s="52">
        <f t="shared" si="34"/>
        <v>851150</v>
      </c>
      <c r="F98" s="52">
        <f t="shared" si="34"/>
        <v>3971</v>
      </c>
      <c r="G98" s="52">
        <f t="shared" si="34"/>
        <v>0</v>
      </c>
      <c r="H98" s="52">
        <f t="shared" si="34"/>
        <v>0</v>
      </c>
      <c r="I98" s="53">
        <f t="shared" si="34"/>
        <v>4681161</v>
      </c>
      <c r="J98" s="54">
        <f t="shared" si="33"/>
        <v>0.817327154524273</v>
      </c>
      <c r="K98" s="55">
        <f t="shared" si="33"/>
        <v>0</v>
      </c>
      <c r="L98" s="56">
        <f t="shared" si="33"/>
        <v>0.18182455164434635</v>
      </c>
      <c r="M98" s="57">
        <f t="shared" si="33"/>
        <v>0.0008482938313807194</v>
      </c>
      <c r="N98" s="57">
        <f t="shared" si="33"/>
        <v>0</v>
      </c>
      <c r="O98" s="54">
        <f t="shared" si="33"/>
        <v>0</v>
      </c>
    </row>
    <row r="99" spans="1:15" ht="12.75">
      <c r="A99" s="6"/>
      <c r="B99" s="7"/>
      <c r="C99" s="7"/>
      <c r="D99" s="7"/>
      <c r="E99" s="7"/>
      <c r="F99" s="7"/>
      <c r="G99" s="7"/>
      <c r="H99" s="7"/>
      <c r="I99" s="46"/>
      <c r="J99" s="8"/>
      <c r="K99" s="8"/>
      <c r="L99" s="8"/>
      <c r="M99" s="8"/>
      <c r="N99" s="8"/>
      <c r="O99" s="9"/>
    </row>
    <row r="100" spans="1:15" ht="13.5" thickBot="1">
      <c r="A100" s="14"/>
      <c r="B100" s="15" t="s">
        <v>73</v>
      </c>
      <c r="C100" s="16">
        <f aca="true" t="shared" si="35" ref="C100:I100">C95+C77+C73+C98</f>
        <v>6593839412.26</v>
      </c>
      <c r="D100" s="16">
        <f t="shared" si="35"/>
        <v>408086611</v>
      </c>
      <c r="E100" s="16">
        <f t="shared" si="35"/>
        <v>429164598</v>
      </c>
      <c r="F100" s="16">
        <f t="shared" si="35"/>
        <v>912501485</v>
      </c>
      <c r="G100" s="16">
        <f t="shared" si="35"/>
        <v>589250233</v>
      </c>
      <c r="H100" s="16">
        <f t="shared" si="35"/>
        <v>642474707</v>
      </c>
      <c r="I100" s="16">
        <f t="shared" si="35"/>
        <v>9575317046.26</v>
      </c>
      <c r="J100" s="5">
        <f aca="true" t="shared" si="36" ref="J100:O100">C100/$I100</f>
        <v>0.6886288339492082</v>
      </c>
      <c r="K100" s="5">
        <f t="shared" si="36"/>
        <v>0.04261860041066667</v>
      </c>
      <c r="L100" s="5">
        <f t="shared" si="36"/>
        <v>0.04481988386667848</v>
      </c>
      <c r="M100" s="5">
        <f t="shared" si="36"/>
        <v>0.0952972607164388</v>
      </c>
      <c r="N100" s="5">
        <f t="shared" si="36"/>
        <v>0.06153845665404404</v>
      </c>
      <c r="O100" s="5">
        <f t="shared" si="36"/>
        <v>0.06709696440296382</v>
      </c>
    </row>
    <row r="101" spans="3:14" s="48" customFormat="1" ht="16.5" customHeight="1" thickTop="1">
      <c r="C101" s="66" t="s">
        <v>112</v>
      </c>
      <c r="D101" s="68"/>
      <c r="E101" s="68"/>
      <c r="F101" s="68"/>
      <c r="G101" s="69"/>
      <c r="H101" s="69"/>
      <c r="I101" s="69"/>
      <c r="J101" s="66" t="s">
        <v>112</v>
      </c>
      <c r="K101" s="67"/>
      <c r="L101" s="67"/>
      <c r="M101" s="67"/>
      <c r="N101" s="67"/>
    </row>
    <row r="102" spans="3:12" ht="12.75" customHeight="1">
      <c r="C102" s="64" t="s">
        <v>100</v>
      </c>
      <c r="D102" s="64"/>
      <c r="E102" s="64"/>
      <c r="F102" s="64"/>
      <c r="J102" s="64" t="s">
        <v>100</v>
      </c>
      <c r="K102" s="64"/>
      <c r="L102" s="64"/>
    </row>
    <row r="103" spans="3:12" ht="12.75" customHeight="1">
      <c r="C103" s="65"/>
      <c r="D103" s="65"/>
      <c r="E103" s="65"/>
      <c r="F103" s="65"/>
      <c r="J103" s="65"/>
      <c r="K103" s="65"/>
      <c r="L103" s="65"/>
    </row>
  </sheetData>
  <sheetProtection/>
  <mergeCells count="8">
    <mergeCell ref="C1:I1"/>
    <mergeCell ref="J1:O1"/>
    <mergeCell ref="J102:L102"/>
    <mergeCell ref="J103:L103"/>
    <mergeCell ref="C102:F102"/>
    <mergeCell ref="C103:F103"/>
    <mergeCell ref="J101:N101"/>
    <mergeCell ref="C101:I101"/>
  </mergeCells>
  <printOptions horizontalCentered="1"/>
  <pageMargins left="0.25" right="0.25" top="0.53" bottom="0.25" header="0.5" footer="0.5"/>
  <pageSetup fitToWidth="4" horizontalDpi="600" verticalDpi="600" orientation="portrait" paperSize="5" scale="79" r:id="rId1"/>
  <rowBreaks count="1" manualBreakCount="1">
    <brk id="74" max="14" man="1"/>
  </rowBreaks>
  <colBreaks count="1" manualBreakCount="1">
    <brk id="9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2013-08-28T16:37:24Z</cp:lastPrinted>
  <dcterms:created xsi:type="dcterms:W3CDTF">2003-11-24T19:14:29Z</dcterms:created>
  <dcterms:modified xsi:type="dcterms:W3CDTF">2013-09-10T17:38:18Z</dcterms:modified>
  <cp:category/>
  <cp:version/>
  <cp:contentType/>
  <cp:contentStatus/>
</cp:coreProperties>
</file>