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- 400'!$A$1:$W$103</definedName>
    <definedName name="_xlnm.Print_Titles" localSheetId="0">'Pur Prop Services - 400'!$A:$C,'Pur Prop Services - 400'!$1:$3</definedName>
  </definedNames>
  <calcPr fullCalcOnLoad="1"/>
</workbook>
</file>

<file path=xl/sharedStrings.xml><?xml version="1.0" encoding="utf-8"?>
<sst xmlns="http://schemas.openxmlformats.org/spreadsheetml/2006/main" count="136" uniqueCount="121">
  <si>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</si>
  <si>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</si>
  <si>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</si>
  <si>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</si>
  <si>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</si>
  <si>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</si>
  <si>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Construction Services</t>
  </si>
  <si>
    <t>DISTRICT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</si>
  <si>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</si>
  <si>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</si>
  <si>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</si>
  <si>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</si>
  <si>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</si>
  <si>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</si>
  <si>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</si>
  <si>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</si>
  <si>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</si>
  <si>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</si>
  <si>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</si>
  <si>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</si>
  <si>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</si>
  <si>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</si>
  <si>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</si>
  <si>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</si>
  <si>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</si>
  <si>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</si>
  <si>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</si>
  <si>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</si>
  <si>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</si>
  <si>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</si>
  <si>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</si>
  <si>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</si>
  <si>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</si>
  <si>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</si>
  <si>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</si>
  <si>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</si>
  <si>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</si>
  <si>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</si>
  <si>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</si>
  <si>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</si>
  <si>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</si>
  <si>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</si>
  <si>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</si>
  <si>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</si>
  <si>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</si>
  <si>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</si>
  <si>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</si>
  <si>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</si>
  <si>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</si>
  <si>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</si>
  <si>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</si>
  <si>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</si>
  <si>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</si>
  <si>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</si>
  <si>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</si>
  <si>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</si>
  <si>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</si>
  <si>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</si>
  <si>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</si>
  <si>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</si>
  <si>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</si>
  <si>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</si>
  <si>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</si>
  <si>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</si>
  <si>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</si>
  <si>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</si>
  <si>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</si>
  <si>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</si>
  <si>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</si>
  <si>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</si>
  <si>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</si>
  <si>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</si>
  <si>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</si>
  <si>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</si>
  <si>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</si>
  <si>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</si>
  <si>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</si>
  <si>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</si>
  <si>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</si>
  <si>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</si>
  <si>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</si>
  <si>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</si>
  <si>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</si>
  <si>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</si>
  <si>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</si>
  <si>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</si>
  <si>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Purchased Property Services  -
Expenditures by Object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</si>
  <si>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</si>
  <si>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</si>
  <si>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</si>
  <si>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</si>
  <si>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</si>
  <si>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</si>
  <si>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St. Tammany Parish School Board *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</si>
  <si>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</si>
  <si>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</si>
  <si>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</si>
  <si>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</si>
  <si>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</si>
  <si>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</si>
  <si>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</si>
  <si>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</si>
  <si>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</si>
  <si>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</si>
  <si>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* Excludes one-time Hurricane Related expenditures</t>
  </si>
  <si>
    <t>International High School</t>
  </si>
  <si>
    <t>A02</t>
  </si>
  <si>
    <t xml:space="preserve">Office of Juvenile Justice </t>
  </si>
  <si>
    <t>Total Office of Juvenile Justice Schools</t>
  </si>
  <si>
    <t>Lafourche Parish School Board *</t>
  </si>
  <si>
    <t>Rental of Equipment &amp; Vehicles</t>
  </si>
  <si>
    <t>Oct.  2011 Elementary Secondary Membership</t>
  </si>
  <si>
    <t>Louisiana Virtual Charter Academy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</si>
  <si>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</si>
  <si>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</si>
  <si>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</si>
  <si>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</si>
  <si>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2011-2012</t>
  </si>
  <si>
    <t>Object Code 400</t>
  </si>
  <si>
    <t>Purchases Property Services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</si>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</sst>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3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32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32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3" fillId="0" borderId="19" xfId="132" applyFont="1" applyFill="1" applyBorder="1" applyAlignment="1">
      <alignment horizontal="left" wrapText="1"/>
      <protection/>
    </xf>
    <xf numFmtId="0" fontId="2" fillId="0" borderId="25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32" applyNumberFormat="1" applyFont="1" applyFill="1" applyBorder="1" applyAlignment="1">
      <alignment horizontal="right" wrapText="1"/>
      <protection/>
    </xf>
    <xf numFmtId="164" fontId="3" fillId="36" borderId="11" xfId="132" applyNumberFormat="1" applyFont="1" applyFill="1" applyBorder="1" applyAlignment="1">
      <alignment horizontal="right" wrapText="1"/>
      <protection/>
    </xf>
    <xf numFmtId="0" fontId="3" fillId="0" borderId="21" xfId="132" applyFont="1" applyFill="1" applyBorder="1" applyAlignment="1">
      <alignment wrapText="1"/>
      <protection/>
    </xf>
    <xf numFmtId="164" fontId="3" fillId="0" borderId="21" xfId="132" applyNumberFormat="1" applyFont="1" applyFill="1" applyBorder="1" applyAlignment="1">
      <alignment horizontal="right" wrapText="1"/>
      <protection/>
    </xf>
    <xf numFmtId="164" fontId="3" fillId="36" borderId="21" xfId="132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2" fillId="35" borderId="26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0" borderId="13" xfId="132" applyFont="1" applyFill="1" applyBorder="1" applyAlignment="1">
      <alignment wrapText="1"/>
      <protection/>
    </xf>
    <xf numFmtId="164" fontId="3" fillId="0" borderId="13" xfId="132" applyNumberFormat="1" applyFont="1" applyFill="1" applyBorder="1" applyAlignment="1">
      <alignment horizontal="right" wrapText="1"/>
      <protection/>
    </xf>
    <xf numFmtId="164" fontId="3" fillId="36" borderId="13" xfId="132" applyNumberFormat="1" applyFont="1" applyFill="1" applyBorder="1" applyAlignment="1">
      <alignment horizontal="right" wrapText="1"/>
      <protection/>
    </xf>
    <xf numFmtId="0" fontId="3" fillId="0" borderId="11" xfId="132" applyFont="1" applyFill="1" applyBorder="1" applyAlignment="1">
      <alignment horizontal="left" wrapText="1"/>
      <protection/>
    </xf>
    <xf numFmtId="164" fontId="5" fillId="0" borderId="11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5" fillId="34" borderId="29" xfId="0" applyNumberFormat="1" applyFont="1" applyFill="1" applyBorder="1" applyAlignment="1">
      <alignment/>
    </xf>
    <xf numFmtId="3" fontId="3" fillId="30" borderId="11" xfId="132" applyNumberFormat="1" applyFont="1" applyFill="1" applyBorder="1" applyAlignment="1">
      <alignment horizontal="right" wrapText="1"/>
      <protection/>
    </xf>
    <xf numFmtId="3" fontId="3" fillId="30" borderId="21" xfId="132" applyNumberFormat="1" applyFont="1" applyFill="1" applyBorder="1" applyAlignment="1">
      <alignment horizontal="righ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3" fillId="0" borderId="11" xfId="132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3" fillId="0" borderId="31" xfId="132" applyFont="1" applyFill="1" applyBorder="1" applyAlignment="1">
      <alignment wrapText="1"/>
      <protection/>
    </xf>
    <xf numFmtId="0" fontId="3" fillId="0" borderId="32" xfId="132" applyFont="1" applyFill="1" applyBorder="1" applyAlignment="1">
      <alignment wrapText="1"/>
      <protection/>
    </xf>
    <xf numFmtId="0" fontId="3" fillId="0" borderId="12" xfId="132" applyFont="1" applyFill="1" applyBorder="1" applyAlignment="1">
      <alignment horizontal="left" wrapText="1"/>
      <protection/>
    </xf>
    <xf numFmtId="3" fontId="3" fillId="30" borderId="13" xfId="132" applyNumberFormat="1" applyFont="1" applyFill="1" applyBorder="1" applyAlignment="1">
      <alignment horizontal="right" wrapText="1"/>
      <protection/>
    </xf>
    <xf numFmtId="0" fontId="3" fillId="37" borderId="11" xfId="132" applyFont="1" applyFill="1" applyBorder="1" applyAlignment="1">
      <alignment horizontal="right" wrapText="1"/>
      <protection/>
    </xf>
    <xf numFmtId="0" fontId="3" fillId="37" borderId="11" xfId="132" applyFont="1" applyFill="1" applyBorder="1" applyAlignment="1">
      <alignment wrapText="1"/>
      <protection/>
    </xf>
    <xf numFmtId="3" fontId="5" fillId="37" borderId="1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0" borderId="21" xfId="132" applyFont="1" applyFill="1" applyBorder="1" applyAlignment="1">
      <alignment horizontal="left" wrapText="1"/>
      <protection/>
    </xf>
    <xf numFmtId="5" fontId="3" fillId="36" borderId="13" xfId="132" applyNumberFormat="1" applyFont="1" applyFill="1" applyBorder="1" applyAlignment="1">
      <alignment horizontal="right" wrapText="1"/>
      <protection/>
    </xf>
    <xf numFmtId="5" fontId="3" fillId="36" borderId="21" xfId="132" applyNumberFormat="1" applyFont="1" applyFill="1" applyBorder="1" applyAlignment="1">
      <alignment horizontal="right" wrapText="1"/>
      <protection/>
    </xf>
    <xf numFmtId="5" fontId="3" fillId="36" borderId="11" xfId="132" applyNumberFormat="1" applyFont="1" applyFill="1" applyBorder="1" applyAlignment="1">
      <alignment horizontal="right" wrapText="1"/>
      <protection/>
    </xf>
    <xf numFmtId="38" fontId="2" fillId="0" borderId="0" xfId="97" applyNumberFormat="1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6" xfId="127"/>
    <cellStyle name="Normal 7" xfId="128"/>
    <cellStyle name="Normal 8" xfId="129"/>
    <cellStyle name="Normal 9" xfId="130"/>
    <cellStyle name="Normal_800" xfId="131"/>
    <cellStyle name="Normal_Sheet1" xfId="132"/>
    <cellStyle name="Note" xfId="133"/>
    <cellStyle name="Output" xfId="134"/>
    <cellStyle name="Percent" xfId="135"/>
    <cellStyle name="Title" xfId="136"/>
    <cellStyle name="Total" xfId="137"/>
    <cellStyle name="Warning Text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view="pageBreakPreview" zoomScale="80" zoomScaleSheetLayoutView="80" zoomScalePageLayoutView="0" workbookViewId="0" topLeftCell="A1">
      <pane xSplit="3" ySplit="3" topLeftCell="D7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2" sqref="D72"/>
    </sheetView>
  </sheetViews>
  <sheetFormatPr defaultColWidth="9.140625" defaultRowHeight="12.75"/>
  <cols>
    <col min="1" max="1" width="5.8515625" style="1" customWidth="1"/>
    <col min="2" max="2" width="47.28125" style="1" customWidth="1"/>
    <col min="3" max="3" width="10.00390625" style="1" customWidth="1"/>
    <col min="4" max="4" width="14.00390625" style="1" bestFit="1" customWidth="1"/>
    <col min="5" max="5" width="7.8515625" style="1" bestFit="1" customWidth="1"/>
    <col min="6" max="6" width="13.2812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3.57421875" style="1" customWidth="1"/>
    <col min="17" max="17" width="7.140625" style="1" customWidth="1"/>
    <col min="18" max="18" width="13.8515625" style="1" customWidth="1"/>
    <col min="19" max="19" width="7.28125" style="1" customWidth="1"/>
    <col min="20" max="20" width="13.140625" style="1" customWidth="1"/>
    <col min="21" max="21" width="7.28125" style="1" customWidth="1"/>
    <col min="22" max="22" width="11.57421875" style="1" customWidth="1"/>
    <col min="23" max="23" width="8.57421875" style="1" customWidth="1"/>
    <col min="24" max="16384" width="9.140625" style="1" customWidth="1"/>
  </cols>
  <sheetData>
    <row r="1" spans="1:23" s="33" customFormat="1" ht="51.75" customHeight="1">
      <c r="A1" s="72" t="s">
        <v>117</v>
      </c>
      <c r="B1" s="72"/>
      <c r="C1" s="40"/>
      <c r="D1" s="78" t="s">
        <v>86</v>
      </c>
      <c r="E1" s="72"/>
      <c r="F1" s="72"/>
      <c r="G1" s="72"/>
      <c r="H1" s="78" t="s">
        <v>86</v>
      </c>
      <c r="I1" s="79"/>
      <c r="J1" s="79"/>
      <c r="K1" s="79"/>
      <c r="L1" s="78" t="s">
        <v>86</v>
      </c>
      <c r="M1" s="78"/>
      <c r="N1" s="78"/>
      <c r="O1" s="78"/>
      <c r="P1" s="78" t="s">
        <v>86</v>
      </c>
      <c r="Q1" s="72"/>
      <c r="R1" s="72"/>
      <c r="S1" s="72"/>
      <c r="T1" s="72"/>
      <c r="U1" s="72"/>
      <c r="V1" s="72"/>
      <c r="W1" s="72"/>
    </row>
    <row r="2" spans="1:23" ht="52.5" customHeight="1">
      <c r="A2" s="73"/>
      <c r="B2" s="73"/>
      <c r="C2" s="76" t="s">
        <v>111</v>
      </c>
      <c r="D2" s="7" t="s">
        <v>119</v>
      </c>
      <c r="E2" s="4"/>
      <c r="F2" s="7" t="s">
        <v>17</v>
      </c>
      <c r="G2" s="4"/>
      <c r="H2" s="7" t="s">
        <v>1</v>
      </c>
      <c r="I2" s="6"/>
      <c r="J2" s="9" t="s">
        <v>2</v>
      </c>
      <c r="K2" s="6"/>
      <c r="L2" s="9" t="s">
        <v>3</v>
      </c>
      <c r="M2" s="6"/>
      <c r="N2" s="9" t="s">
        <v>4</v>
      </c>
      <c r="O2" s="4"/>
      <c r="P2" s="7" t="s">
        <v>5</v>
      </c>
      <c r="Q2" s="6"/>
      <c r="R2" s="9" t="s">
        <v>110</v>
      </c>
      <c r="S2" s="6"/>
      <c r="T2" s="9" t="s">
        <v>6</v>
      </c>
      <c r="U2" s="4"/>
      <c r="V2" s="74" t="s">
        <v>18</v>
      </c>
      <c r="W2" s="6"/>
    </row>
    <row r="3" spans="1:23" ht="15" customHeight="1">
      <c r="A3" s="2" t="s">
        <v>0</v>
      </c>
      <c r="B3" s="2" t="s">
        <v>7</v>
      </c>
      <c r="C3" s="77"/>
      <c r="D3" s="3" t="s">
        <v>118</v>
      </c>
      <c r="E3" s="5" t="s">
        <v>8</v>
      </c>
      <c r="F3" s="3" t="s">
        <v>9</v>
      </c>
      <c r="G3" s="5" t="s">
        <v>8</v>
      </c>
      <c r="H3" s="3" t="s">
        <v>10</v>
      </c>
      <c r="I3" s="5" t="s">
        <v>8</v>
      </c>
      <c r="J3" s="3" t="s">
        <v>11</v>
      </c>
      <c r="K3" s="5" t="s">
        <v>8</v>
      </c>
      <c r="L3" s="3" t="s">
        <v>12</v>
      </c>
      <c r="M3" s="5" t="s">
        <v>8</v>
      </c>
      <c r="N3" s="3" t="s">
        <v>13</v>
      </c>
      <c r="O3" s="5" t="s">
        <v>8</v>
      </c>
      <c r="P3" s="3" t="s">
        <v>14</v>
      </c>
      <c r="Q3" s="5" t="s">
        <v>8</v>
      </c>
      <c r="R3" s="3" t="s">
        <v>15</v>
      </c>
      <c r="S3" s="5" t="s">
        <v>8</v>
      </c>
      <c r="T3" s="3" t="s">
        <v>16</v>
      </c>
      <c r="U3" s="5" t="s">
        <v>8</v>
      </c>
      <c r="V3" s="75"/>
      <c r="W3" s="5" t="s">
        <v>8</v>
      </c>
    </row>
    <row r="4" spans="1:23" ht="12.75">
      <c r="A4" s="43">
        <v>1</v>
      </c>
      <c r="B4" s="59" t="s">
        <v>19</v>
      </c>
      <c r="C4" s="52">
        <v>9687</v>
      </c>
      <c r="D4" s="44">
        <v>7400</v>
      </c>
      <c r="E4" s="44">
        <f>D4/$C4</f>
        <v>0.7639103953752452</v>
      </c>
      <c r="F4" s="44">
        <v>159174</v>
      </c>
      <c r="G4" s="44">
        <f>F4/$C4</f>
        <v>16.431712604521525</v>
      </c>
      <c r="H4" s="44">
        <v>60311</v>
      </c>
      <c r="I4" s="44">
        <f>H4/$C4</f>
        <v>6.225972953442758</v>
      </c>
      <c r="J4" s="44">
        <v>147291</v>
      </c>
      <c r="K4" s="44">
        <f>J4/$C4</f>
        <v>15.205017033137194</v>
      </c>
      <c r="L4" s="44">
        <v>55093</v>
      </c>
      <c r="M4" s="44">
        <f>L4/$C4</f>
        <v>5.6873128935687</v>
      </c>
      <c r="N4" s="44">
        <v>2576691</v>
      </c>
      <c r="O4" s="44">
        <f>N4/$C4</f>
        <v>265.99473521214</v>
      </c>
      <c r="P4" s="44">
        <v>68400</v>
      </c>
      <c r="Q4" s="44">
        <f>P4/$C4</f>
        <v>7.06100960049551</v>
      </c>
      <c r="R4" s="44">
        <v>678821</v>
      </c>
      <c r="S4" s="44">
        <f>R4/$C4</f>
        <v>70.07546195932693</v>
      </c>
      <c r="T4" s="44">
        <v>20000</v>
      </c>
      <c r="U4" s="44">
        <f>T4/$C4</f>
        <v>2.0646226902033655</v>
      </c>
      <c r="V4" s="67">
        <f>D4+F4+H4+J4+L4+N4+P4+R4+T4</f>
        <v>3773181</v>
      </c>
      <c r="W4" s="44">
        <f>V4/$C4</f>
        <v>389.50975534221124</v>
      </c>
    </row>
    <row r="5" spans="1:23" ht="12.75">
      <c r="A5" s="16">
        <v>2</v>
      </c>
      <c r="B5" s="58" t="s">
        <v>94</v>
      </c>
      <c r="C5" s="52">
        <v>4318</v>
      </c>
      <c r="D5" s="38">
        <v>21531</v>
      </c>
      <c r="E5" s="38">
        <f aca="true" t="shared" si="0" ref="E5:E70">D5/$C5</f>
        <v>4.986336266790181</v>
      </c>
      <c r="F5" s="38">
        <v>66044</v>
      </c>
      <c r="G5" s="38">
        <f aca="true" t="shared" si="1" ref="G5:G70">F5/$C5</f>
        <v>15.295044001852709</v>
      </c>
      <c r="H5" s="38">
        <v>59560</v>
      </c>
      <c r="I5" s="38">
        <f aca="true" t="shared" si="2" ref="I5:I70">H5/$C5</f>
        <v>13.793422880963409</v>
      </c>
      <c r="J5" s="38">
        <v>40788</v>
      </c>
      <c r="K5" s="38">
        <f aca="true" t="shared" si="3" ref="K5:K70">J5/$C5</f>
        <v>9.446039833256137</v>
      </c>
      <c r="L5" s="38">
        <v>0</v>
      </c>
      <c r="M5" s="38">
        <f aca="true" t="shared" si="4" ref="M5:M70">L5/$C5</f>
        <v>0</v>
      </c>
      <c r="N5" s="38">
        <v>670428</v>
      </c>
      <c r="O5" s="38">
        <f aca="true" t="shared" si="5" ref="O5:O70">N5/$C5</f>
        <v>155.2635479388606</v>
      </c>
      <c r="P5" s="38">
        <v>100</v>
      </c>
      <c r="Q5" s="38">
        <f aca="true" t="shared" si="6" ref="Q5:Q70">P5/$C5</f>
        <v>0.02315886984715146</v>
      </c>
      <c r="R5" s="38">
        <v>301658</v>
      </c>
      <c r="S5" s="38">
        <f aca="true" t="shared" si="7" ref="S5:S68">R5/$C5</f>
        <v>69.86058360352015</v>
      </c>
      <c r="T5" s="38">
        <v>35632</v>
      </c>
      <c r="U5" s="38">
        <f aca="true" t="shared" si="8" ref="U5:U70">T5/$C5</f>
        <v>8.251968503937007</v>
      </c>
      <c r="V5" s="68">
        <f aca="true" t="shared" si="9" ref="V5:V68">D5+F5+H5+J5+L5+N5+P5+R5+T5</f>
        <v>1195741</v>
      </c>
      <c r="W5" s="38">
        <f aca="true" t="shared" si="10" ref="W5:W70">V5/$C5</f>
        <v>276.9201018990273</v>
      </c>
    </row>
    <row r="6" spans="1:23" ht="12.75">
      <c r="A6" s="16">
        <v>3</v>
      </c>
      <c r="B6" s="58" t="s">
        <v>20</v>
      </c>
      <c r="C6" s="52">
        <v>20494</v>
      </c>
      <c r="D6" s="38">
        <v>487</v>
      </c>
      <c r="E6" s="38">
        <f t="shared" si="0"/>
        <v>0.023763052600761198</v>
      </c>
      <c r="F6" s="38">
        <v>271289</v>
      </c>
      <c r="G6" s="38">
        <f t="shared" si="1"/>
        <v>13.23748414170001</v>
      </c>
      <c r="H6" s="38">
        <v>155634</v>
      </c>
      <c r="I6" s="38">
        <f t="shared" si="2"/>
        <v>7.594125109788231</v>
      </c>
      <c r="J6" s="38">
        <v>130375</v>
      </c>
      <c r="K6" s="38">
        <f t="shared" si="3"/>
        <v>6.361618034546696</v>
      </c>
      <c r="L6" s="38">
        <v>121306</v>
      </c>
      <c r="M6" s="38">
        <f t="shared" si="4"/>
        <v>5.91909827266517</v>
      </c>
      <c r="N6" s="38">
        <v>2583065</v>
      </c>
      <c r="O6" s="38">
        <f t="shared" si="5"/>
        <v>126.04006050551381</v>
      </c>
      <c r="P6" s="38">
        <v>647047</v>
      </c>
      <c r="Q6" s="38">
        <f t="shared" si="6"/>
        <v>31.572509027032304</v>
      </c>
      <c r="R6" s="38">
        <v>981267</v>
      </c>
      <c r="S6" s="38">
        <f t="shared" si="7"/>
        <v>47.88069678930419</v>
      </c>
      <c r="T6" s="38">
        <v>17117366</v>
      </c>
      <c r="U6" s="38">
        <f t="shared" si="8"/>
        <v>835.2379232946228</v>
      </c>
      <c r="V6" s="68">
        <f t="shared" si="9"/>
        <v>22007836</v>
      </c>
      <c r="W6" s="38">
        <f t="shared" si="10"/>
        <v>1073.867278227774</v>
      </c>
    </row>
    <row r="7" spans="1:23" ht="12.75">
      <c r="A7" s="16">
        <v>4</v>
      </c>
      <c r="B7" s="58" t="s">
        <v>21</v>
      </c>
      <c r="C7" s="52">
        <v>3861</v>
      </c>
      <c r="D7" s="38">
        <v>409868</v>
      </c>
      <c r="E7" s="38">
        <f t="shared" si="0"/>
        <v>106.15591815591816</v>
      </c>
      <c r="F7" s="38">
        <v>13844</v>
      </c>
      <c r="G7" s="38">
        <f t="shared" si="1"/>
        <v>3.5855995855995855</v>
      </c>
      <c r="H7" s="38">
        <v>52556</v>
      </c>
      <c r="I7" s="38">
        <f t="shared" si="2"/>
        <v>13.612017612017612</v>
      </c>
      <c r="J7" s="38">
        <v>0</v>
      </c>
      <c r="K7" s="38">
        <f t="shared" si="3"/>
        <v>0</v>
      </c>
      <c r="L7" s="38">
        <v>0</v>
      </c>
      <c r="M7" s="38">
        <f t="shared" si="4"/>
        <v>0</v>
      </c>
      <c r="N7" s="38">
        <v>630083</v>
      </c>
      <c r="O7" s="38">
        <f t="shared" si="5"/>
        <v>163.1916601916602</v>
      </c>
      <c r="P7" s="38">
        <v>45614</v>
      </c>
      <c r="Q7" s="38">
        <f t="shared" si="6"/>
        <v>11.814037814037814</v>
      </c>
      <c r="R7" s="38">
        <v>147260</v>
      </c>
      <c r="S7" s="38">
        <f t="shared" si="7"/>
        <v>38.14037814037814</v>
      </c>
      <c r="T7" s="38">
        <v>1706348</v>
      </c>
      <c r="U7" s="38">
        <f t="shared" si="8"/>
        <v>441.94457394457396</v>
      </c>
      <c r="V7" s="68">
        <f t="shared" si="9"/>
        <v>3005573</v>
      </c>
      <c r="W7" s="38">
        <f t="shared" si="10"/>
        <v>778.4441854441855</v>
      </c>
    </row>
    <row r="8" spans="1:23" ht="12.75">
      <c r="A8" s="17">
        <v>5</v>
      </c>
      <c r="B8" s="60" t="s">
        <v>22</v>
      </c>
      <c r="C8" s="51">
        <v>5928</v>
      </c>
      <c r="D8" s="35">
        <v>0</v>
      </c>
      <c r="E8" s="35">
        <f t="shared" si="0"/>
        <v>0</v>
      </c>
      <c r="F8" s="35">
        <v>2432</v>
      </c>
      <c r="G8" s="35">
        <f t="shared" si="1"/>
        <v>0.41025641025641024</v>
      </c>
      <c r="H8" s="35">
        <v>37286</v>
      </c>
      <c r="I8" s="35">
        <f t="shared" si="2"/>
        <v>6.289811066126855</v>
      </c>
      <c r="J8" s="35">
        <v>0</v>
      </c>
      <c r="K8" s="35">
        <f t="shared" si="3"/>
        <v>0</v>
      </c>
      <c r="L8" s="35">
        <v>0</v>
      </c>
      <c r="M8" s="35">
        <f t="shared" si="4"/>
        <v>0</v>
      </c>
      <c r="N8" s="35">
        <v>5497811</v>
      </c>
      <c r="O8" s="35">
        <f t="shared" si="5"/>
        <v>927.4310053981106</v>
      </c>
      <c r="P8" s="35">
        <v>0</v>
      </c>
      <c r="Q8" s="35">
        <f t="shared" si="6"/>
        <v>0</v>
      </c>
      <c r="R8" s="35">
        <v>44949</v>
      </c>
      <c r="S8" s="35">
        <f t="shared" si="7"/>
        <v>7.5824898785425106</v>
      </c>
      <c r="T8" s="35">
        <v>0</v>
      </c>
      <c r="U8" s="35">
        <f t="shared" si="8"/>
        <v>0</v>
      </c>
      <c r="V8" s="69">
        <f t="shared" si="9"/>
        <v>5582478</v>
      </c>
      <c r="W8" s="35">
        <f t="shared" si="10"/>
        <v>941.7135627530364</v>
      </c>
    </row>
    <row r="9" spans="1:23" ht="12.75">
      <c r="A9" s="43">
        <v>6</v>
      </c>
      <c r="B9" s="59" t="s">
        <v>23</v>
      </c>
      <c r="C9" s="52">
        <v>6043</v>
      </c>
      <c r="D9" s="44">
        <v>174916</v>
      </c>
      <c r="E9" s="44">
        <f t="shared" si="0"/>
        <v>28.945225881184843</v>
      </c>
      <c r="F9" s="44">
        <v>87203</v>
      </c>
      <c r="G9" s="44">
        <f t="shared" si="1"/>
        <v>14.430415356610954</v>
      </c>
      <c r="H9" s="44">
        <v>73525</v>
      </c>
      <c r="I9" s="44">
        <f t="shared" si="2"/>
        <v>12.166970047989409</v>
      </c>
      <c r="J9" s="44">
        <v>133332</v>
      </c>
      <c r="K9" s="44">
        <f t="shared" si="3"/>
        <v>22.063875558497436</v>
      </c>
      <c r="L9" s="44">
        <v>0</v>
      </c>
      <c r="M9" s="44">
        <f t="shared" si="4"/>
        <v>0</v>
      </c>
      <c r="N9" s="44">
        <v>363005</v>
      </c>
      <c r="O9" s="44">
        <f t="shared" si="5"/>
        <v>60.07032930663578</v>
      </c>
      <c r="P9" s="44">
        <v>28100</v>
      </c>
      <c r="Q9" s="44">
        <f t="shared" si="6"/>
        <v>4.650008274036074</v>
      </c>
      <c r="R9" s="44">
        <v>133106</v>
      </c>
      <c r="S9" s="44">
        <f t="shared" si="7"/>
        <v>22.02647691543935</v>
      </c>
      <c r="T9" s="44">
        <v>11864788</v>
      </c>
      <c r="U9" s="44">
        <f t="shared" si="8"/>
        <v>1963.3936786364388</v>
      </c>
      <c r="V9" s="68">
        <f t="shared" si="9"/>
        <v>12857975</v>
      </c>
      <c r="W9" s="44">
        <f t="shared" si="10"/>
        <v>2127.746979976833</v>
      </c>
    </row>
    <row r="10" spans="1:23" ht="12.75">
      <c r="A10" s="16">
        <v>7</v>
      </c>
      <c r="B10" s="58" t="s">
        <v>24</v>
      </c>
      <c r="C10" s="52">
        <v>2318</v>
      </c>
      <c r="D10" s="38">
        <v>0</v>
      </c>
      <c r="E10" s="38">
        <f t="shared" si="0"/>
        <v>0</v>
      </c>
      <c r="F10" s="38">
        <v>40758</v>
      </c>
      <c r="G10" s="38">
        <f t="shared" si="1"/>
        <v>17.583261432269197</v>
      </c>
      <c r="H10" s="38">
        <v>756</v>
      </c>
      <c r="I10" s="38">
        <f t="shared" si="2"/>
        <v>0.3261432269197584</v>
      </c>
      <c r="J10" s="38">
        <v>0</v>
      </c>
      <c r="K10" s="38">
        <f t="shared" si="3"/>
        <v>0</v>
      </c>
      <c r="L10" s="38">
        <v>58221</v>
      </c>
      <c r="M10" s="38">
        <f t="shared" si="4"/>
        <v>25.116911130284727</v>
      </c>
      <c r="N10" s="38">
        <v>801987</v>
      </c>
      <c r="O10" s="38">
        <f t="shared" si="5"/>
        <v>345.9823123382226</v>
      </c>
      <c r="P10" s="38">
        <v>0</v>
      </c>
      <c r="Q10" s="38">
        <f t="shared" si="6"/>
        <v>0</v>
      </c>
      <c r="R10" s="38">
        <v>202737</v>
      </c>
      <c r="S10" s="38">
        <f t="shared" si="7"/>
        <v>87.46203623813632</v>
      </c>
      <c r="T10" s="38">
        <v>586608</v>
      </c>
      <c r="U10" s="38">
        <f t="shared" si="8"/>
        <v>253.06643658326144</v>
      </c>
      <c r="V10" s="68">
        <f t="shared" si="9"/>
        <v>1691067</v>
      </c>
      <c r="W10" s="38">
        <f t="shared" si="10"/>
        <v>729.537100949094</v>
      </c>
    </row>
    <row r="11" spans="1:23" ht="12.75">
      <c r="A11" s="16">
        <v>8</v>
      </c>
      <c r="B11" s="58" t="s">
        <v>25</v>
      </c>
      <c r="C11" s="52">
        <v>21085</v>
      </c>
      <c r="D11" s="38">
        <v>0</v>
      </c>
      <c r="E11" s="38">
        <f t="shared" si="0"/>
        <v>0</v>
      </c>
      <c r="F11" s="38">
        <v>318914</v>
      </c>
      <c r="G11" s="38">
        <f t="shared" si="1"/>
        <v>15.125160066397914</v>
      </c>
      <c r="H11" s="38">
        <v>329699</v>
      </c>
      <c r="I11" s="38">
        <f t="shared" si="2"/>
        <v>15.636661133507232</v>
      </c>
      <c r="J11" s="38">
        <v>0</v>
      </c>
      <c r="K11" s="38">
        <f t="shared" si="3"/>
        <v>0</v>
      </c>
      <c r="L11" s="38">
        <v>393118</v>
      </c>
      <c r="M11" s="38">
        <f t="shared" si="4"/>
        <v>18.64443917476879</v>
      </c>
      <c r="N11" s="38">
        <v>3829880</v>
      </c>
      <c r="O11" s="38">
        <f t="shared" si="5"/>
        <v>181.64002845624853</v>
      </c>
      <c r="P11" s="38">
        <v>7930</v>
      </c>
      <c r="Q11" s="38">
        <f t="shared" si="6"/>
        <v>0.3760967512449609</v>
      </c>
      <c r="R11" s="38">
        <v>13654</v>
      </c>
      <c r="S11" s="38">
        <f t="shared" si="7"/>
        <v>0.6475693621057624</v>
      </c>
      <c r="T11" s="38">
        <v>1647897</v>
      </c>
      <c r="U11" s="38">
        <f t="shared" si="8"/>
        <v>78.15494427317999</v>
      </c>
      <c r="V11" s="68">
        <f t="shared" si="9"/>
        <v>6541092</v>
      </c>
      <c r="W11" s="38">
        <f t="shared" si="10"/>
        <v>310.2248992174532</v>
      </c>
    </row>
    <row r="12" spans="1:23" ht="12.75">
      <c r="A12" s="16">
        <v>9</v>
      </c>
      <c r="B12" s="58" t="s">
        <v>26</v>
      </c>
      <c r="C12" s="52">
        <v>41667</v>
      </c>
      <c r="D12" s="38">
        <v>62222</v>
      </c>
      <c r="E12" s="38">
        <f t="shared" si="0"/>
        <v>1.4933160534715721</v>
      </c>
      <c r="F12" s="38">
        <v>1016878</v>
      </c>
      <c r="G12" s="38">
        <f t="shared" si="1"/>
        <v>24.40487676098591</v>
      </c>
      <c r="H12" s="38">
        <v>305198</v>
      </c>
      <c r="I12" s="38">
        <f t="shared" si="2"/>
        <v>7.32469340245278</v>
      </c>
      <c r="J12" s="38">
        <v>0</v>
      </c>
      <c r="K12" s="38">
        <f t="shared" si="3"/>
        <v>0</v>
      </c>
      <c r="L12" s="38">
        <v>261381</v>
      </c>
      <c r="M12" s="38">
        <f t="shared" si="4"/>
        <v>6.273093815249478</v>
      </c>
      <c r="N12" s="38">
        <v>2669726</v>
      </c>
      <c r="O12" s="38">
        <f t="shared" si="5"/>
        <v>64.07291141670866</v>
      </c>
      <c r="P12" s="38">
        <v>127132</v>
      </c>
      <c r="Q12" s="38">
        <f t="shared" si="6"/>
        <v>3.0511435908512734</v>
      </c>
      <c r="R12" s="38">
        <v>669770</v>
      </c>
      <c r="S12" s="38">
        <f t="shared" si="7"/>
        <v>16.074351405188757</v>
      </c>
      <c r="T12" s="38">
        <v>24356148</v>
      </c>
      <c r="U12" s="38">
        <f t="shared" si="8"/>
        <v>584.5428756569947</v>
      </c>
      <c r="V12" s="68">
        <f t="shared" si="9"/>
        <v>29468455</v>
      </c>
      <c r="W12" s="38">
        <f t="shared" si="10"/>
        <v>707.2372621019032</v>
      </c>
    </row>
    <row r="13" spans="1:23" ht="12.75">
      <c r="A13" s="17">
        <v>10</v>
      </c>
      <c r="B13" s="60" t="s">
        <v>95</v>
      </c>
      <c r="C13" s="51">
        <v>32612</v>
      </c>
      <c r="D13" s="35">
        <v>111864</v>
      </c>
      <c r="E13" s="35">
        <f t="shared" si="0"/>
        <v>3.4301484116276217</v>
      </c>
      <c r="F13" s="35">
        <v>461223</v>
      </c>
      <c r="G13" s="35">
        <f t="shared" si="1"/>
        <v>14.142738869127928</v>
      </c>
      <c r="H13" s="35">
        <v>533104</v>
      </c>
      <c r="I13" s="35">
        <f t="shared" si="2"/>
        <v>16.346866184226666</v>
      </c>
      <c r="J13" s="35">
        <v>71314</v>
      </c>
      <c r="K13" s="35">
        <f t="shared" si="3"/>
        <v>2.186741076904207</v>
      </c>
      <c r="L13" s="35">
        <v>213356</v>
      </c>
      <c r="M13" s="35">
        <f t="shared" si="4"/>
        <v>6.542254384888998</v>
      </c>
      <c r="N13" s="35">
        <v>6748506</v>
      </c>
      <c r="O13" s="35">
        <f t="shared" si="5"/>
        <v>206.9332147675702</v>
      </c>
      <c r="P13" s="35">
        <v>144801</v>
      </c>
      <c r="Q13" s="35">
        <f t="shared" si="6"/>
        <v>4.440114068441065</v>
      </c>
      <c r="R13" s="35">
        <v>504038</v>
      </c>
      <c r="S13" s="35">
        <f t="shared" si="7"/>
        <v>15.455599165951183</v>
      </c>
      <c r="T13" s="35">
        <v>11624060</v>
      </c>
      <c r="U13" s="35">
        <f t="shared" si="8"/>
        <v>356.4350545811358</v>
      </c>
      <c r="V13" s="69">
        <f t="shared" si="9"/>
        <v>20412266</v>
      </c>
      <c r="W13" s="35">
        <f t="shared" si="10"/>
        <v>625.9127315098737</v>
      </c>
    </row>
    <row r="14" spans="1:23" ht="12.75">
      <c r="A14" s="43">
        <v>11</v>
      </c>
      <c r="B14" s="59" t="s">
        <v>27</v>
      </c>
      <c r="C14" s="52">
        <v>1630</v>
      </c>
      <c r="D14" s="44">
        <v>33205</v>
      </c>
      <c r="E14" s="44">
        <f t="shared" si="0"/>
        <v>20.37116564417178</v>
      </c>
      <c r="F14" s="44">
        <v>25494</v>
      </c>
      <c r="G14" s="44">
        <f t="shared" si="1"/>
        <v>15.640490797546013</v>
      </c>
      <c r="H14" s="44">
        <v>18546</v>
      </c>
      <c r="I14" s="44">
        <f t="shared" si="2"/>
        <v>11.377914110429447</v>
      </c>
      <c r="J14" s="44">
        <v>0</v>
      </c>
      <c r="K14" s="44">
        <f t="shared" si="3"/>
        <v>0</v>
      </c>
      <c r="L14" s="44">
        <v>7634</v>
      </c>
      <c r="M14" s="44">
        <f t="shared" si="4"/>
        <v>4.683435582822086</v>
      </c>
      <c r="N14" s="44">
        <v>173153</v>
      </c>
      <c r="O14" s="44">
        <f t="shared" si="5"/>
        <v>106.22883435582823</v>
      </c>
      <c r="P14" s="44">
        <v>0</v>
      </c>
      <c r="Q14" s="44">
        <f t="shared" si="6"/>
        <v>0</v>
      </c>
      <c r="R14" s="44">
        <v>17121</v>
      </c>
      <c r="S14" s="44">
        <f t="shared" si="7"/>
        <v>10.503680981595092</v>
      </c>
      <c r="T14" s="44">
        <v>1818463</v>
      </c>
      <c r="U14" s="44">
        <f t="shared" si="8"/>
        <v>1115.621472392638</v>
      </c>
      <c r="V14" s="68">
        <f t="shared" si="9"/>
        <v>2093616</v>
      </c>
      <c r="W14" s="44">
        <f t="shared" si="10"/>
        <v>1284.4269938650307</v>
      </c>
    </row>
    <row r="15" spans="1:23" ht="12.75">
      <c r="A15" s="16">
        <v>12</v>
      </c>
      <c r="B15" s="58" t="s">
        <v>96</v>
      </c>
      <c r="C15" s="52">
        <v>1313</v>
      </c>
      <c r="D15" s="38">
        <v>13875</v>
      </c>
      <c r="E15" s="38">
        <f t="shared" si="0"/>
        <v>10.567402894135567</v>
      </c>
      <c r="F15" s="38">
        <v>38118</v>
      </c>
      <c r="G15" s="38">
        <f t="shared" si="1"/>
        <v>29.03122619954303</v>
      </c>
      <c r="H15" s="38">
        <v>27453</v>
      </c>
      <c r="I15" s="38">
        <f t="shared" si="2"/>
        <v>20.90860624523991</v>
      </c>
      <c r="J15" s="38">
        <v>0</v>
      </c>
      <c r="K15" s="38">
        <f t="shared" si="3"/>
        <v>0</v>
      </c>
      <c r="L15" s="38">
        <v>0</v>
      </c>
      <c r="M15" s="38">
        <f t="shared" si="4"/>
        <v>0</v>
      </c>
      <c r="N15" s="38">
        <v>288650</v>
      </c>
      <c r="O15" s="38">
        <f t="shared" si="5"/>
        <v>219.84006092916985</v>
      </c>
      <c r="P15" s="38">
        <v>82483</v>
      </c>
      <c r="Q15" s="38">
        <f t="shared" si="6"/>
        <v>62.82025894897182</v>
      </c>
      <c r="R15" s="38">
        <v>66700</v>
      </c>
      <c r="S15" s="38">
        <f t="shared" si="7"/>
        <v>50.7996953541508</v>
      </c>
      <c r="T15" s="38">
        <v>8787009</v>
      </c>
      <c r="U15" s="38">
        <f t="shared" si="8"/>
        <v>6692.3145468392995</v>
      </c>
      <c r="V15" s="68">
        <f t="shared" si="9"/>
        <v>9304288</v>
      </c>
      <c r="W15" s="38">
        <f t="shared" si="10"/>
        <v>7086.28179741051</v>
      </c>
    </row>
    <row r="16" spans="1:23" ht="12.75">
      <c r="A16" s="16">
        <v>13</v>
      </c>
      <c r="B16" s="58" t="s">
        <v>28</v>
      </c>
      <c r="C16" s="52">
        <v>1555</v>
      </c>
      <c r="D16" s="38">
        <v>1189</v>
      </c>
      <c r="E16" s="38">
        <f t="shared" si="0"/>
        <v>0.7646302250803858</v>
      </c>
      <c r="F16" s="38">
        <v>23823</v>
      </c>
      <c r="G16" s="38">
        <f t="shared" si="1"/>
        <v>15.320257234726688</v>
      </c>
      <c r="H16" s="38">
        <v>15260</v>
      </c>
      <c r="I16" s="38">
        <f t="shared" si="2"/>
        <v>9.813504823151126</v>
      </c>
      <c r="J16" s="38">
        <v>0</v>
      </c>
      <c r="K16" s="38">
        <f t="shared" si="3"/>
        <v>0</v>
      </c>
      <c r="L16" s="38">
        <v>9793</v>
      </c>
      <c r="M16" s="38">
        <f t="shared" si="4"/>
        <v>6.297749196141479</v>
      </c>
      <c r="N16" s="38">
        <v>213944</v>
      </c>
      <c r="O16" s="38">
        <f t="shared" si="5"/>
        <v>137.5845659163987</v>
      </c>
      <c r="P16" s="38">
        <v>2043</v>
      </c>
      <c r="Q16" s="38">
        <f t="shared" si="6"/>
        <v>1.3138263665594856</v>
      </c>
      <c r="R16" s="38">
        <v>43948</v>
      </c>
      <c r="S16" s="38">
        <f t="shared" si="7"/>
        <v>28.262379421221866</v>
      </c>
      <c r="T16" s="38">
        <v>431386</v>
      </c>
      <c r="U16" s="38">
        <f t="shared" si="8"/>
        <v>277.4186495176849</v>
      </c>
      <c r="V16" s="68">
        <f t="shared" si="9"/>
        <v>741386</v>
      </c>
      <c r="W16" s="38">
        <f t="shared" si="10"/>
        <v>476.77556270096466</v>
      </c>
    </row>
    <row r="17" spans="1:23" ht="12.75">
      <c r="A17" s="16">
        <v>14</v>
      </c>
      <c r="B17" s="58" t="s">
        <v>29</v>
      </c>
      <c r="C17" s="52">
        <v>2047</v>
      </c>
      <c r="D17" s="38">
        <v>0</v>
      </c>
      <c r="E17" s="38">
        <f t="shared" si="0"/>
        <v>0</v>
      </c>
      <c r="F17" s="38">
        <v>34299</v>
      </c>
      <c r="G17" s="38">
        <f t="shared" si="1"/>
        <v>16.755740107474352</v>
      </c>
      <c r="H17" s="38">
        <v>46327</v>
      </c>
      <c r="I17" s="38">
        <f t="shared" si="2"/>
        <v>22.631656082071324</v>
      </c>
      <c r="J17" s="38">
        <v>0</v>
      </c>
      <c r="K17" s="38">
        <f t="shared" si="3"/>
        <v>0</v>
      </c>
      <c r="L17" s="38">
        <v>508</v>
      </c>
      <c r="M17" s="38">
        <f t="shared" si="4"/>
        <v>0.24816805080605764</v>
      </c>
      <c r="N17" s="38">
        <v>149437</v>
      </c>
      <c r="O17" s="38">
        <f t="shared" si="5"/>
        <v>73.00293111871031</v>
      </c>
      <c r="P17" s="38">
        <v>0</v>
      </c>
      <c r="Q17" s="38">
        <f t="shared" si="6"/>
        <v>0</v>
      </c>
      <c r="R17" s="38">
        <v>1300</v>
      </c>
      <c r="S17" s="38">
        <f t="shared" si="7"/>
        <v>0.6350757205666829</v>
      </c>
      <c r="T17" s="38">
        <v>0</v>
      </c>
      <c r="U17" s="38">
        <f t="shared" si="8"/>
        <v>0</v>
      </c>
      <c r="V17" s="68">
        <f t="shared" si="9"/>
        <v>231871</v>
      </c>
      <c r="W17" s="38">
        <f t="shared" si="10"/>
        <v>113.27357107962872</v>
      </c>
    </row>
    <row r="18" spans="1:23" ht="12.75">
      <c r="A18" s="17">
        <v>15</v>
      </c>
      <c r="B18" s="60" t="s">
        <v>30</v>
      </c>
      <c r="C18" s="51">
        <v>3834</v>
      </c>
      <c r="D18" s="35">
        <v>260</v>
      </c>
      <c r="E18" s="35">
        <f t="shared" si="0"/>
        <v>0.06781429316640585</v>
      </c>
      <c r="F18" s="35">
        <v>41912</v>
      </c>
      <c r="G18" s="35">
        <f t="shared" si="1"/>
        <v>10.931664058424621</v>
      </c>
      <c r="H18" s="35">
        <v>55663</v>
      </c>
      <c r="I18" s="35">
        <f t="shared" si="2"/>
        <v>14.518257694314032</v>
      </c>
      <c r="J18" s="35">
        <v>0</v>
      </c>
      <c r="K18" s="35">
        <f t="shared" si="3"/>
        <v>0</v>
      </c>
      <c r="L18" s="35">
        <v>29991</v>
      </c>
      <c r="M18" s="35">
        <f t="shared" si="4"/>
        <v>7.822378716744914</v>
      </c>
      <c r="N18" s="35">
        <v>431635</v>
      </c>
      <c r="O18" s="35">
        <f t="shared" si="5"/>
        <v>112.58085550339071</v>
      </c>
      <c r="P18" s="35">
        <v>45176</v>
      </c>
      <c r="Q18" s="35">
        <f t="shared" si="6"/>
        <v>11.7829942618675</v>
      </c>
      <c r="R18" s="35">
        <v>46074</v>
      </c>
      <c r="S18" s="35">
        <f t="shared" si="7"/>
        <v>12.017214397496087</v>
      </c>
      <c r="T18" s="35">
        <v>610438</v>
      </c>
      <c r="U18" s="35">
        <f t="shared" si="8"/>
        <v>159.21700573813249</v>
      </c>
      <c r="V18" s="69">
        <f t="shared" si="9"/>
        <v>1261149</v>
      </c>
      <c r="W18" s="35">
        <f t="shared" si="10"/>
        <v>328.9381846635368</v>
      </c>
    </row>
    <row r="19" spans="1:23" ht="12.75">
      <c r="A19" s="43">
        <v>16</v>
      </c>
      <c r="B19" s="59" t="s">
        <v>31</v>
      </c>
      <c r="C19" s="52">
        <v>5040</v>
      </c>
      <c r="D19" s="44">
        <v>40776</v>
      </c>
      <c r="E19" s="44">
        <f t="shared" si="0"/>
        <v>8.09047619047619</v>
      </c>
      <c r="F19" s="44">
        <v>91370</v>
      </c>
      <c r="G19" s="44">
        <f t="shared" si="1"/>
        <v>18.128968253968253</v>
      </c>
      <c r="H19" s="44">
        <v>45716</v>
      </c>
      <c r="I19" s="44">
        <f t="shared" si="2"/>
        <v>9.070634920634921</v>
      </c>
      <c r="J19" s="44">
        <v>0</v>
      </c>
      <c r="K19" s="44">
        <f t="shared" si="3"/>
        <v>0</v>
      </c>
      <c r="L19" s="44">
        <v>0</v>
      </c>
      <c r="M19" s="44">
        <f t="shared" si="4"/>
        <v>0</v>
      </c>
      <c r="N19" s="44">
        <v>438120</v>
      </c>
      <c r="O19" s="44">
        <f t="shared" si="5"/>
        <v>86.92857142857143</v>
      </c>
      <c r="P19" s="44">
        <v>4672</v>
      </c>
      <c r="Q19" s="44">
        <f t="shared" si="6"/>
        <v>0.926984126984127</v>
      </c>
      <c r="R19" s="44">
        <v>24403</v>
      </c>
      <c r="S19" s="44">
        <f t="shared" si="7"/>
        <v>4.841865079365079</v>
      </c>
      <c r="T19" s="44">
        <v>10442015</v>
      </c>
      <c r="U19" s="44">
        <f t="shared" si="8"/>
        <v>2071.8283730158732</v>
      </c>
      <c r="V19" s="68">
        <f t="shared" si="9"/>
        <v>11087072</v>
      </c>
      <c r="W19" s="44">
        <f t="shared" si="10"/>
        <v>2199.815873015873</v>
      </c>
    </row>
    <row r="20" spans="1:23" ht="12.75">
      <c r="A20" s="16">
        <v>17</v>
      </c>
      <c r="B20" s="58" t="s">
        <v>32</v>
      </c>
      <c r="C20" s="52">
        <v>42889</v>
      </c>
      <c r="D20" s="38">
        <v>2481296</v>
      </c>
      <c r="E20" s="38">
        <f t="shared" si="0"/>
        <v>57.85390193289655</v>
      </c>
      <c r="F20" s="38">
        <v>636722</v>
      </c>
      <c r="G20" s="38">
        <f t="shared" si="1"/>
        <v>14.845811280281657</v>
      </c>
      <c r="H20" s="38">
        <v>407397</v>
      </c>
      <c r="I20" s="38">
        <f t="shared" si="2"/>
        <v>9.498869173914057</v>
      </c>
      <c r="J20" s="38">
        <v>159286</v>
      </c>
      <c r="K20" s="38">
        <f t="shared" si="3"/>
        <v>3.713912658257362</v>
      </c>
      <c r="L20" s="38">
        <v>4320</v>
      </c>
      <c r="M20" s="38">
        <f t="shared" si="4"/>
        <v>0.1007251276551097</v>
      </c>
      <c r="N20" s="38">
        <v>33703178</v>
      </c>
      <c r="O20" s="38">
        <f t="shared" si="5"/>
        <v>785.8233579705752</v>
      </c>
      <c r="P20" s="38">
        <v>1977993</v>
      </c>
      <c r="Q20" s="38">
        <f t="shared" si="6"/>
        <v>46.11888829303551</v>
      </c>
      <c r="R20" s="38">
        <v>514621</v>
      </c>
      <c r="S20" s="38">
        <f t="shared" si="7"/>
        <v>11.998904147916715</v>
      </c>
      <c r="T20" s="38">
        <v>52984520</v>
      </c>
      <c r="U20" s="38">
        <f t="shared" si="8"/>
        <v>1235.3871622094243</v>
      </c>
      <c r="V20" s="68">
        <f t="shared" si="9"/>
        <v>92869333</v>
      </c>
      <c r="W20" s="38">
        <f t="shared" si="10"/>
        <v>2165.3415327939565</v>
      </c>
    </row>
    <row r="21" spans="1:23" ht="12.75">
      <c r="A21" s="16">
        <v>18</v>
      </c>
      <c r="B21" s="58" t="s">
        <v>33</v>
      </c>
      <c r="C21" s="52">
        <v>1204</v>
      </c>
      <c r="D21" s="38">
        <v>0</v>
      </c>
      <c r="E21" s="38">
        <f t="shared" si="0"/>
        <v>0</v>
      </c>
      <c r="F21" s="38">
        <v>14717</v>
      </c>
      <c r="G21" s="38">
        <f t="shared" si="1"/>
        <v>12.2234219269103</v>
      </c>
      <c r="H21" s="38">
        <v>16941</v>
      </c>
      <c r="I21" s="38">
        <f t="shared" si="2"/>
        <v>14.070598006644518</v>
      </c>
      <c r="J21" s="38">
        <v>0</v>
      </c>
      <c r="K21" s="38">
        <f t="shared" si="3"/>
        <v>0</v>
      </c>
      <c r="L21" s="38">
        <v>7441</v>
      </c>
      <c r="M21" s="38">
        <f t="shared" si="4"/>
        <v>6.180232558139535</v>
      </c>
      <c r="N21" s="38">
        <v>184177</v>
      </c>
      <c r="O21" s="38">
        <f t="shared" si="5"/>
        <v>152.97093023255815</v>
      </c>
      <c r="P21" s="38">
        <v>0</v>
      </c>
      <c r="Q21" s="38">
        <f t="shared" si="6"/>
        <v>0</v>
      </c>
      <c r="R21" s="38">
        <v>4338</v>
      </c>
      <c r="S21" s="38">
        <f t="shared" si="7"/>
        <v>3.6029900332225915</v>
      </c>
      <c r="T21" s="38">
        <v>585867</v>
      </c>
      <c r="U21" s="38">
        <f t="shared" si="8"/>
        <v>486.6004983388704</v>
      </c>
      <c r="V21" s="68">
        <f t="shared" si="9"/>
        <v>813481</v>
      </c>
      <c r="W21" s="38">
        <f t="shared" si="10"/>
        <v>675.6486710963455</v>
      </c>
    </row>
    <row r="22" spans="1:23" ht="12.75">
      <c r="A22" s="16">
        <v>19</v>
      </c>
      <c r="B22" s="58" t="s">
        <v>34</v>
      </c>
      <c r="C22" s="52">
        <v>2062</v>
      </c>
      <c r="D22" s="38">
        <v>71526</v>
      </c>
      <c r="E22" s="38">
        <f t="shared" si="0"/>
        <v>34.68768186226964</v>
      </c>
      <c r="F22" s="38">
        <v>60267</v>
      </c>
      <c r="G22" s="38">
        <f t="shared" si="1"/>
        <v>29.2274490785645</v>
      </c>
      <c r="H22" s="38">
        <v>24740</v>
      </c>
      <c r="I22" s="38">
        <f t="shared" si="2"/>
        <v>11.998060135790494</v>
      </c>
      <c r="J22" s="38">
        <v>35636</v>
      </c>
      <c r="K22" s="38">
        <f t="shared" si="3"/>
        <v>17.282250242483027</v>
      </c>
      <c r="L22" s="38">
        <v>0</v>
      </c>
      <c r="M22" s="38">
        <f t="shared" si="4"/>
        <v>0</v>
      </c>
      <c r="N22" s="38">
        <v>124238</v>
      </c>
      <c r="O22" s="38">
        <f t="shared" si="5"/>
        <v>60.251212415130944</v>
      </c>
      <c r="P22" s="38">
        <v>54201</v>
      </c>
      <c r="Q22" s="38">
        <f t="shared" si="6"/>
        <v>26.28564500484966</v>
      </c>
      <c r="R22" s="38">
        <v>417477</v>
      </c>
      <c r="S22" s="38">
        <f t="shared" si="7"/>
        <v>202.46217264791466</v>
      </c>
      <c r="T22" s="38">
        <v>111885</v>
      </c>
      <c r="U22" s="38">
        <f t="shared" si="8"/>
        <v>54.26042677012609</v>
      </c>
      <c r="V22" s="68">
        <f t="shared" si="9"/>
        <v>899970</v>
      </c>
      <c r="W22" s="38">
        <f t="shared" si="10"/>
        <v>436.454898157129</v>
      </c>
    </row>
    <row r="23" spans="1:23" ht="12.75">
      <c r="A23" s="17">
        <v>20</v>
      </c>
      <c r="B23" s="60" t="s">
        <v>35</v>
      </c>
      <c r="C23" s="51">
        <v>6035</v>
      </c>
      <c r="D23" s="35">
        <v>0</v>
      </c>
      <c r="E23" s="35">
        <f t="shared" si="0"/>
        <v>0</v>
      </c>
      <c r="F23" s="35">
        <v>87731</v>
      </c>
      <c r="G23" s="35">
        <f t="shared" si="1"/>
        <v>14.537033968516985</v>
      </c>
      <c r="H23" s="35">
        <v>106570</v>
      </c>
      <c r="I23" s="35">
        <f t="shared" si="2"/>
        <v>17.658657829328913</v>
      </c>
      <c r="J23" s="35">
        <v>0</v>
      </c>
      <c r="K23" s="35">
        <f t="shared" si="3"/>
        <v>0</v>
      </c>
      <c r="L23" s="35">
        <v>2784</v>
      </c>
      <c r="M23" s="35">
        <f t="shared" si="4"/>
        <v>0.46130903065451534</v>
      </c>
      <c r="N23" s="35">
        <v>732149</v>
      </c>
      <c r="O23" s="35">
        <f t="shared" si="5"/>
        <v>121.31714995857497</v>
      </c>
      <c r="P23" s="35">
        <v>8900</v>
      </c>
      <c r="Q23" s="35">
        <f t="shared" si="6"/>
        <v>1.4747307373653686</v>
      </c>
      <c r="R23" s="35">
        <v>2750690</v>
      </c>
      <c r="S23" s="35">
        <f t="shared" si="7"/>
        <v>455.78956089478044</v>
      </c>
      <c r="T23" s="35">
        <v>1250273</v>
      </c>
      <c r="U23" s="35">
        <f t="shared" si="8"/>
        <v>207.17033968516984</v>
      </c>
      <c r="V23" s="69">
        <f t="shared" si="9"/>
        <v>4939097</v>
      </c>
      <c r="W23" s="35">
        <f t="shared" si="10"/>
        <v>818.4087821043911</v>
      </c>
    </row>
    <row r="24" spans="1:23" ht="12.75">
      <c r="A24" s="43">
        <v>21</v>
      </c>
      <c r="B24" s="59" t="s">
        <v>36</v>
      </c>
      <c r="C24" s="52">
        <v>3184</v>
      </c>
      <c r="D24" s="44">
        <v>5018</v>
      </c>
      <c r="E24" s="44">
        <f t="shared" si="0"/>
        <v>1.5760050251256281</v>
      </c>
      <c r="F24" s="44">
        <v>52544</v>
      </c>
      <c r="G24" s="44">
        <f t="shared" si="1"/>
        <v>16.502512562814072</v>
      </c>
      <c r="H24" s="44">
        <v>45008</v>
      </c>
      <c r="I24" s="44">
        <f t="shared" si="2"/>
        <v>14.135678391959798</v>
      </c>
      <c r="J24" s="44">
        <v>3593</v>
      </c>
      <c r="K24" s="44">
        <f t="shared" si="3"/>
        <v>1.1284547738693467</v>
      </c>
      <c r="L24" s="44">
        <v>656</v>
      </c>
      <c r="M24" s="44">
        <f t="shared" si="4"/>
        <v>0.20603015075376885</v>
      </c>
      <c r="N24" s="44">
        <v>149040</v>
      </c>
      <c r="O24" s="44">
        <f t="shared" si="5"/>
        <v>46.80904522613066</v>
      </c>
      <c r="P24" s="44">
        <v>0</v>
      </c>
      <c r="Q24" s="44">
        <f t="shared" si="6"/>
        <v>0</v>
      </c>
      <c r="R24" s="44">
        <v>511668</v>
      </c>
      <c r="S24" s="44">
        <f t="shared" si="7"/>
        <v>160.6997487437186</v>
      </c>
      <c r="T24" s="44">
        <v>1377</v>
      </c>
      <c r="U24" s="44">
        <f t="shared" si="8"/>
        <v>0.4324748743718593</v>
      </c>
      <c r="V24" s="68">
        <f t="shared" si="9"/>
        <v>768904</v>
      </c>
      <c r="W24" s="44">
        <f t="shared" si="10"/>
        <v>241.48994974874373</v>
      </c>
    </row>
    <row r="25" spans="1:23" ht="12.75">
      <c r="A25" s="16">
        <v>22</v>
      </c>
      <c r="B25" s="58" t="s">
        <v>37</v>
      </c>
      <c r="C25" s="52">
        <v>3313</v>
      </c>
      <c r="D25" s="38">
        <v>1952</v>
      </c>
      <c r="E25" s="38">
        <f t="shared" si="0"/>
        <v>0.5891940839118623</v>
      </c>
      <c r="F25" s="38">
        <v>40902</v>
      </c>
      <c r="G25" s="38">
        <f t="shared" si="1"/>
        <v>12.345910051313009</v>
      </c>
      <c r="H25" s="38">
        <v>0</v>
      </c>
      <c r="I25" s="38">
        <f t="shared" si="2"/>
        <v>0</v>
      </c>
      <c r="J25" s="38">
        <v>0</v>
      </c>
      <c r="K25" s="38">
        <f t="shared" si="3"/>
        <v>0</v>
      </c>
      <c r="L25" s="38">
        <v>6721</v>
      </c>
      <c r="M25" s="38">
        <f t="shared" si="4"/>
        <v>2.0286749169936615</v>
      </c>
      <c r="N25" s="38">
        <v>525453</v>
      </c>
      <c r="O25" s="38">
        <f t="shared" si="5"/>
        <v>158.60338062179295</v>
      </c>
      <c r="P25" s="38">
        <v>899</v>
      </c>
      <c r="Q25" s="38">
        <f t="shared" si="6"/>
        <v>0.2713552671294899</v>
      </c>
      <c r="R25" s="38">
        <v>102603</v>
      </c>
      <c r="S25" s="38">
        <f t="shared" si="7"/>
        <v>30.969815876848777</v>
      </c>
      <c r="T25" s="38">
        <v>1831819</v>
      </c>
      <c r="U25" s="38">
        <f t="shared" si="8"/>
        <v>552.9185028674917</v>
      </c>
      <c r="V25" s="68">
        <f t="shared" si="9"/>
        <v>2510349</v>
      </c>
      <c r="W25" s="38">
        <f t="shared" si="10"/>
        <v>757.7268336854814</v>
      </c>
    </row>
    <row r="26" spans="1:23" ht="12.75">
      <c r="A26" s="16">
        <v>23</v>
      </c>
      <c r="B26" s="58" t="s">
        <v>38</v>
      </c>
      <c r="C26" s="52">
        <v>13704</v>
      </c>
      <c r="D26" s="38">
        <v>7045</v>
      </c>
      <c r="E26" s="38">
        <f t="shared" si="0"/>
        <v>0.5140834792761237</v>
      </c>
      <c r="F26" s="38">
        <v>311296</v>
      </c>
      <c r="G26" s="38">
        <f t="shared" si="1"/>
        <v>22.715703444249854</v>
      </c>
      <c r="H26" s="38">
        <v>159217</v>
      </c>
      <c r="I26" s="38">
        <f t="shared" si="2"/>
        <v>11.618286631640396</v>
      </c>
      <c r="J26" s="38">
        <v>1766940</v>
      </c>
      <c r="K26" s="38">
        <f t="shared" si="3"/>
        <v>128.93607705779334</v>
      </c>
      <c r="L26" s="38">
        <v>315295</v>
      </c>
      <c r="M26" s="38">
        <f t="shared" si="4"/>
        <v>23.007516053706947</v>
      </c>
      <c r="N26" s="38">
        <v>2863971</v>
      </c>
      <c r="O26" s="38">
        <f t="shared" si="5"/>
        <v>208.98795971978984</v>
      </c>
      <c r="P26" s="38">
        <v>43167</v>
      </c>
      <c r="Q26" s="38">
        <f t="shared" si="6"/>
        <v>3.149956217162872</v>
      </c>
      <c r="R26" s="38">
        <v>995689</v>
      </c>
      <c r="S26" s="38">
        <f t="shared" si="7"/>
        <v>72.6568155283129</v>
      </c>
      <c r="T26" s="38">
        <v>23811956</v>
      </c>
      <c r="U26" s="38">
        <f t="shared" si="8"/>
        <v>1737.5916520723877</v>
      </c>
      <c r="V26" s="68">
        <f t="shared" si="9"/>
        <v>30274576</v>
      </c>
      <c r="W26" s="38">
        <f t="shared" si="10"/>
        <v>2209.17805020432</v>
      </c>
    </row>
    <row r="27" spans="1:23" ht="12.75">
      <c r="A27" s="16">
        <v>24</v>
      </c>
      <c r="B27" s="58" t="s">
        <v>39</v>
      </c>
      <c r="C27" s="52">
        <v>4569</v>
      </c>
      <c r="D27" s="38">
        <v>34704</v>
      </c>
      <c r="E27" s="38">
        <f t="shared" si="0"/>
        <v>7.59553512803677</v>
      </c>
      <c r="F27" s="38">
        <v>98476</v>
      </c>
      <c r="G27" s="38">
        <f t="shared" si="1"/>
        <v>21.553075071131538</v>
      </c>
      <c r="H27" s="38">
        <v>93193</v>
      </c>
      <c r="I27" s="38">
        <f t="shared" si="2"/>
        <v>20.396804552418473</v>
      </c>
      <c r="J27" s="38">
        <v>466352</v>
      </c>
      <c r="K27" s="38">
        <f t="shared" si="3"/>
        <v>102.06872400963012</v>
      </c>
      <c r="L27" s="38">
        <v>0</v>
      </c>
      <c r="M27" s="38">
        <f t="shared" si="4"/>
        <v>0</v>
      </c>
      <c r="N27" s="38">
        <v>1083808</v>
      </c>
      <c r="O27" s="38">
        <f t="shared" si="5"/>
        <v>237.20901729043555</v>
      </c>
      <c r="P27" s="38">
        <v>140974</v>
      </c>
      <c r="Q27" s="38">
        <f t="shared" si="6"/>
        <v>30.854453928649594</v>
      </c>
      <c r="R27" s="38">
        <v>481539</v>
      </c>
      <c r="S27" s="38">
        <f t="shared" si="7"/>
        <v>105.39264609323703</v>
      </c>
      <c r="T27" s="38">
        <v>9795512</v>
      </c>
      <c r="U27" s="38">
        <f t="shared" si="8"/>
        <v>2143.907200700372</v>
      </c>
      <c r="V27" s="68">
        <f t="shared" si="9"/>
        <v>12194558</v>
      </c>
      <c r="W27" s="38">
        <f t="shared" si="10"/>
        <v>2668.977456773911</v>
      </c>
    </row>
    <row r="28" spans="1:23" ht="12.75">
      <c r="A28" s="17">
        <v>25</v>
      </c>
      <c r="B28" s="60" t="s">
        <v>40</v>
      </c>
      <c r="C28" s="51">
        <v>2265</v>
      </c>
      <c r="D28" s="35">
        <v>0</v>
      </c>
      <c r="E28" s="35">
        <f t="shared" si="0"/>
        <v>0</v>
      </c>
      <c r="F28" s="35">
        <v>41357</v>
      </c>
      <c r="G28" s="35">
        <f t="shared" si="1"/>
        <v>18.25916114790287</v>
      </c>
      <c r="H28" s="35">
        <v>0</v>
      </c>
      <c r="I28" s="35">
        <f t="shared" si="2"/>
        <v>0</v>
      </c>
      <c r="J28" s="35">
        <v>0</v>
      </c>
      <c r="K28" s="35">
        <f t="shared" si="3"/>
        <v>0</v>
      </c>
      <c r="L28" s="35">
        <v>0</v>
      </c>
      <c r="M28" s="35">
        <f t="shared" si="4"/>
        <v>0</v>
      </c>
      <c r="N28" s="35">
        <v>317000</v>
      </c>
      <c r="O28" s="35">
        <f t="shared" si="5"/>
        <v>139.95584988962472</v>
      </c>
      <c r="P28" s="35">
        <v>4400</v>
      </c>
      <c r="Q28" s="35">
        <f t="shared" si="6"/>
        <v>1.9426048565121412</v>
      </c>
      <c r="R28" s="35">
        <v>0</v>
      </c>
      <c r="S28" s="35">
        <f t="shared" si="7"/>
        <v>0</v>
      </c>
      <c r="T28" s="35">
        <v>2853663</v>
      </c>
      <c r="U28" s="35">
        <f t="shared" si="8"/>
        <v>1259.8953642384106</v>
      </c>
      <c r="V28" s="69">
        <f t="shared" si="9"/>
        <v>3216420</v>
      </c>
      <c r="W28" s="35">
        <f t="shared" si="10"/>
        <v>1420.0529801324503</v>
      </c>
    </row>
    <row r="29" spans="1:23" ht="12.75">
      <c r="A29" s="43">
        <v>26</v>
      </c>
      <c r="B29" s="59" t="s">
        <v>97</v>
      </c>
      <c r="C29" s="52">
        <v>45704</v>
      </c>
      <c r="D29" s="44">
        <v>4015401</v>
      </c>
      <c r="E29" s="44">
        <f t="shared" si="0"/>
        <v>87.85666462454053</v>
      </c>
      <c r="F29" s="44">
        <v>787065</v>
      </c>
      <c r="G29" s="44">
        <f t="shared" si="1"/>
        <v>17.22092158235603</v>
      </c>
      <c r="H29" s="44">
        <v>410275</v>
      </c>
      <c r="I29" s="44">
        <f t="shared" si="2"/>
        <v>8.976785401715386</v>
      </c>
      <c r="J29" s="44">
        <v>0</v>
      </c>
      <c r="K29" s="44">
        <f t="shared" si="3"/>
        <v>0</v>
      </c>
      <c r="L29" s="44">
        <v>0</v>
      </c>
      <c r="M29" s="44">
        <f t="shared" si="4"/>
        <v>0</v>
      </c>
      <c r="N29" s="44">
        <v>6601127</v>
      </c>
      <c r="O29" s="44">
        <f t="shared" si="5"/>
        <v>144.43215035883074</v>
      </c>
      <c r="P29" s="44">
        <v>218838</v>
      </c>
      <c r="Q29" s="44">
        <f t="shared" si="6"/>
        <v>4.788158585681779</v>
      </c>
      <c r="R29" s="44">
        <v>1934541</v>
      </c>
      <c r="S29" s="44">
        <f t="shared" si="7"/>
        <v>42.32760808681954</v>
      </c>
      <c r="T29" s="44">
        <v>41301504</v>
      </c>
      <c r="U29" s="44">
        <f t="shared" si="8"/>
        <v>903.6737265884824</v>
      </c>
      <c r="V29" s="68">
        <f t="shared" si="9"/>
        <v>55268751</v>
      </c>
      <c r="W29" s="44">
        <f t="shared" si="10"/>
        <v>1209.2760152284263</v>
      </c>
    </row>
    <row r="30" spans="1:23" ht="12.75">
      <c r="A30" s="16">
        <v>27</v>
      </c>
      <c r="B30" s="58" t="s">
        <v>98</v>
      </c>
      <c r="C30" s="52">
        <v>5822</v>
      </c>
      <c r="D30" s="38">
        <v>2895</v>
      </c>
      <c r="E30" s="38">
        <f t="shared" si="0"/>
        <v>0.49725180350395054</v>
      </c>
      <c r="F30" s="38">
        <v>62702</v>
      </c>
      <c r="G30" s="38">
        <f t="shared" si="1"/>
        <v>10.769838543455856</v>
      </c>
      <c r="H30" s="38">
        <v>100259</v>
      </c>
      <c r="I30" s="38">
        <f t="shared" si="2"/>
        <v>17.220714531088973</v>
      </c>
      <c r="J30" s="38">
        <v>0</v>
      </c>
      <c r="K30" s="38">
        <f t="shared" si="3"/>
        <v>0</v>
      </c>
      <c r="L30" s="38">
        <v>102462</v>
      </c>
      <c r="M30" s="38">
        <f t="shared" si="4"/>
        <v>17.599106836138784</v>
      </c>
      <c r="N30" s="38">
        <v>1378113</v>
      </c>
      <c r="O30" s="38">
        <f t="shared" si="5"/>
        <v>236.70783236001375</v>
      </c>
      <c r="P30" s="38">
        <v>0</v>
      </c>
      <c r="Q30" s="38">
        <f t="shared" si="6"/>
        <v>0</v>
      </c>
      <c r="R30" s="38">
        <v>80555</v>
      </c>
      <c r="S30" s="38">
        <f t="shared" si="7"/>
        <v>13.836310546204054</v>
      </c>
      <c r="T30" s="38">
        <v>0</v>
      </c>
      <c r="U30" s="38">
        <f t="shared" si="8"/>
        <v>0</v>
      </c>
      <c r="V30" s="68">
        <f t="shared" si="9"/>
        <v>1726986</v>
      </c>
      <c r="W30" s="38">
        <f t="shared" si="10"/>
        <v>296.63105462040534</v>
      </c>
    </row>
    <row r="31" spans="1:23" ht="12.75">
      <c r="A31" s="16">
        <v>28</v>
      </c>
      <c r="B31" s="58" t="s">
        <v>41</v>
      </c>
      <c r="C31" s="52">
        <v>30451</v>
      </c>
      <c r="D31" s="38">
        <v>11292</v>
      </c>
      <c r="E31" s="38">
        <f t="shared" si="0"/>
        <v>0.37082526025417883</v>
      </c>
      <c r="F31" s="38">
        <v>602327</v>
      </c>
      <c r="G31" s="38">
        <f t="shared" si="1"/>
        <v>19.780204262585794</v>
      </c>
      <c r="H31" s="38">
        <v>324945</v>
      </c>
      <c r="I31" s="38">
        <f t="shared" si="2"/>
        <v>10.67107812551312</v>
      </c>
      <c r="J31" s="38">
        <v>13444</v>
      </c>
      <c r="K31" s="38">
        <f t="shared" si="3"/>
        <v>0.44149617418147186</v>
      </c>
      <c r="L31" s="38">
        <v>2400</v>
      </c>
      <c r="M31" s="38">
        <f t="shared" si="4"/>
        <v>0.07881514564382122</v>
      </c>
      <c r="N31" s="38">
        <v>2157353</v>
      </c>
      <c r="O31" s="38">
        <f t="shared" si="5"/>
        <v>70.84670454172277</v>
      </c>
      <c r="P31" s="38">
        <v>576473</v>
      </c>
      <c r="Q31" s="38">
        <f t="shared" si="6"/>
        <v>18.93116810613773</v>
      </c>
      <c r="R31" s="38">
        <v>1748365</v>
      </c>
      <c r="S31" s="38">
        <f t="shared" si="7"/>
        <v>57.41568421398312</v>
      </c>
      <c r="T31" s="38">
        <v>9054360</v>
      </c>
      <c r="U31" s="38">
        <f t="shared" si="8"/>
        <v>297.3419592131621</v>
      </c>
      <c r="V31" s="68">
        <f t="shared" si="9"/>
        <v>14490959</v>
      </c>
      <c r="W31" s="38">
        <f t="shared" si="10"/>
        <v>475.87793504318415</v>
      </c>
    </row>
    <row r="32" spans="1:23" ht="12.75">
      <c r="A32" s="16">
        <v>29</v>
      </c>
      <c r="B32" s="58" t="s">
        <v>109</v>
      </c>
      <c r="C32" s="52">
        <v>14356</v>
      </c>
      <c r="D32" s="38">
        <v>100764</v>
      </c>
      <c r="E32" s="38">
        <f t="shared" si="0"/>
        <v>7.01894678183338</v>
      </c>
      <c r="F32" s="38">
        <v>87154</v>
      </c>
      <c r="G32" s="38">
        <f t="shared" si="1"/>
        <v>6.07091111730287</v>
      </c>
      <c r="H32" s="38">
        <v>206483</v>
      </c>
      <c r="I32" s="38">
        <f t="shared" si="2"/>
        <v>14.383045416550571</v>
      </c>
      <c r="J32" s="38">
        <v>0</v>
      </c>
      <c r="K32" s="38">
        <f t="shared" si="3"/>
        <v>0</v>
      </c>
      <c r="L32" s="38">
        <v>363970</v>
      </c>
      <c r="M32" s="38">
        <f t="shared" si="4"/>
        <v>25.35316244079131</v>
      </c>
      <c r="N32" s="38">
        <v>1142753</v>
      </c>
      <c r="O32" s="38">
        <f t="shared" si="5"/>
        <v>79.60107272220674</v>
      </c>
      <c r="P32" s="38">
        <v>145746</v>
      </c>
      <c r="Q32" s="38">
        <f t="shared" si="6"/>
        <v>10.15227082752856</v>
      </c>
      <c r="R32" s="38">
        <v>1637335</v>
      </c>
      <c r="S32" s="38">
        <f t="shared" si="7"/>
        <v>114.05231262190026</v>
      </c>
      <c r="T32" s="38">
        <v>4478301</v>
      </c>
      <c r="U32" s="38">
        <f t="shared" si="8"/>
        <v>311.9462942323767</v>
      </c>
      <c r="V32" s="68">
        <f t="shared" si="9"/>
        <v>8162506</v>
      </c>
      <c r="W32" s="38">
        <f t="shared" si="10"/>
        <v>568.5780161604904</v>
      </c>
    </row>
    <row r="33" spans="1:23" ht="12.75">
      <c r="A33" s="17">
        <v>30</v>
      </c>
      <c r="B33" s="60" t="s">
        <v>42</v>
      </c>
      <c r="C33" s="51">
        <v>2649</v>
      </c>
      <c r="D33" s="35">
        <v>0</v>
      </c>
      <c r="E33" s="35">
        <f t="shared" si="0"/>
        <v>0</v>
      </c>
      <c r="F33" s="35">
        <v>72643</v>
      </c>
      <c r="G33" s="35">
        <f t="shared" si="1"/>
        <v>27.422801057002644</v>
      </c>
      <c r="H33" s="35">
        <v>1999</v>
      </c>
      <c r="I33" s="35">
        <f t="shared" si="2"/>
        <v>0.7546243865609664</v>
      </c>
      <c r="J33" s="35">
        <v>12155</v>
      </c>
      <c r="K33" s="35">
        <f t="shared" si="3"/>
        <v>4.588523971309928</v>
      </c>
      <c r="L33" s="35">
        <v>0</v>
      </c>
      <c r="M33" s="35">
        <f t="shared" si="4"/>
        <v>0</v>
      </c>
      <c r="N33" s="35">
        <v>204074</v>
      </c>
      <c r="O33" s="35">
        <f t="shared" si="5"/>
        <v>77.03812759531898</v>
      </c>
      <c r="P33" s="35">
        <v>0</v>
      </c>
      <c r="Q33" s="35">
        <f t="shared" si="6"/>
        <v>0</v>
      </c>
      <c r="R33" s="35">
        <v>484470</v>
      </c>
      <c r="S33" s="35">
        <f t="shared" si="7"/>
        <v>182.88788221970555</v>
      </c>
      <c r="T33" s="35">
        <v>1738131</v>
      </c>
      <c r="U33" s="35">
        <f t="shared" si="8"/>
        <v>656.1460928652322</v>
      </c>
      <c r="V33" s="69">
        <f t="shared" si="9"/>
        <v>2513472</v>
      </c>
      <c r="W33" s="35">
        <f t="shared" si="10"/>
        <v>948.8380520951303</v>
      </c>
    </row>
    <row r="34" spans="1:23" ht="12.75">
      <c r="A34" s="43">
        <v>31</v>
      </c>
      <c r="B34" s="59" t="s">
        <v>43</v>
      </c>
      <c r="C34" s="52">
        <v>6620</v>
      </c>
      <c r="D34" s="44">
        <v>0</v>
      </c>
      <c r="E34" s="44">
        <f t="shared" si="0"/>
        <v>0</v>
      </c>
      <c r="F34" s="44">
        <v>72793</v>
      </c>
      <c r="G34" s="44">
        <f t="shared" si="1"/>
        <v>10.995921450151057</v>
      </c>
      <c r="H34" s="44">
        <v>27447</v>
      </c>
      <c r="I34" s="44">
        <f t="shared" si="2"/>
        <v>4.14607250755287</v>
      </c>
      <c r="J34" s="44">
        <v>0</v>
      </c>
      <c r="K34" s="44">
        <f t="shared" si="3"/>
        <v>0</v>
      </c>
      <c r="L34" s="44">
        <v>88410</v>
      </c>
      <c r="M34" s="44">
        <f t="shared" si="4"/>
        <v>13.354984894259818</v>
      </c>
      <c r="N34" s="44">
        <v>1161581</v>
      </c>
      <c r="O34" s="44">
        <f t="shared" si="5"/>
        <v>175.4654078549849</v>
      </c>
      <c r="P34" s="44">
        <v>23372</v>
      </c>
      <c r="Q34" s="44">
        <f t="shared" si="6"/>
        <v>3.530513595166163</v>
      </c>
      <c r="R34" s="44">
        <v>28368</v>
      </c>
      <c r="S34" s="44">
        <f t="shared" si="7"/>
        <v>4.285196374622356</v>
      </c>
      <c r="T34" s="44">
        <v>5580945</v>
      </c>
      <c r="U34" s="44">
        <f t="shared" si="8"/>
        <v>843.0430513595167</v>
      </c>
      <c r="V34" s="68">
        <f t="shared" si="9"/>
        <v>6982916</v>
      </c>
      <c r="W34" s="44">
        <f t="shared" si="10"/>
        <v>1054.8211480362538</v>
      </c>
    </row>
    <row r="35" spans="1:23" ht="12.75">
      <c r="A35" s="16">
        <v>32</v>
      </c>
      <c r="B35" s="58" t="s">
        <v>44</v>
      </c>
      <c r="C35" s="52">
        <v>24773</v>
      </c>
      <c r="D35" s="38">
        <v>0</v>
      </c>
      <c r="E35" s="38">
        <f t="shared" si="0"/>
        <v>0</v>
      </c>
      <c r="F35" s="38">
        <v>286437</v>
      </c>
      <c r="G35" s="38">
        <f t="shared" si="1"/>
        <v>11.56246720219594</v>
      </c>
      <c r="H35" s="38">
        <v>340549</v>
      </c>
      <c r="I35" s="38">
        <f t="shared" si="2"/>
        <v>13.746780769386024</v>
      </c>
      <c r="J35" s="38">
        <v>113067</v>
      </c>
      <c r="K35" s="38">
        <f t="shared" si="3"/>
        <v>4.564122229847011</v>
      </c>
      <c r="L35" s="38">
        <v>480103</v>
      </c>
      <c r="M35" s="38">
        <f t="shared" si="4"/>
        <v>19.38009122835345</v>
      </c>
      <c r="N35" s="38">
        <v>3509453</v>
      </c>
      <c r="O35" s="38">
        <f t="shared" si="5"/>
        <v>141.6644330521132</v>
      </c>
      <c r="P35" s="38">
        <v>63798</v>
      </c>
      <c r="Q35" s="38">
        <f t="shared" si="6"/>
        <v>2.5753037581237637</v>
      </c>
      <c r="R35" s="38">
        <v>30633</v>
      </c>
      <c r="S35" s="38">
        <f t="shared" si="7"/>
        <v>1.2365478545190327</v>
      </c>
      <c r="T35" s="38">
        <v>6008101</v>
      </c>
      <c r="U35" s="38">
        <f t="shared" si="8"/>
        <v>242.5261776934566</v>
      </c>
      <c r="V35" s="68">
        <f t="shared" si="9"/>
        <v>10832141</v>
      </c>
      <c r="W35" s="38">
        <f t="shared" si="10"/>
        <v>437.255923787995</v>
      </c>
    </row>
    <row r="36" spans="1:23" ht="12.75">
      <c r="A36" s="16">
        <v>33</v>
      </c>
      <c r="B36" s="58" t="s">
        <v>45</v>
      </c>
      <c r="C36" s="52">
        <v>1938</v>
      </c>
      <c r="D36" s="38">
        <v>19980</v>
      </c>
      <c r="E36" s="38">
        <f t="shared" si="0"/>
        <v>10.309597523219814</v>
      </c>
      <c r="F36" s="38">
        <v>37006</v>
      </c>
      <c r="G36" s="38">
        <f t="shared" si="1"/>
        <v>19.094943240454075</v>
      </c>
      <c r="H36" s="38">
        <v>24963</v>
      </c>
      <c r="I36" s="38">
        <f t="shared" si="2"/>
        <v>12.880804953560371</v>
      </c>
      <c r="J36" s="38">
        <v>0</v>
      </c>
      <c r="K36" s="38">
        <f t="shared" si="3"/>
        <v>0</v>
      </c>
      <c r="L36" s="38">
        <v>1527</v>
      </c>
      <c r="M36" s="38">
        <f t="shared" si="4"/>
        <v>0.7879256965944272</v>
      </c>
      <c r="N36" s="38">
        <v>133410</v>
      </c>
      <c r="O36" s="38">
        <f t="shared" si="5"/>
        <v>68.83900928792569</v>
      </c>
      <c r="P36" s="38">
        <v>0</v>
      </c>
      <c r="Q36" s="38">
        <f t="shared" si="6"/>
        <v>0</v>
      </c>
      <c r="R36" s="38">
        <v>135265</v>
      </c>
      <c r="S36" s="38">
        <f t="shared" si="7"/>
        <v>69.79618163054695</v>
      </c>
      <c r="T36" s="38">
        <v>0</v>
      </c>
      <c r="U36" s="38">
        <f t="shared" si="8"/>
        <v>0</v>
      </c>
      <c r="V36" s="68">
        <f t="shared" si="9"/>
        <v>352151</v>
      </c>
      <c r="W36" s="38">
        <f t="shared" si="10"/>
        <v>181.70846233230134</v>
      </c>
    </row>
    <row r="37" spans="1:23" ht="12.75">
      <c r="A37" s="16">
        <v>34</v>
      </c>
      <c r="B37" s="58" t="s">
        <v>46</v>
      </c>
      <c r="C37" s="52">
        <v>4399</v>
      </c>
      <c r="D37" s="38">
        <v>39515</v>
      </c>
      <c r="E37" s="38">
        <f t="shared" si="0"/>
        <v>8.98272334621505</v>
      </c>
      <c r="F37" s="38">
        <v>101374</v>
      </c>
      <c r="G37" s="38">
        <f t="shared" si="1"/>
        <v>23.04478290520573</v>
      </c>
      <c r="H37" s="38">
        <v>49637</v>
      </c>
      <c r="I37" s="38">
        <f t="shared" si="2"/>
        <v>11.28370084110025</v>
      </c>
      <c r="J37" s="38">
        <v>12000</v>
      </c>
      <c r="K37" s="38">
        <f t="shared" si="3"/>
        <v>2.72789270288702</v>
      </c>
      <c r="L37" s="38">
        <v>33957</v>
      </c>
      <c r="M37" s="38">
        <f t="shared" si="4"/>
        <v>7.719254375994544</v>
      </c>
      <c r="N37" s="38">
        <v>467245</v>
      </c>
      <c r="O37" s="38">
        <f t="shared" si="5"/>
        <v>106.2161854967038</v>
      </c>
      <c r="P37" s="38">
        <v>150</v>
      </c>
      <c r="Q37" s="38">
        <f t="shared" si="6"/>
        <v>0.03409865878608775</v>
      </c>
      <c r="R37" s="38">
        <v>73352</v>
      </c>
      <c r="S37" s="38">
        <f t="shared" si="7"/>
        <v>16.674698795180724</v>
      </c>
      <c r="T37" s="38">
        <v>419275</v>
      </c>
      <c r="U37" s="38">
        <f t="shared" si="8"/>
        <v>95.31143441691293</v>
      </c>
      <c r="V37" s="68">
        <f t="shared" si="9"/>
        <v>1196505</v>
      </c>
      <c r="W37" s="38">
        <f t="shared" si="10"/>
        <v>271.99477153898613</v>
      </c>
    </row>
    <row r="38" spans="1:23" ht="12.75">
      <c r="A38" s="17">
        <v>35</v>
      </c>
      <c r="B38" s="60" t="s">
        <v>47</v>
      </c>
      <c r="C38" s="51">
        <v>6802</v>
      </c>
      <c r="D38" s="35">
        <v>36814</v>
      </c>
      <c r="E38" s="35">
        <f t="shared" si="0"/>
        <v>5.412231696559835</v>
      </c>
      <c r="F38" s="35">
        <v>95301</v>
      </c>
      <c r="G38" s="35">
        <f t="shared" si="1"/>
        <v>14.010732137606587</v>
      </c>
      <c r="H38" s="35">
        <v>72636</v>
      </c>
      <c r="I38" s="35">
        <f t="shared" si="2"/>
        <v>10.678623934137018</v>
      </c>
      <c r="J38" s="35">
        <v>2879</v>
      </c>
      <c r="K38" s="35">
        <f t="shared" si="3"/>
        <v>0.4232578653337254</v>
      </c>
      <c r="L38" s="35">
        <v>43824</v>
      </c>
      <c r="M38" s="35">
        <f t="shared" si="4"/>
        <v>6.442810937959424</v>
      </c>
      <c r="N38" s="35">
        <v>1196165</v>
      </c>
      <c r="O38" s="35">
        <f t="shared" si="5"/>
        <v>175.85489561893561</v>
      </c>
      <c r="P38" s="35">
        <v>22000</v>
      </c>
      <c r="Q38" s="35">
        <f t="shared" si="6"/>
        <v>3.234342840341076</v>
      </c>
      <c r="R38" s="35">
        <v>2395102</v>
      </c>
      <c r="S38" s="35">
        <f t="shared" si="7"/>
        <v>352.1173184357542</v>
      </c>
      <c r="T38" s="35">
        <v>0</v>
      </c>
      <c r="U38" s="35">
        <f t="shared" si="8"/>
        <v>0</v>
      </c>
      <c r="V38" s="69">
        <f t="shared" si="9"/>
        <v>3864721</v>
      </c>
      <c r="W38" s="35">
        <f t="shared" si="10"/>
        <v>568.1742134666274</v>
      </c>
    </row>
    <row r="39" spans="1:23" ht="12.75">
      <c r="A39" s="43">
        <v>36</v>
      </c>
      <c r="B39" s="59" t="s">
        <v>99</v>
      </c>
      <c r="C39" s="52">
        <v>10881</v>
      </c>
      <c r="D39" s="44">
        <v>4880322</v>
      </c>
      <c r="E39" s="44">
        <f t="shared" si="0"/>
        <v>448.51778329197685</v>
      </c>
      <c r="F39" s="44">
        <v>6195</v>
      </c>
      <c r="G39" s="44">
        <f t="shared" si="1"/>
        <v>0.569341053212021</v>
      </c>
      <c r="H39" s="44">
        <v>153588</v>
      </c>
      <c r="I39" s="44">
        <f t="shared" si="2"/>
        <v>14.11524676040805</v>
      </c>
      <c r="J39" s="44">
        <v>2361070</v>
      </c>
      <c r="K39" s="44">
        <f t="shared" si="3"/>
        <v>216.99016634500506</v>
      </c>
      <c r="L39" s="44">
        <v>137499</v>
      </c>
      <c r="M39" s="44">
        <f t="shared" si="4"/>
        <v>12.636614281775572</v>
      </c>
      <c r="N39" s="44">
        <v>1538619</v>
      </c>
      <c r="O39" s="44">
        <f t="shared" si="5"/>
        <v>141.40419079128756</v>
      </c>
      <c r="P39" s="44">
        <v>6393962</v>
      </c>
      <c r="Q39" s="44">
        <f t="shared" si="6"/>
        <v>587.6263211101921</v>
      </c>
      <c r="R39" s="44">
        <v>393884</v>
      </c>
      <c r="S39" s="44">
        <f t="shared" si="7"/>
        <v>36.19924639279478</v>
      </c>
      <c r="T39" s="44">
        <v>14145892</v>
      </c>
      <c r="U39" s="44">
        <f t="shared" si="8"/>
        <v>1300.0544067640842</v>
      </c>
      <c r="V39" s="68">
        <f t="shared" si="9"/>
        <v>30011031</v>
      </c>
      <c r="W39" s="44">
        <f t="shared" si="10"/>
        <v>2758.113316790736</v>
      </c>
    </row>
    <row r="40" spans="1:23" ht="12.75">
      <c r="A40" s="16">
        <v>37</v>
      </c>
      <c r="B40" s="58" t="s">
        <v>48</v>
      </c>
      <c r="C40" s="52">
        <v>19718</v>
      </c>
      <c r="D40" s="38">
        <v>2642247</v>
      </c>
      <c r="E40" s="38">
        <f t="shared" si="0"/>
        <v>134.0017750278933</v>
      </c>
      <c r="F40" s="38">
        <v>414757</v>
      </c>
      <c r="G40" s="38">
        <f t="shared" si="1"/>
        <v>21.03443554112993</v>
      </c>
      <c r="H40" s="38">
        <v>175390</v>
      </c>
      <c r="I40" s="38">
        <f t="shared" si="2"/>
        <v>8.894918348716908</v>
      </c>
      <c r="J40" s="38">
        <v>85600</v>
      </c>
      <c r="K40" s="38">
        <f t="shared" si="3"/>
        <v>4.341211076174054</v>
      </c>
      <c r="L40" s="38">
        <v>9400</v>
      </c>
      <c r="M40" s="38">
        <f t="shared" si="4"/>
        <v>0.4767217770564966</v>
      </c>
      <c r="N40" s="38">
        <v>1195386</v>
      </c>
      <c r="O40" s="38">
        <f t="shared" si="5"/>
        <v>60.62409980728268</v>
      </c>
      <c r="P40" s="38">
        <v>8946</v>
      </c>
      <c r="Q40" s="38">
        <f t="shared" si="6"/>
        <v>0.45369712952632113</v>
      </c>
      <c r="R40" s="38">
        <v>432993</v>
      </c>
      <c r="S40" s="38">
        <f t="shared" si="7"/>
        <v>21.959275788619536</v>
      </c>
      <c r="T40" s="38">
        <v>6110444</v>
      </c>
      <c r="U40" s="38">
        <f t="shared" si="8"/>
        <v>309.8916725834263</v>
      </c>
      <c r="V40" s="68">
        <f t="shared" si="9"/>
        <v>11075163</v>
      </c>
      <c r="W40" s="38">
        <f t="shared" si="10"/>
        <v>561.6778070798256</v>
      </c>
    </row>
    <row r="41" spans="1:23" ht="12.75">
      <c r="A41" s="16">
        <v>38</v>
      </c>
      <c r="B41" s="58" t="s">
        <v>91</v>
      </c>
      <c r="C41" s="52">
        <v>3879</v>
      </c>
      <c r="D41" s="38">
        <v>42868</v>
      </c>
      <c r="E41" s="38">
        <f t="shared" si="0"/>
        <v>11.051301881928332</v>
      </c>
      <c r="F41" s="38">
        <v>71607</v>
      </c>
      <c r="G41" s="38">
        <f t="shared" si="1"/>
        <v>18.46017014694509</v>
      </c>
      <c r="H41" s="38"/>
      <c r="I41" s="38">
        <f t="shared" si="2"/>
        <v>0</v>
      </c>
      <c r="J41" s="38">
        <v>0</v>
      </c>
      <c r="K41" s="38">
        <f t="shared" si="3"/>
        <v>0</v>
      </c>
      <c r="L41" s="38">
        <v>3271</v>
      </c>
      <c r="M41" s="38">
        <f t="shared" si="4"/>
        <v>0.8432585717968548</v>
      </c>
      <c r="N41" s="38">
        <v>689776</v>
      </c>
      <c r="O41" s="38">
        <f t="shared" si="5"/>
        <v>177.82315029646816</v>
      </c>
      <c r="P41" s="38">
        <v>89526</v>
      </c>
      <c r="Q41" s="38">
        <f t="shared" si="6"/>
        <v>23.079659706109823</v>
      </c>
      <c r="R41" s="38">
        <v>28481</v>
      </c>
      <c r="S41" s="38">
        <f t="shared" si="7"/>
        <v>7.34235627739108</v>
      </c>
      <c r="T41" s="38">
        <v>1</v>
      </c>
      <c r="U41" s="38">
        <f t="shared" si="8"/>
        <v>0.0002577984016499098</v>
      </c>
      <c r="V41" s="68">
        <f t="shared" si="9"/>
        <v>925530</v>
      </c>
      <c r="W41" s="38">
        <f t="shared" si="10"/>
        <v>238.600154679041</v>
      </c>
    </row>
    <row r="42" spans="1:23" ht="12.75">
      <c r="A42" s="16">
        <v>39</v>
      </c>
      <c r="B42" s="58" t="s">
        <v>49</v>
      </c>
      <c r="C42" s="52">
        <v>2884</v>
      </c>
      <c r="D42" s="38">
        <v>3297</v>
      </c>
      <c r="E42" s="38">
        <f t="shared" si="0"/>
        <v>1.1432038834951457</v>
      </c>
      <c r="F42" s="38">
        <v>29831</v>
      </c>
      <c r="G42" s="38">
        <f t="shared" si="1"/>
        <v>10.343619972260749</v>
      </c>
      <c r="H42" s="38">
        <v>34019</v>
      </c>
      <c r="I42" s="38">
        <f t="shared" si="2"/>
        <v>11.795769764216367</v>
      </c>
      <c r="J42" s="38">
        <v>0</v>
      </c>
      <c r="K42" s="38">
        <f t="shared" si="3"/>
        <v>0</v>
      </c>
      <c r="L42" s="38">
        <v>0</v>
      </c>
      <c r="M42" s="38">
        <f t="shared" si="4"/>
        <v>0</v>
      </c>
      <c r="N42" s="38">
        <v>152845</v>
      </c>
      <c r="O42" s="38">
        <f t="shared" si="5"/>
        <v>52.99757281553398</v>
      </c>
      <c r="P42" s="38">
        <v>61844</v>
      </c>
      <c r="Q42" s="38">
        <f t="shared" si="6"/>
        <v>21.44382801664355</v>
      </c>
      <c r="R42" s="38">
        <v>105752</v>
      </c>
      <c r="S42" s="38">
        <f t="shared" si="7"/>
        <v>36.66851595006935</v>
      </c>
      <c r="T42" s="38">
        <v>58843</v>
      </c>
      <c r="U42" s="38">
        <f t="shared" si="8"/>
        <v>20.403259361997225</v>
      </c>
      <c r="V42" s="68">
        <f t="shared" si="9"/>
        <v>446431</v>
      </c>
      <c r="W42" s="38">
        <f t="shared" si="10"/>
        <v>154.79576976421637</v>
      </c>
    </row>
    <row r="43" spans="1:23" ht="12.75">
      <c r="A43" s="17">
        <v>40</v>
      </c>
      <c r="B43" s="60" t="s">
        <v>50</v>
      </c>
      <c r="C43" s="51">
        <v>24061</v>
      </c>
      <c r="D43" s="35">
        <v>2165</v>
      </c>
      <c r="E43" s="35">
        <f t="shared" si="0"/>
        <v>0.08997963509413574</v>
      </c>
      <c r="F43" s="35"/>
      <c r="G43" s="35">
        <f t="shared" si="1"/>
        <v>0</v>
      </c>
      <c r="H43" s="35">
        <v>197211</v>
      </c>
      <c r="I43" s="35">
        <f t="shared" si="2"/>
        <v>8.196292755912056</v>
      </c>
      <c r="J43" s="35">
        <v>392</v>
      </c>
      <c r="K43" s="35">
        <f t="shared" si="3"/>
        <v>0.016291924691409335</v>
      </c>
      <c r="L43" s="35">
        <v>86780</v>
      </c>
      <c r="M43" s="35">
        <f t="shared" si="4"/>
        <v>3.6066663895931175</v>
      </c>
      <c r="N43" s="35">
        <v>4031590</v>
      </c>
      <c r="O43" s="35">
        <f t="shared" si="5"/>
        <v>167.55704251693612</v>
      </c>
      <c r="P43" s="35">
        <v>182343</v>
      </c>
      <c r="Q43" s="35">
        <f t="shared" si="6"/>
        <v>7.578363326545031</v>
      </c>
      <c r="R43" s="35">
        <v>4224</v>
      </c>
      <c r="S43" s="35">
        <f t="shared" si="7"/>
        <v>0.17555380075641078</v>
      </c>
      <c r="T43" s="35">
        <v>2860486</v>
      </c>
      <c r="U43" s="35">
        <f t="shared" si="8"/>
        <v>118.88475125722123</v>
      </c>
      <c r="V43" s="69">
        <f t="shared" si="9"/>
        <v>7365191</v>
      </c>
      <c r="W43" s="35">
        <f t="shared" si="10"/>
        <v>306.1049416067495</v>
      </c>
    </row>
    <row r="44" spans="1:23" ht="12.75">
      <c r="A44" s="43">
        <v>41</v>
      </c>
      <c r="B44" s="59" t="s">
        <v>51</v>
      </c>
      <c r="C44" s="52">
        <v>1497</v>
      </c>
      <c r="D44" s="44">
        <v>0</v>
      </c>
      <c r="E44" s="44">
        <f t="shared" si="0"/>
        <v>0</v>
      </c>
      <c r="F44" s="44">
        <v>12620</v>
      </c>
      <c r="G44" s="44">
        <f t="shared" si="1"/>
        <v>8.430193720774882</v>
      </c>
      <c r="H44" s="44">
        <v>45255</v>
      </c>
      <c r="I44" s="44">
        <f t="shared" si="2"/>
        <v>30.230460921843687</v>
      </c>
      <c r="J44" s="44">
        <v>0</v>
      </c>
      <c r="K44" s="44">
        <f t="shared" si="3"/>
        <v>0</v>
      </c>
      <c r="L44" s="44">
        <v>82312</v>
      </c>
      <c r="M44" s="44">
        <f t="shared" si="4"/>
        <v>54.984635938543754</v>
      </c>
      <c r="N44" s="44">
        <v>248602</v>
      </c>
      <c r="O44" s="44">
        <f t="shared" si="5"/>
        <v>166.06680026720107</v>
      </c>
      <c r="P44" s="44">
        <v>0</v>
      </c>
      <c r="Q44" s="44">
        <f t="shared" si="6"/>
        <v>0</v>
      </c>
      <c r="R44" s="44">
        <v>4378</v>
      </c>
      <c r="S44" s="44">
        <f t="shared" si="7"/>
        <v>2.9245156980627924</v>
      </c>
      <c r="T44" s="44">
        <v>0</v>
      </c>
      <c r="U44" s="44">
        <f t="shared" si="8"/>
        <v>0</v>
      </c>
      <c r="V44" s="68">
        <f t="shared" si="9"/>
        <v>393167</v>
      </c>
      <c r="W44" s="44">
        <f t="shared" si="10"/>
        <v>262.6366065464262</v>
      </c>
    </row>
    <row r="45" spans="1:23" ht="12.75">
      <c r="A45" s="16">
        <v>42</v>
      </c>
      <c r="B45" s="58" t="s">
        <v>52</v>
      </c>
      <c r="C45" s="52">
        <v>3428</v>
      </c>
      <c r="D45" s="38">
        <v>0</v>
      </c>
      <c r="E45" s="38">
        <f t="shared" si="0"/>
        <v>0</v>
      </c>
      <c r="F45" s="38">
        <v>105033</v>
      </c>
      <c r="G45" s="38">
        <f t="shared" si="1"/>
        <v>30.63973162193699</v>
      </c>
      <c r="H45" s="38">
        <v>72142</v>
      </c>
      <c r="I45" s="38">
        <f t="shared" si="2"/>
        <v>21.044924154025672</v>
      </c>
      <c r="J45" s="38">
        <v>0</v>
      </c>
      <c r="K45" s="38">
        <f t="shared" si="3"/>
        <v>0</v>
      </c>
      <c r="L45" s="38">
        <v>27857</v>
      </c>
      <c r="M45" s="38">
        <f t="shared" si="4"/>
        <v>8.126312718786464</v>
      </c>
      <c r="N45" s="38">
        <v>274724</v>
      </c>
      <c r="O45" s="38">
        <f t="shared" si="5"/>
        <v>80.14119019836639</v>
      </c>
      <c r="P45" s="38">
        <v>0</v>
      </c>
      <c r="Q45" s="38">
        <f t="shared" si="6"/>
        <v>0</v>
      </c>
      <c r="R45" s="38">
        <v>35461</v>
      </c>
      <c r="S45" s="38">
        <f t="shared" si="7"/>
        <v>10.344515752625437</v>
      </c>
      <c r="T45" s="38">
        <v>359288</v>
      </c>
      <c r="U45" s="38">
        <f t="shared" si="8"/>
        <v>104.8098016336056</v>
      </c>
      <c r="V45" s="68">
        <f t="shared" si="9"/>
        <v>874505</v>
      </c>
      <c r="W45" s="38">
        <f t="shared" si="10"/>
        <v>255.10647607934655</v>
      </c>
    </row>
    <row r="46" spans="1:23" ht="12.75">
      <c r="A46" s="16">
        <v>43</v>
      </c>
      <c r="B46" s="58" t="s">
        <v>53</v>
      </c>
      <c r="C46" s="52">
        <v>4271</v>
      </c>
      <c r="D46" s="38">
        <v>1650</v>
      </c>
      <c r="E46" s="38">
        <f t="shared" si="0"/>
        <v>0.38632638726293606</v>
      </c>
      <c r="F46" s="38">
        <v>54591</v>
      </c>
      <c r="G46" s="38">
        <f t="shared" si="1"/>
        <v>12.781784125497541</v>
      </c>
      <c r="H46" s="38">
        <v>23120</v>
      </c>
      <c r="I46" s="38">
        <f t="shared" si="2"/>
        <v>5.413252165769141</v>
      </c>
      <c r="J46" s="38">
        <v>0</v>
      </c>
      <c r="K46" s="38">
        <f t="shared" si="3"/>
        <v>0</v>
      </c>
      <c r="L46" s="38">
        <v>1705</v>
      </c>
      <c r="M46" s="38">
        <f t="shared" si="4"/>
        <v>0.39920393350503397</v>
      </c>
      <c r="N46" s="38">
        <v>816252</v>
      </c>
      <c r="O46" s="38">
        <f t="shared" si="5"/>
        <v>191.11496136736127</v>
      </c>
      <c r="P46" s="38">
        <v>0</v>
      </c>
      <c r="Q46" s="38">
        <f t="shared" si="6"/>
        <v>0</v>
      </c>
      <c r="R46" s="38">
        <v>247688</v>
      </c>
      <c r="S46" s="38">
        <f t="shared" si="7"/>
        <v>57.99297588386795</v>
      </c>
      <c r="T46" s="38">
        <v>2446367</v>
      </c>
      <c r="U46" s="38">
        <f t="shared" si="8"/>
        <v>572.785530320768</v>
      </c>
      <c r="V46" s="68">
        <f t="shared" si="9"/>
        <v>3591373</v>
      </c>
      <c r="W46" s="38">
        <f t="shared" si="10"/>
        <v>840.8740341840319</v>
      </c>
    </row>
    <row r="47" spans="1:23" ht="12.75">
      <c r="A47" s="16">
        <v>44</v>
      </c>
      <c r="B47" s="58" t="s">
        <v>92</v>
      </c>
      <c r="C47" s="52">
        <v>6285</v>
      </c>
      <c r="D47" s="38">
        <v>14780</v>
      </c>
      <c r="E47" s="38">
        <f t="shared" si="0"/>
        <v>2.3516308671439936</v>
      </c>
      <c r="F47" s="38">
        <v>51480</v>
      </c>
      <c r="G47" s="38">
        <f t="shared" si="1"/>
        <v>8.1909307875895</v>
      </c>
      <c r="H47" s="38">
        <v>145994</v>
      </c>
      <c r="I47" s="38">
        <f t="shared" si="2"/>
        <v>23.22895783611774</v>
      </c>
      <c r="J47" s="38">
        <v>0</v>
      </c>
      <c r="K47" s="38">
        <f t="shared" si="3"/>
        <v>0</v>
      </c>
      <c r="L47" s="38">
        <v>386608</v>
      </c>
      <c r="M47" s="38">
        <f t="shared" si="4"/>
        <v>61.51280827366746</v>
      </c>
      <c r="N47" s="38">
        <v>708616</v>
      </c>
      <c r="O47" s="38">
        <f t="shared" si="5"/>
        <v>112.74717581543358</v>
      </c>
      <c r="P47" s="38">
        <v>0</v>
      </c>
      <c r="Q47" s="38">
        <f t="shared" si="6"/>
        <v>0</v>
      </c>
      <c r="R47" s="38">
        <v>0</v>
      </c>
      <c r="S47" s="38">
        <f t="shared" si="7"/>
        <v>0</v>
      </c>
      <c r="T47" s="38">
        <v>67454</v>
      </c>
      <c r="U47" s="38">
        <f t="shared" si="8"/>
        <v>10.732537788385043</v>
      </c>
      <c r="V47" s="68">
        <f t="shared" si="9"/>
        <v>1374932</v>
      </c>
      <c r="W47" s="38">
        <f t="shared" si="10"/>
        <v>218.7640413683373</v>
      </c>
    </row>
    <row r="48" spans="1:23" ht="12.75">
      <c r="A48" s="17">
        <v>45</v>
      </c>
      <c r="B48" s="60" t="s">
        <v>100</v>
      </c>
      <c r="C48" s="51">
        <v>9743</v>
      </c>
      <c r="D48" s="35">
        <v>1760061</v>
      </c>
      <c r="E48" s="35">
        <f t="shared" si="0"/>
        <v>180.64877347839476</v>
      </c>
      <c r="F48" s="35">
        <v>217752</v>
      </c>
      <c r="G48" s="35">
        <f t="shared" si="1"/>
        <v>22.3495843169455</v>
      </c>
      <c r="H48" s="35">
        <v>121920</v>
      </c>
      <c r="I48" s="35">
        <f t="shared" si="2"/>
        <v>12.513599507338602</v>
      </c>
      <c r="J48" s="35">
        <v>832472</v>
      </c>
      <c r="K48" s="35">
        <f t="shared" si="3"/>
        <v>85.44308734476034</v>
      </c>
      <c r="L48" s="35">
        <v>104541</v>
      </c>
      <c r="M48" s="35">
        <f t="shared" si="4"/>
        <v>10.729857333470184</v>
      </c>
      <c r="N48" s="35">
        <v>1117214</v>
      </c>
      <c r="O48" s="35">
        <f t="shared" si="5"/>
        <v>114.66837729652057</v>
      </c>
      <c r="P48" s="35">
        <v>0</v>
      </c>
      <c r="Q48" s="35">
        <f t="shared" si="6"/>
        <v>0</v>
      </c>
      <c r="R48" s="35">
        <v>0</v>
      </c>
      <c r="S48" s="35">
        <f t="shared" si="7"/>
        <v>0</v>
      </c>
      <c r="T48" s="35">
        <v>10908386</v>
      </c>
      <c r="U48" s="35">
        <f t="shared" si="8"/>
        <v>1119.6126449758801</v>
      </c>
      <c r="V48" s="69">
        <f t="shared" si="9"/>
        <v>15062346</v>
      </c>
      <c r="W48" s="35">
        <f t="shared" si="10"/>
        <v>1545.96592425331</v>
      </c>
    </row>
    <row r="49" spans="1:23" ht="12.75">
      <c r="A49" s="43">
        <v>46</v>
      </c>
      <c r="B49" s="59" t="s">
        <v>54</v>
      </c>
      <c r="C49" s="52">
        <v>803</v>
      </c>
      <c r="D49" s="44">
        <v>0</v>
      </c>
      <c r="E49" s="44">
        <f t="shared" si="0"/>
        <v>0</v>
      </c>
      <c r="F49" s="44">
        <v>7408</v>
      </c>
      <c r="G49" s="44">
        <f t="shared" si="1"/>
        <v>9.225404732254047</v>
      </c>
      <c r="H49" s="44">
        <v>18742</v>
      </c>
      <c r="I49" s="44">
        <f t="shared" si="2"/>
        <v>23.33997509339975</v>
      </c>
      <c r="J49" s="44">
        <v>0</v>
      </c>
      <c r="K49" s="44">
        <f t="shared" si="3"/>
        <v>0</v>
      </c>
      <c r="L49" s="44">
        <v>0</v>
      </c>
      <c r="M49" s="44">
        <f t="shared" si="4"/>
        <v>0</v>
      </c>
      <c r="N49" s="44">
        <v>76586</v>
      </c>
      <c r="O49" s="44">
        <f t="shared" si="5"/>
        <v>95.37484433374844</v>
      </c>
      <c r="P49" s="44">
        <v>1305</v>
      </c>
      <c r="Q49" s="44">
        <f t="shared" si="6"/>
        <v>1.6251556662515567</v>
      </c>
      <c r="R49" s="44">
        <v>102413</v>
      </c>
      <c r="S49" s="44">
        <f t="shared" si="7"/>
        <v>127.53798256537982</v>
      </c>
      <c r="T49" s="44">
        <v>9500</v>
      </c>
      <c r="U49" s="44">
        <f t="shared" si="8"/>
        <v>11.83063511830635</v>
      </c>
      <c r="V49" s="68">
        <f t="shared" si="9"/>
        <v>215954</v>
      </c>
      <c r="W49" s="44">
        <f t="shared" si="10"/>
        <v>268.93399750934</v>
      </c>
    </row>
    <row r="50" spans="1:23" ht="12.75">
      <c r="A50" s="16">
        <v>47</v>
      </c>
      <c r="B50" s="58" t="s">
        <v>55</v>
      </c>
      <c r="C50" s="52">
        <v>3803</v>
      </c>
      <c r="D50" s="38">
        <v>6940</v>
      </c>
      <c r="E50" s="38">
        <f t="shared" si="0"/>
        <v>1.8248750986063633</v>
      </c>
      <c r="F50" s="38">
        <v>34505</v>
      </c>
      <c r="G50" s="38">
        <f t="shared" si="1"/>
        <v>9.073100184065211</v>
      </c>
      <c r="H50" s="38">
        <v>53191</v>
      </c>
      <c r="I50" s="38">
        <f t="shared" si="2"/>
        <v>13.986589534577964</v>
      </c>
      <c r="J50" s="38">
        <v>515173</v>
      </c>
      <c r="K50" s="38">
        <f t="shared" si="3"/>
        <v>135.46489613463055</v>
      </c>
      <c r="L50" s="38">
        <v>274244</v>
      </c>
      <c r="M50" s="38">
        <f t="shared" si="4"/>
        <v>72.11254272942413</v>
      </c>
      <c r="N50" s="38">
        <v>1746287</v>
      </c>
      <c r="O50" s="38">
        <f t="shared" si="5"/>
        <v>459.18669471469894</v>
      </c>
      <c r="P50" s="38">
        <v>70412</v>
      </c>
      <c r="Q50" s="38">
        <f t="shared" si="6"/>
        <v>18.514856692085196</v>
      </c>
      <c r="R50" s="38">
        <v>634154</v>
      </c>
      <c r="S50" s="38">
        <f t="shared" si="7"/>
        <v>166.75098606363397</v>
      </c>
      <c r="T50" s="38">
        <v>6149631</v>
      </c>
      <c r="U50" s="38">
        <f t="shared" si="8"/>
        <v>1617.0473310544307</v>
      </c>
      <c r="V50" s="68">
        <f t="shared" si="9"/>
        <v>9484537</v>
      </c>
      <c r="W50" s="38">
        <f t="shared" si="10"/>
        <v>2493.961872206153</v>
      </c>
    </row>
    <row r="51" spans="1:23" ht="12.75">
      <c r="A51" s="16">
        <v>48</v>
      </c>
      <c r="B51" s="58" t="s">
        <v>56</v>
      </c>
      <c r="C51" s="52">
        <v>6423</v>
      </c>
      <c r="D51" s="38">
        <v>66762</v>
      </c>
      <c r="E51" s="38">
        <f t="shared" si="0"/>
        <v>10.394208313872022</v>
      </c>
      <c r="F51" s="38">
        <v>0</v>
      </c>
      <c r="G51" s="38">
        <f t="shared" si="1"/>
        <v>0</v>
      </c>
      <c r="H51" s="38">
        <v>61983</v>
      </c>
      <c r="I51" s="38">
        <f t="shared" si="2"/>
        <v>9.650163475011677</v>
      </c>
      <c r="J51" s="38">
        <v>0</v>
      </c>
      <c r="K51" s="38">
        <f t="shared" si="3"/>
        <v>0</v>
      </c>
      <c r="L51" s="38">
        <v>206387</v>
      </c>
      <c r="M51" s="38">
        <f t="shared" si="4"/>
        <v>32.13249260470185</v>
      </c>
      <c r="N51" s="38">
        <v>442236</v>
      </c>
      <c r="O51" s="38">
        <f t="shared" si="5"/>
        <v>68.85193834656702</v>
      </c>
      <c r="P51" s="38">
        <v>16366</v>
      </c>
      <c r="Q51" s="38">
        <f t="shared" si="6"/>
        <v>2.548030515335513</v>
      </c>
      <c r="R51" s="38">
        <v>0</v>
      </c>
      <c r="S51" s="38">
        <f t="shared" si="7"/>
        <v>0</v>
      </c>
      <c r="T51" s="38">
        <v>0</v>
      </c>
      <c r="U51" s="38">
        <f t="shared" si="8"/>
        <v>0</v>
      </c>
      <c r="V51" s="68">
        <f t="shared" si="9"/>
        <v>793734</v>
      </c>
      <c r="W51" s="38">
        <f t="shared" si="10"/>
        <v>123.57683325548808</v>
      </c>
    </row>
    <row r="52" spans="1:23" ht="12.75">
      <c r="A52" s="16">
        <v>49</v>
      </c>
      <c r="B52" s="58" t="s">
        <v>57</v>
      </c>
      <c r="C52" s="52">
        <v>14922</v>
      </c>
      <c r="D52" s="38">
        <v>0</v>
      </c>
      <c r="E52" s="38">
        <f t="shared" si="0"/>
        <v>0</v>
      </c>
      <c r="F52" s="38">
        <v>226893</v>
      </c>
      <c r="G52" s="38">
        <f t="shared" si="1"/>
        <v>15.205267390430237</v>
      </c>
      <c r="H52" s="38">
        <v>58555</v>
      </c>
      <c r="I52" s="38">
        <f t="shared" si="2"/>
        <v>3.9240718402358934</v>
      </c>
      <c r="J52" s="38">
        <v>0</v>
      </c>
      <c r="K52" s="38">
        <f t="shared" si="3"/>
        <v>0</v>
      </c>
      <c r="L52" s="38">
        <v>74388</v>
      </c>
      <c r="M52" s="38">
        <f t="shared" si="4"/>
        <v>4.985122637716124</v>
      </c>
      <c r="N52" s="38">
        <v>1182396</v>
      </c>
      <c r="O52" s="38">
        <f t="shared" si="5"/>
        <v>79.23843988741456</v>
      </c>
      <c r="P52" s="38">
        <v>135103</v>
      </c>
      <c r="Q52" s="38">
        <f t="shared" si="6"/>
        <v>9.053947192065406</v>
      </c>
      <c r="R52" s="38">
        <v>51903</v>
      </c>
      <c r="S52" s="38">
        <f t="shared" si="7"/>
        <v>3.4782870928829914</v>
      </c>
      <c r="T52" s="38">
        <v>1924207</v>
      </c>
      <c r="U52" s="38">
        <f t="shared" si="8"/>
        <v>128.9510119286959</v>
      </c>
      <c r="V52" s="68">
        <f t="shared" si="9"/>
        <v>3653445</v>
      </c>
      <c r="W52" s="38">
        <f t="shared" si="10"/>
        <v>244.8361479694411</v>
      </c>
    </row>
    <row r="53" spans="1:23" ht="12.75">
      <c r="A53" s="17">
        <v>50</v>
      </c>
      <c r="B53" s="60" t="s">
        <v>58</v>
      </c>
      <c r="C53" s="51">
        <v>8413</v>
      </c>
      <c r="D53" s="35">
        <v>124107</v>
      </c>
      <c r="E53" s="35">
        <f t="shared" si="0"/>
        <v>14.751812670866515</v>
      </c>
      <c r="F53" s="35">
        <v>87928</v>
      </c>
      <c r="G53" s="35">
        <f t="shared" si="1"/>
        <v>10.451444193510044</v>
      </c>
      <c r="H53" s="35">
        <v>84767</v>
      </c>
      <c r="I53" s="35">
        <f t="shared" si="2"/>
        <v>10.075716153571854</v>
      </c>
      <c r="J53" s="35">
        <v>0</v>
      </c>
      <c r="K53" s="35">
        <f t="shared" si="3"/>
        <v>0</v>
      </c>
      <c r="L53" s="35">
        <v>31434</v>
      </c>
      <c r="M53" s="35">
        <f t="shared" si="4"/>
        <v>3.7363603946273622</v>
      </c>
      <c r="N53" s="35">
        <v>1041655</v>
      </c>
      <c r="O53" s="35">
        <f t="shared" si="5"/>
        <v>123.8149292761203</v>
      </c>
      <c r="P53" s="35">
        <v>38001</v>
      </c>
      <c r="Q53" s="35">
        <f t="shared" si="6"/>
        <v>4.51693807203138</v>
      </c>
      <c r="R53" s="35">
        <v>97620</v>
      </c>
      <c r="S53" s="35">
        <f t="shared" si="7"/>
        <v>11.60347081897064</v>
      </c>
      <c r="T53" s="35">
        <v>3317891</v>
      </c>
      <c r="U53" s="35">
        <f t="shared" si="8"/>
        <v>394.3766789492452</v>
      </c>
      <c r="V53" s="69">
        <f t="shared" si="9"/>
        <v>4823403</v>
      </c>
      <c r="W53" s="35">
        <f t="shared" si="10"/>
        <v>573.3273505289433</v>
      </c>
    </row>
    <row r="54" spans="1:23" ht="12.75">
      <c r="A54" s="43">
        <v>51</v>
      </c>
      <c r="B54" s="59" t="s">
        <v>59</v>
      </c>
      <c r="C54" s="52">
        <v>9439</v>
      </c>
      <c r="D54" s="44">
        <v>450908</v>
      </c>
      <c r="E54" s="44">
        <f t="shared" si="0"/>
        <v>47.77073842568068</v>
      </c>
      <c r="F54" s="44">
        <v>137174</v>
      </c>
      <c r="G54" s="44">
        <f t="shared" si="1"/>
        <v>14.53268354698591</v>
      </c>
      <c r="H54" s="44">
        <v>137437</v>
      </c>
      <c r="I54" s="44">
        <f t="shared" si="2"/>
        <v>14.560546668079246</v>
      </c>
      <c r="J54" s="44">
        <v>0</v>
      </c>
      <c r="K54" s="44">
        <f t="shared" si="3"/>
        <v>0</v>
      </c>
      <c r="L54" s="44">
        <v>85293</v>
      </c>
      <c r="M54" s="44">
        <f t="shared" si="4"/>
        <v>9.036232651763958</v>
      </c>
      <c r="N54" s="44">
        <v>1475262</v>
      </c>
      <c r="O54" s="44">
        <f t="shared" si="5"/>
        <v>156.2943108380125</v>
      </c>
      <c r="P54" s="44">
        <v>31649</v>
      </c>
      <c r="Q54" s="44">
        <f t="shared" si="6"/>
        <v>3.353003496133065</v>
      </c>
      <c r="R54" s="44">
        <v>424228</v>
      </c>
      <c r="S54" s="44">
        <f t="shared" si="7"/>
        <v>44.944167814387114</v>
      </c>
      <c r="T54" s="44">
        <v>673684</v>
      </c>
      <c r="U54" s="44">
        <f t="shared" si="8"/>
        <v>71.37239114312956</v>
      </c>
      <c r="V54" s="68">
        <f t="shared" si="9"/>
        <v>3415635</v>
      </c>
      <c r="W54" s="44">
        <f t="shared" si="10"/>
        <v>361.86407458417204</v>
      </c>
    </row>
    <row r="55" spans="1:23" ht="12.75">
      <c r="A55" s="16">
        <v>52</v>
      </c>
      <c r="B55" s="58" t="s">
        <v>93</v>
      </c>
      <c r="C55" s="52">
        <v>37058</v>
      </c>
      <c r="D55" s="38">
        <v>35781</v>
      </c>
      <c r="E55" s="38">
        <f t="shared" si="0"/>
        <v>0.9655405040746937</v>
      </c>
      <c r="F55" s="38">
        <v>385614</v>
      </c>
      <c r="G55" s="38">
        <f t="shared" si="1"/>
        <v>10.405688380376708</v>
      </c>
      <c r="H55" s="38">
        <v>177210</v>
      </c>
      <c r="I55" s="38">
        <f t="shared" si="2"/>
        <v>4.78196340871067</v>
      </c>
      <c r="J55" s="38">
        <v>890964</v>
      </c>
      <c r="K55" s="38">
        <f t="shared" si="3"/>
        <v>24.0424199902855</v>
      </c>
      <c r="L55" s="38">
        <v>87727</v>
      </c>
      <c r="M55" s="38">
        <f t="shared" si="4"/>
        <v>2.3672891143612715</v>
      </c>
      <c r="N55" s="38">
        <v>5647967</v>
      </c>
      <c r="O55" s="38">
        <f t="shared" si="5"/>
        <v>152.40884559339415</v>
      </c>
      <c r="P55" s="38">
        <v>675622</v>
      </c>
      <c r="Q55" s="38">
        <f t="shared" si="6"/>
        <v>18.2314749851584</v>
      </c>
      <c r="R55" s="38">
        <v>585947</v>
      </c>
      <c r="S55" s="38">
        <f t="shared" si="7"/>
        <v>15.811619623293216</v>
      </c>
      <c r="T55" s="38">
        <v>18285682</v>
      </c>
      <c r="U55" s="38">
        <f t="shared" si="8"/>
        <v>493.43413028226024</v>
      </c>
      <c r="V55" s="68">
        <f t="shared" si="9"/>
        <v>26772514</v>
      </c>
      <c r="W55" s="38">
        <f t="shared" si="10"/>
        <v>722.4489718819149</v>
      </c>
    </row>
    <row r="56" spans="1:23" ht="12.75">
      <c r="A56" s="16">
        <v>53</v>
      </c>
      <c r="B56" s="58" t="s">
        <v>60</v>
      </c>
      <c r="C56" s="52">
        <v>19511</v>
      </c>
      <c r="D56" s="38">
        <v>56086</v>
      </c>
      <c r="E56" s="38">
        <f t="shared" si="0"/>
        <v>2.8745835682435548</v>
      </c>
      <c r="F56" s="38">
        <v>233912</v>
      </c>
      <c r="G56" s="38">
        <f t="shared" si="1"/>
        <v>11.988724309363949</v>
      </c>
      <c r="H56" s="38">
        <v>87552</v>
      </c>
      <c r="I56" s="38">
        <f t="shared" si="2"/>
        <v>4.487314848034442</v>
      </c>
      <c r="J56" s="38">
        <v>84094</v>
      </c>
      <c r="K56" s="38">
        <f t="shared" si="3"/>
        <v>4.310081492491415</v>
      </c>
      <c r="L56" s="38">
        <v>355100</v>
      </c>
      <c r="M56" s="38">
        <f t="shared" si="4"/>
        <v>18.19998974937215</v>
      </c>
      <c r="N56" s="38">
        <v>1982106</v>
      </c>
      <c r="O56" s="38">
        <f t="shared" si="5"/>
        <v>101.5891548357337</v>
      </c>
      <c r="P56" s="38">
        <v>91184</v>
      </c>
      <c r="Q56" s="38">
        <f t="shared" si="6"/>
        <v>4.673466249807801</v>
      </c>
      <c r="R56" s="38">
        <v>3630158</v>
      </c>
      <c r="S56" s="38">
        <f t="shared" si="7"/>
        <v>186.0569934908513</v>
      </c>
      <c r="T56" s="38">
        <v>9762755</v>
      </c>
      <c r="U56" s="38">
        <f t="shared" si="8"/>
        <v>500.3718415252934</v>
      </c>
      <c r="V56" s="68">
        <f t="shared" si="9"/>
        <v>16282947</v>
      </c>
      <c r="W56" s="38">
        <f t="shared" si="10"/>
        <v>834.5521500691917</v>
      </c>
    </row>
    <row r="57" spans="1:23" ht="12.75">
      <c r="A57" s="16">
        <v>54</v>
      </c>
      <c r="B57" s="58" t="s">
        <v>61</v>
      </c>
      <c r="C57" s="52">
        <v>707</v>
      </c>
      <c r="D57" s="38">
        <v>0</v>
      </c>
      <c r="E57" s="38">
        <f t="shared" si="0"/>
        <v>0</v>
      </c>
      <c r="F57" s="38">
        <v>27715</v>
      </c>
      <c r="G57" s="38">
        <f t="shared" si="1"/>
        <v>39.2008486562942</v>
      </c>
      <c r="H57" s="38">
        <v>12508</v>
      </c>
      <c r="I57" s="38">
        <f t="shared" si="2"/>
        <v>17.69165487977369</v>
      </c>
      <c r="J57" s="38">
        <v>0</v>
      </c>
      <c r="K57" s="38">
        <f t="shared" si="3"/>
        <v>0</v>
      </c>
      <c r="L57" s="38">
        <v>22</v>
      </c>
      <c r="M57" s="38">
        <f t="shared" si="4"/>
        <v>0.031117397454031116</v>
      </c>
      <c r="N57" s="38">
        <v>81178</v>
      </c>
      <c r="O57" s="38">
        <f t="shared" si="5"/>
        <v>114.82036775106081</v>
      </c>
      <c r="P57" s="38">
        <v>0</v>
      </c>
      <c r="Q57" s="38">
        <f t="shared" si="6"/>
        <v>0</v>
      </c>
      <c r="R57" s="38">
        <v>102372</v>
      </c>
      <c r="S57" s="38">
        <f t="shared" si="7"/>
        <v>144.79773691654879</v>
      </c>
      <c r="T57" s="38">
        <v>0</v>
      </c>
      <c r="U57" s="38">
        <f t="shared" si="8"/>
        <v>0</v>
      </c>
      <c r="V57" s="68">
        <f t="shared" si="9"/>
        <v>223795</v>
      </c>
      <c r="W57" s="38">
        <f t="shared" si="10"/>
        <v>316.54172560113153</v>
      </c>
    </row>
    <row r="58" spans="1:23" ht="12.75">
      <c r="A58" s="17">
        <v>55</v>
      </c>
      <c r="B58" s="60" t="s">
        <v>101</v>
      </c>
      <c r="C58" s="51">
        <v>18589</v>
      </c>
      <c r="D58" s="35">
        <v>7450</v>
      </c>
      <c r="E58" s="35">
        <f t="shared" si="0"/>
        <v>0.4007746516757222</v>
      </c>
      <c r="F58" s="35">
        <v>247411</v>
      </c>
      <c r="G58" s="35">
        <f t="shared" si="1"/>
        <v>13.309537898757329</v>
      </c>
      <c r="H58" s="35">
        <v>238623</v>
      </c>
      <c r="I58" s="35">
        <f t="shared" si="2"/>
        <v>12.836785195545753</v>
      </c>
      <c r="J58" s="35">
        <v>0</v>
      </c>
      <c r="K58" s="35">
        <f t="shared" si="3"/>
        <v>0</v>
      </c>
      <c r="L58" s="35">
        <v>383993</v>
      </c>
      <c r="M58" s="35">
        <f t="shared" si="4"/>
        <v>20.657001452471892</v>
      </c>
      <c r="N58" s="35">
        <v>1195176</v>
      </c>
      <c r="O58" s="35">
        <f t="shared" si="5"/>
        <v>64.2947979988165</v>
      </c>
      <c r="P58" s="35">
        <v>40024</v>
      </c>
      <c r="Q58" s="35">
        <f t="shared" si="6"/>
        <v>2.1531012964656515</v>
      </c>
      <c r="R58" s="35">
        <v>1810287</v>
      </c>
      <c r="S58" s="35">
        <f t="shared" si="7"/>
        <v>97.3848512561192</v>
      </c>
      <c r="T58" s="35">
        <v>4708352</v>
      </c>
      <c r="U58" s="35">
        <f t="shared" si="8"/>
        <v>253.28699768680403</v>
      </c>
      <c r="V58" s="69">
        <f t="shared" si="9"/>
        <v>8631316</v>
      </c>
      <c r="W58" s="35">
        <f t="shared" si="10"/>
        <v>464.3238474366561</v>
      </c>
    </row>
    <row r="59" spans="1:23" ht="12.75">
      <c r="A59" s="43">
        <v>56</v>
      </c>
      <c r="B59" s="59" t="s">
        <v>62</v>
      </c>
      <c r="C59" s="52">
        <v>2534</v>
      </c>
      <c r="D59" s="44"/>
      <c r="E59" s="44">
        <f t="shared" si="0"/>
        <v>0</v>
      </c>
      <c r="F59" s="44">
        <v>39532</v>
      </c>
      <c r="G59" s="44">
        <f t="shared" si="1"/>
        <v>15.60063141278611</v>
      </c>
      <c r="H59" s="44"/>
      <c r="I59" s="44">
        <f t="shared" si="2"/>
        <v>0</v>
      </c>
      <c r="J59" s="44">
        <v>11109</v>
      </c>
      <c r="K59" s="44">
        <f t="shared" si="3"/>
        <v>4.383977900552487</v>
      </c>
      <c r="L59" s="44">
        <v>30133</v>
      </c>
      <c r="M59" s="44">
        <f t="shared" si="4"/>
        <v>11.89147592738753</v>
      </c>
      <c r="N59" s="44">
        <v>627732</v>
      </c>
      <c r="O59" s="44">
        <f t="shared" si="5"/>
        <v>247.72375690607734</v>
      </c>
      <c r="P59" s="44">
        <v>0</v>
      </c>
      <c r="Q59" s="44">
        <f t="shared" si="6"/>
        <v>0</v>
      </c>
      <c r="R59" s="44">
        <v>71606</v>
      </c>
      <c r="S59" s="44">
        <f t="shared" si="7"/>
        <v>28.25808997632202</v>
      </c>
      <c r="T59" s="44">
        <v>208245</v>
      </c>
      <c r="U59" s="44">
        <f t="shared" si="8"/>
        <v>82.18034727703235</v>
      </c>
      <c r="V59" s="68">
        <f t="shared" si="9"/>
        <v>988357</v>
      </c>
      <c r="W59" s="44">
        <f t="shared" si="10"/>
        <v>390.0382794001579</v>
      </c>
    </row>
    <row r="60" spans="1:23" ht="12.75">
      <c r="A60" s="16">
        <v>57</v>
      </c>
      <c r="B60" s="58" t="s">
        <v>102</v>
      </c>
      <c r="C60" s="52">
        <v>9226</v>
      </c>
      <c r="D60" s="38">
        <v>8536</v>
      </c>
      <c r="E60" s="38">
        <f t="shared" si="0"/>
        <v>0.9252113592022545</v>
      </c>
      <c r="F60" s="38">
        <v>0</v>
      </c>
      <c r="G60" s="38">
        <f t="shared" si="1"/>
        <v>0</v>
      </c>
      <c r="H60" s="38">
        <v>0</v>
      </c>
      <c r="I60" s="38">
        <f t="shared" si="2"/>
        <v>0</v>
      </c>
      <c r="J60" s="38">
        <v>262719</v>
      </c>
      <c r="K60" s="38">
        <f t="shared" si="3"/>
        <v>28.475937567743333</v>
      </c>
      <c r="L60" s="38">
        <v>36956</v>
      </c>
      <c r="M60" s="38">
        <f t="shared" si="4"/>
        <v>4.005636245393453</v>
      </c>
      <c r="N60" s="38">
        <v>643017</v>
      </c>
      <c r="O60" s="38">
        <f t="shared" si="5"/>
        <v>69.69618469542597</v>
      </c>
      <c r="P60" s="38">
        <v>109685</v>
      </c>
      <c r="Q60" s="38">
        <f t="shared" si="6"/>
        <v>11.888684153479298</v>
      </c>
      <c r="R60" s="38">
        <v>92309</v>
      </c>
      <c r="S60" s="38">
        <f t="shared" si="7"/>
        <v>10.005311077389985</v>
      </c>
      <c r="T60" s="38">
        <v>1766647</v>
      </c>
      <c r="U60" s="38">
        <f t="shared" si="8"/>
        <v>191.4856926078474</v>
      </c>
      <c r="V60" s="68">
        <f t="shared" si="9"/>
        <v>2919869</v>
      </c>
      <c r="W60" s="38">
        <f t="shared" si="10"/>
        <v>316.4826577064817</v>
      </c>
    </row>
    <row r="61" spans="1:23" ht="12.75">
      <c r="A61" s="16">
        <v>58</v>
      </c>
      <c r="B61" s="58" t="s">
        <v>63</v>
      </c>
      <c r="C61" s="52">
        <v>10139</v>
      </c>
      <c r="D61" s="38">
        <v>0</v>
      </c>
      <c r="E61" s="38">
        <f t="shared" si="0"/>
        <v>0</v>
      </c>
      <c r="F61" s="38">
        <v>130136</v>
      </c>
      <c r="G61" s="38">
        <f t="shared" si="1"/>
        <v>12.835190847223592</v>
      </c>
      <c r="H61" s="38">
        <v>132356</v>
      </c>
      <c r="I61" s="38">
        <f t="shared" si="2"/>
        <v>13.054147351809844</v>
      </c>
      <c r="J61" s="38">
        <v>0</v>
      </c>
      <c r="K61" s="38">
        <f t="shared" si="3"/>
        <v>0</v>
      </c>
      <c r="L61" s="38">
        <v>0</v>
      </c>
      <c r="M61" s="38">
        <f t="shared" si="4"/>
        <v>0</v>
      </c>
      <c r="N61" s="38">
        <v>398732</v>
      </c>
      <c r="O61" s="38">
        <f t="shared" si="5"/>
        <v>39.3265608048131</v>
      </c>
      <c r="P61" s="38">
        <v>214</v>
      </c>
      <c r="Q61" s="38">
        <f t="shared" si="6"/>
        <v>0.021106618009665647</v>
      </c>
      <c r="R61" s="38">
        <v>876689</v>
      </c>
      <c r="S61" s="38">
        <f t="shared" si="7"/>
        <v>86.46700858072788</v>
      </c>
      <c r="T61" s="38">
        <v>7678409</v>
      </c>
      <c r="U61" s="38">
        <f t="shared" si="8"/>
        <v>757.3142321727981</v>
      </c>
      <c r="V61" s="68">
        <f t="shared" si="9"/>
        <v>9216536</v>
      </c>
      <c r="W61" s="38">
        <f t="shared" si="10"/>
        <v>909.0182463753822</v>
      </c>
    </row>
    <row r="62" spans="1:23" ht="12.75">
      <c r="A62" s="16">
        <v>59</v>
      </c>
      <c r="B62" s="58" t="s">
        <v>64</v>
      </c>
      <c r="C62" s="52">
        <v>5463</v>
      </c>
      <c r="D62" s="38">
        <v>0</v>
      </c>
      <c r="E62" s="38">
        <f t="shared" si="0"/>
        <v>0</v>
      </c>
      <c r="F62" s="38">
        <v>62311</v>
      </c>
      <c r="G62" s="38">
        <f t="shared" si="1"/>
        <v>11.406004027091342</v>
      </c>
      <c r="H62" s="38">
        <v>62560</v>
      </c>
      <c r="I62" s="38">
        <f t="shared" si="2"/>
        <v>11.451583379095736</v>
      </c>
      <c r="J62" s="38">
        <v>0</v>
      </c>
      <c r="K62" s="38">
        <f t="shared" si="3"/>
        <v>0</v>
      </c>
      <c r="L62" s="38">
        <v>36850</v>
      </c>
      <c r="M62" s="38">
        <f t="shared" si="4"/>
        <v>6.745377997437306</v>
      </c>
      <c r="N62" s="38">
        <v>2005345</v>
      </c>
      <c r="O62" s="38">
        <f t="shared" si="5"/>
        <v>367.07761303313197</v>
      </c>
      <c r="P62" s="38">
        <v>0</v>
      </c>
      <c r="Q62" s="38">
        <f t="shared" si="6"/>
        <v>0</v>
      </c>
      <c r="R62" s="38">
        <v>306095</v>
      </c>
      <c r="S62" s="38">
        <f t="shared" si="7"/>
        <v>56.03056928427604</v>
      </c>
      <c r="T62" s="38">
        <v>110764</v>
      </c>
      <c r="U62" s="38">
        <f t="shared" si="8"/>
        <v>20.275306608090794</v>
      </c>
      <c r="V62" s="68">
        <f t="shared" si="9"/>
        <v>2583925</v>
      </c>
      <c r="W62" s="38">
        <f t="shared" si="10"/>
        <v>472.9864543291232</v>
      </c>
    </row>
    <row r="63" spans="1:23" ht="12.75">
      <c r="A63" s="17">
        <v>60</v>
      </c>
      <c r="B63" s="60" t="s">
        <v>65</v>
      </c>
      <c r="C63" s="51">
        <v>6715</v>
      </c>
      <c r="D63" s="35">
        <v>0</v>
      </c>
      <c r="E63" s="35">
        <f t="shared" si="0"/>
        <v>0</v>
      </c>
      <c r="F63" s="35">
        <v>115699</v>
      </c>
      <c r="G63" s="35">
        <f t="shared" si="1"/>
        <v>17.229932985852567</v>
      </c>
      <c r="H63" s="35">
        <v>34722</v>
      </c>
      <c r="I63" s="35">
        <f t="shared" si="2"/>
        <v>5.170811615785555</v>
      </c>
      <c r="J63" s="35">
        <v>8641</v>
      </c>
      <c r="K63" s="35">
        <f t="shared" si="3"/>
        <v>1.2868205510052122</v>
      </c>
      <c r="L63" s="35">
        <v>30545</v>
      </c>
      <c r="M63" s="35">
        <f t="shared" si="4"/>
        <v>4.548771407297096</v>
      </c>
      <c r="N63" s="35">
        <v>875246</v>
      </c>
      <c r="O63" s="35">
        <f t="shared" si="5"/>
        <v>130.34192107222637</v>
      </c>
      <c r="P63" s="35">
        <v>917</v>
      </c>
      <c r="Q63" s="35">
        <f t="shared" si="6"/>
        <v>0.13655994043186895</v>
      </c>
      <c r="R63" s="35">
        <v>55483</v>
      </c>
      <c r="S63" s="35">
        <f t="shared" si="7"/>
        <v>8.262546537602383</v>
      </c>
      <c r="T63" s="35">
        <v>4960377</v>
      </c>
      <c r="U63" s="35">
        <f t="shared" si="8"/>
        <v>738.7009679821296</v>
      </c>
      <c r="V63" s="69">
        <f t="shared" si="9"/>
        <v>6081630</v>
      </c>
      <c r="W63" s="35">
        <f t="shared" si="10"/>
        <v>905.6783320923306</v>
      </c>
    </row>
    <row r="64" spans="1:23" ht="12.75">
      <c r="A64" s="43">
        <v>61</v>
      </c>
      <c r="B64" s="59" t="s">
        <v>66</v>
      </c>
      <c r="C64" s="52">
        <v>3917</v>
      </c>
      <c r="D64" s="44">
        <v>1598</v>
      </c>
      <c r="E64" s="44">
        <f t="shared" si="0"/>
        <v>0.4079652795506765</v>
      </c>
      <c r="F64" s="44">
        <v>60998</v>
      </c>
      <c r="G64" s="44">
        <f t="shared" si="1"/>
        <v>15.572632116415624</v>
      </c>
      <c r="H64" s="44">
        <v>24214</v>
      </c>
      <c r="I64" s="44">
        <f t="shared" si="2"/>
        <v>6.181771764105182</v>
      </c>
      <c r="J64" s="44">
        <v>20244</v>
      </c>
      <c r="K64" s="44">
        <f t="shared" si="3"/>
        <v>5.168241000765892</v>
      </c>
      <c r="L64" s="44">
        <v>100</v>
      </c>
      <c r="M64" s="44">
        <f t="shared" si="4"/>
        <v>0.02552974214960429</v>
      </c>
      <c r="N64" s="44">
        <v>560346</v>
      </c>
      <c r="O64" s="44">
        <f t="shared" si="5"/>
        <v>143.05488894562166</v>
      </c>
      <c r="P64" s="44">
        <v>0</v>
      </c>
      <c r="Q64" s="44">
        <f t="shared" si="6"/>
        <v>0</v>
      </c>
      <c r="R64" s="44">
        <v>35618</v>
      </c>
      <c r="S64" s="44">
        <f t="shared" si="7"/>
        <v>9.093183558846055</v>
      </c>
      <c r="T64" s="44">
        <v>0</v>
      </c>
      <c r="U64" s="44">
        <f t="shared" si="8"/>
        <v>0</v>
      </c>
      <c r="V64" s="68">
        <f t="shared" si="9"/>
        <v>703118</v>
      </c>
      <c r="W64" s="44">
        <f t="shared" si="10"/>
        <v>179.50421240745467</v>
      </c>
    </row>
    <row r="65" spans="1:23" ht="12.75">
      <c r="A65" s="16">
        <v>62</v>
      </c>
      <c r="B65" s="58" t="s">
        <v>67</v>
      </c>
      <c r="C65" s="52">
        <v>2179</v>
      </c>
      <c r="D65" s="38">
        <v>0</v>
      </c>
      <c r="E65" s="38">
        <f t="shared" si="0"/>
        <v>0</v>
      </c>
      <c r="F65" s="38">
        <v>19263</v>
      </c>
      <c r="G65" s="38">
        <f t="shared" si="1"/>
        <v>8.840293712712253</v>
      </c>
      <c r="H65" s="38">
        <v>7224</v>
      </c>
      <c r="I65" s="38">
        <f t="shared" si="2"/>
        <v>3.315282239559431</v>
      </c>
      <c r="J65" s="38">
        <v>0</v>
      </c>
      <c r="K65" s="38">
        <f t="shared" si="3"/>
        <v>0</v>
      </c>
      <c r="L65" s="38">
        <v>4451</v>
      </c>
      <c r="M65" s="38">
        <f t="shared" si="4"/>
        <v>2.0426801284993115</v>
      </c>
      <c r="N65" s="38">
        <v>323194</v>
      </c>
      <c r="O65" s="38">
        <f t="shared" si="5"/>
        <v>148.32216613125286</v>
      </c>
      <c r="P65" s="38">
        <v>0</v>
      </c>
      <c r="Q65" s="38">
        <f t="shared" si="6"/>
        <v>0</v>
      </c>
      <c r="R65" s="38">
        <v>70821</v>
      </c>
      <c r="S65" s="38">
        <f t="shared" si="7"/>
        <v>32.50160624139514</v>
      </c>
      <c r="T65" s="38">
        <v>47811</v>
      </c>
      <c r="U65" s="38">
        <f t="shared" si="8"/>
        <v>21.94171638366223</v>
      </c>
      <c r="V65" s="68">
        <f t="shared" si="9"/>
        <v>472764</v>
      </c>
      <c r="W65" s="38">
        <f t="shared" si="10"/>
        <v>216.96374483708124</v>
      </c>
    </row>
    <row r="66" spans="1:23" ht="12.75">
      <c r="A66" s="16">
        <v>63</v>
      </c>
      <c r="B66" s="58" t="s">
        <v>68</v>
      </c>
      <c r="C66" s="52">
        <v>2163</v>
      </c>
      <c r="D66" s="38">
        <v>1120</v>
      </c>
      <c r="E66" s="38">
        <f t="shared" si="0"/>
        <v>0.517799352750809</v>
      </c>
      <c r="F66" s="38">
        <v>22987</v>
      </c>
      <c r="G66" s="38">
        <f t="shared" si="1"/>
        <v>10.627369394359686</v>
      </c>
      <c r="H66" s="38">
        <v>29952</v>
      </c>
      <c r="I66" s="38">
        <f t="shared" si="2"/>
        <v>13.847434119278779</v>
      </c>
      <c r="J66" s="38">
        <v>0</v>
      </c>
      <c r="K66" s="38">
        <f t="shared" si="3"/>
        <v>0</v>
      </c>
      <c r="L66" s="38">
        <v>8607</v>
      </c>
      <c r="M66" s="38">
        <f t="shared" si="4"/>
        <v>3.9791955617198336</v>
      </c>
      <c r="N66" s="38">
        <v>411417</v>
      </c>
      <c r="O66" s="38">
        <f t="shared" si="5"/>
        <v>190.20665742024966</v>
      </c>
      <c r="P66" s="38">
        <v>0</v>
      </c>
      <c r="Q66" s="38">
        <f t="shared" si="6"/>
        <v>0</v>
      </c>
      <c r="R66" s="38">
        <v>47896</v>
      </c>
      <c r="S66" s="38">
        <f t="shared" si="7"/>
        <v>22.14331946370781</v>
      </c>
      <c r="T66" s="38">
        <v>22729</v>
      </c>
      <c r="U66" s="38">
        <f t="shared" si="8"/>
        <v>10.508090614886731</v>
      </c>
      <c r="V66" s="68">
        <f t="shared" si="9"/>
        <v>544708</v>
      </c>
      <c r="W66" s="38">
        <f t="shared" si="10"/>
        <v>251.82986592695332</v>
      </c>
    </row>
    <row r="67" spans="1:23" ht="12.75">
      <c r="A67" s="16">
        <v>64</v>
      </c>
      <c r="B67" s="58" t="s">
        <v>69</v>
      </c>
      <c r="C67" s="52">
        <v>2538</v>
      </c>
      <c r="D67" s="38">
        <v>0</v>
      </c>
      <c r="E67" s="38">
        <f t="shared" si="0"/>
        <v>0</v>
      </c>
      <c r="F67" s="38">
        <v>20987</v>
      </c>
      <c r="G67" s="38">
        <f t="shared" si="1"/>
        <v>8.269109535066981</v>
      </c>
      <c r="H67" s="38">
        <v>46480</v>
      </c>
      <c r="I67" s="38">
        <f t="shared" si="2"/>
        <v>18.31363278171789</v>
      </c>
      <c r="J67" s="38">
        <v>0</v>
      </c>
      <c r="K67" s="38">
        <f t="shared" si="3"/>
        <v>0</v>
      </c>
      <c r="L67" s="38">
        <v>40968</v>
      </c>
      <c r="M67" s="38">
        <f t="shared" si="4"/>
        <v>16.141843971631207</v>
      </c>
      <c r="N67" s="38">
        <v>327034</v>
      </c>
      <c r="O67" s="38">
        <f t="shared" si="5"/>
        <v>128.85500394011032</v>
      </c>
      <c r="P67" s="38">
        <v>0</v>
      </c>
      <c r="Q67" s="38">
        <f t="shared" si="6"/>
        <v>0</v>
      </c>
      <c r="R67" s="38">
        <v>60335</v>
      </c>
      <c r="S67" s="38">
        <f t="shared" si="7"/>
        <v>23.77265563435776</v>
      </c>
      <c r="T67" s="38">
        <v>0</v>
      </c>
      <c r="U67" s="38">
        <f t="shared" si="8"/>
        <v>0</v>
      </c>
      <c r="V67" s="68">
        <f t="shared" si="9"/>
        <v>495804</v>
      </c>
      <c r="W67" s="38">
        <f t="shared" si="10"/>
        <v>195.35224586288416</v>
      </c>
    </row>
    <row r="68" spans="1:23" ht="12.75">
      <c r="A68" s="17">
        <v>65</v>
      </c>
      <c r="B68" s="60" t="s">
        <v>70</v>
      </c>
      <c r="C68" s="51">
        <v>8802</v>
      </c>
      <c r="D68" s="35">
        <v>39622</v>
      </c>
      <c r="E68" s="35">
        <f t="shared" si="0"/>
        <v>4.501476937059759</v>
      </c>
      <c r="F68" s="35">
        <v>94944</v>
      </c>
      <c r="G68" s="35">
        <f t="shared" si="1"/>
        <v>10.786639400136332</v>
      </c>
      <c r="H68" s="35">
        <v>88681</v>
      </c>
      <c r="I68" s="35">
        <f t="shared" si="2"/>
        <v>10.0750965689616</v>
      </c>
      <c r="J68" s="35">
        <v>0</v>
      </c>
      <c r="K68" s="35">
        <f t="shared" si="3"/>
        <v>0</v>
      </c>
      <c r="L68" s="35">
        <v>0</v>
      </c>
      <c r="M68" s="35">
        <f t="shared" si="4"/>
        <v>0</v>
      </c>
      <c r="N68" s="35">
        <v>2286083</v>
      </c>
      <c r="O68" s="35">
        <f t="shared" si="5"/>
        <v>259.7231311065667</v>
      </c>
      <c r="P68" s="35">
        <v>57968</v>
      </c>
      <c r="Q68" s="35">
        <f t="shared" si="6"/>
        <v>6.585775960009089</v>
      </c>
      <c r="R68" s="35">
        <v>644301</v>
      </c>
      <c r="S68" s="35">
        <f t="shared" si="7"/>
        <v>73.19938650306749</v>
      </c>
      <c r="T68" s="35">
        <v>1340999</v>
      </c>
      <c r="U68" s="35">
        <f t="shared" si="8"/>
        <v>152.35162463076574</v>
      </c>
      <c r="V68" s="69">
        <f t="shared" si="9"/>
        <v>4552598</v>
      </c>
      <c r="W68" s="35">
        <f>V68/$C68</f>
        <v>517.2231311065667</v>
      </c>
    </row>
    <row r="69" spans="1:23" ht="12.75">
      <c r="A69" s="43">
        <v>66</v>
      </c>
      <c r="B69" s="59" t="s">
        <v>103</v>
      </c>
      <c r="C69" s="52">
        <v>2157</v>
      </c>
      <c r="D69" s="44">
        <v>0</v>
      </c>
      <c r="E69" s="44">
        <f>D69/$C69</f>
        <v>0</v>
      </c>
      <c r="F69" s="44">
        <v>38212</v>
      </c>
      <c r="G69" s="44">
        <f>F69/$C69</f>
        <v>17.71534538711173</v>
      </c>
      <c r="H69" s="44">
        <v>36921</v>
      </c>
      <c r="I69" s="44">
        <f>H69/$C69</f>
        <v>17.11682892906815</v>
      </c>
      <c r="J69" s="44">
        <v>7817</v>
      </c>
      <c r="K69" s="44">
        <f>J69/$C69</f>
        <v>3.624014835419564</v>
      </c>
      <c r="L69" s="44">
        <v>12779</v>
      </c>
      <c r="M69" s="44">
        <f>L69/$C69</f>
        <v>5.924432081594808</v>
      </c>
      <c r="N69" s="44">
        <v>233139</v>
      </c>
      <c r="O69" s="44">
        <f>N69/$C69</f>
        <v>108.08484005563282</v>
      </c>
      <c r="P69" s="44">
        <v>450</v>
      </c>
      <c r="Q69" s="44">
        <f>P69/$C69</f>
        <v>0.2086230876216968</v>
      </c>
      <c r="R69" s="44">
        <v>29202</v>
      </c>
      <c r="S69" s="44">
        <f aca="true" t="shared" si="11" ref="S69:S74">R69/$C69</f>
        <v>13.538247566063978</v>
      </c>
      <c r="T69" s="44">
        <v>131340</v>
      </c>
      <c r="U69" s="44">
        <f>T69/$C69</f>
        <v>60.890125173852574</v>
      </c>
      <c r="V69" s="68">
        <f>D69+F69+H69+J69+L69+N69+P69+R69+T69</f>
        <v>489860</v>
      </c>
      <c r="W69" s="44">
        <f>V69/$C69</f>
        <v>227.10245711636531</v>
      </c>
    </row>
    <row r="70" spans="1:23" ht="12.75">
      <c r="A70" s="16">
        <v>67</v>
      </c>
      <c r="B70" s="58" t="s">
        <v>71</v>
      </c>
      <c r="C70" s="52">
        <v>5235</v>
      </c>
      <c r="D70" s="38">
        <v>0</v>
      </c>
      <c r="E70" s="38">
        <f t="shared" si="0"/>
        <v>0</v>
      </c>
      <c r="F70" s="38">
        <v>60293</v>
      </c>
      <c r="G70" s="38">
        <f t="shared" si="1"/>
        <v>11.517287488061127</v>
      </c>
      <c r="H70" s="38">
        <v>93265</v>
      </c>
      <c r="I70" s="38">
        <f t="shared" si="2"/>
        <v>17.815663801337156</v>
      </c>
      <c r="J70" s="38">
        <v>18700</v>
      </c>
      <c r="K70" s="38">
        <f t="shared" si="3"/>
        <v>3.572110792741165</v>
      </c>
      <c r="L70" s="38">
        <v>293329</v>
      </c>
      <c r="M70" s="38">
        <f t="shared" si="4"/>
        <v>56.032282712511936</v>
      </c>
      <c r="N70" s="38">
        <v>516536</v>
      </c>
      <c r="O70" s="38">
        <f t="shared" si="5"/>
        <v>98.66972301814708</v>
      </c>
      <c r="P70" s="38">
        <v>0</v>
      </c>
      <c r="Q70" s="38">
        <f t="shared" si="6"/>
        <v>0</v>
      </c>
      <c r="R70" s="38">
        <v>435001</v>
      </c>
      <c r="S70" s="38">
        <f t="shared" si="11"/>
        <v>83.09474689589302</v>
      </c>
      <c r="T70" s="38">
        <v>18063087</v>
      </c>
      <c r="U70" s="38">
        <f t="shared" si="8"/>
        <v>3450.4464183381087</v>
      </c>
      <c r="V70" s="68">
        <f>D70+F70+H70+J70+L70+N70+P70+R70+T70</f>
        <v>19480211</v>
      </c>
      <c r="W70" s="38">
        <f t="shared" si="10"/>
        <v>3721.1482330468</v>
      </c>
    </row>
    <row r="71" spans="1:23" ht="12.75">
      <c r="A71" s="16">
        <v>68</v>
      </c>
      <c r="B71" s="58" t="s">
        <v>72</v>
      </c>
      <c r="C71" s="52">
        <v>1789</v>
      </c>
      <c r="D71" s="38">
        <v>26154</v>
      </c>
      <c r="E71" s="38">
        <f>D71/$C71</f>
        <v>14.619340413638904</v>
      </c>
      <c r="F71" s="38">
        <v>80505</v>
      </c>
      <c r="G71" s="38">
        <f>F71/$C71</f>
        <v>45</v>
      </c>
      <c r="H71" s="38">
        <v>42734</v>
      </c>
      <c r="I71" s="38">
        <f>H71/$C71</f>
        <v>23.887087758524316</v>
      </c>
      <c r="J71" s="38">
        <v>0</v>
      </c>
      <c r="K71" s="38">
        <f>J71/$C71</f>
        <v>0</v>
      </c>
      <c r="L71" s="38">
        <v>0</v>
      </c>
      <c r="M71" s="38">
        <f>L71/$C71</f>
        <v>0</v>
      </c>
      <c r="N71" s="38">
        <v>543064</v>
      </c>
      <c r="O71" s="38">
        <f>N71/$C71</f>
        <v>303.5572945779765</v>
      </c>
      <c r="P71" s="38">
        <v>10250</v>
      </c>
      <c r="Q71" s="38">
        <f>P71/$C71</f>
        <v>5.729457797652319</v>
      </c>
      <c r="R71" s="38">
        <v>145927</v>
      </c>
      <c r="S71" s="38">
        <f t="shared" si="11"/>
        <v>81.56903297931805</v>
      </c>
      <c r="T71" s="38">
        <v>439005</v>
      </c>
      <c r="U71" s="38">
        <f>T71/$C71</f>
        <v>245.39128004471772</v>
      </c>
      <c r="V71" s="68">
        <f>D71+F71+H71+J71+L71+N71+P71+R71+T71</f>
        <v>1287639</v>
      </c>
      <c r="W71" s="38">
        <f>V71/$C71</f>
        <v>719.7534935718278</v>
      </c>
    </row>
    <row r="72" spans="1:23" ht="12.75">
      <c r="A72" s="16">
        <v>69</v>
      </c>
      <c r="B72" s="58" t="s">
        <v>88</v>
      </c>
      <c r="C72" s="52">
        <v>4068</v>
      </c>
      <c r="D72" s="38">
        <v>0</v>
      </c>
      <c r="E72" s="38">
        <f>D72/$C72</f>
        <v>0</v>
      </c>
      <c r="F72" s="38">
        <v>42349</v>
      </c>
      <c r="G72" s="38">
        <f>F72/$C72</f>
        <v>10.410275319567354</v>
      </c>
      <c r="H72" s="38">
        <v>27464</v>
      </c>
      <c r="I72" s="38">
        <f>H72/$C72</f>
        <v>6.751229105211406</v>
      </c>
      <c r="J72" s="38">
        <v>1228390</v>
      </c>
      <c r="K72" s="38">
        <f>J72/$C72</f>
        <v>301.9641101278269</v>
      </c>
      <c r="L72" s="38">
        <v>68809</v>
      </c>
      <c r="M72" s="38">
        <f>L72/$C72</f>
        <v>16.914700098328417</v>
      </c>
      <c r="N72" s="38">
        <v>319146</v>
      </c>
      <c r="O72" s="38">
        <f>N72/$C72</f>
        <v>78.452802359882</v>
      </c>
      <c r="P72" s="38">
        <v>697842</v>
      </c>
      <c r="Q72" s="38">
        <f>P72/$C72</f>
        <v>171.54424778761063</v>
      </c>
      <c r="R72" s="38">
        <v>17382</v>
      </c>
      <c r="S72" s="38">
        <f t="shared" si="11"/>
        <v>4.272861356932153</v>
      </c>
      <c r="T72" s="38">
        <v>24932464</v>
      </c>
      <c r="U72" s="38">
        <f>T72/$C72</f>
        <v>6128.924287118977</v>
      </c>
      <c r="V72" s="68">
        <f>D72+F72+H72+J72+L72+N72+P72+R72+T72</f>
        <v>27333846</v>
      </c>
      <c r="W72" s="38">
        <f>V72/$C72</f>
        <v>6719.234513274337</v>
      </c>
    </row>
    <row r="73" spans="1:23" ht="12.75" customHeight="1">
      <c r="A73" s="16">
        <v>396</v>
      </c>
      <c r="B73" s="58" t="s">
        <v>120</v>
      </c>
      <c r="C73" s="52">
        <v>33299</v>
      </c>
      <c r="D73" s="38">
        <v>2482504</v>
      </c>
      <c r="E73" s="38">
        <f>D73/$C73</f>
        <v>74.55190846571969</v>
      </c>
      <c r="F73" s="38">
        <v>86403</v>
      </c>
      <c r="G73" s="38">
        <f>F73/$C73</f>
        <v>2.5947626054836483</v>
      </c>
      <c r="H73" s="38">
        <v>326734</v>
      </c>
      <c r="I73" s="38">
        <f>H73/$C73</f>
        <v>9.812126490284994</v>
      </c>
      <c r="J73" s="38">
        <v>5519232</v>
      </c>
      <c r="K73" s="38">
        <f>J73/$C73</f>
        <v>165.74768011051384</v>
      </c>
      <c r="L73" s="38">
        <v>656255</v>
      </c>
      <c r="M73" s="38">
        <f>L73/$C73</f>
        <v>19.707949187663292</v>
      </c>
      <c r="N73" s="38">
        <v>5788205</v>
      </c>
      <c r="O73" s="38">
        <f>N73/$C73</f>
        <v>173.825189945644</v>
      </c>
      <c r="P73" s="38">
        <v>1275276</v>
      </c>
      <c r="Q73" s="38">
        <f>P73/$C73</f>
        <v>38.29772665845821</v>
      </c>
      <c r="R73" s="38">
        <v>1047853</v>
      </c>
      <c r="S73" s="38">
        <f t="shared" si="11"/>
        <v>31.468002042103368</v>
      </c>
      <c r="T73" s="38">
        <v>2478</v>
      </c>
      <c r="U73" s="38">
        <f>T73/$C73</f>
        <v>0.07441664914862309</v>
      </c>
      <c r="V73" s="69">
        <f>D73+F73+H73+J73+L73+N73+P73+R73+T73</f>
        <v>17184940</v>
      </c>
      <c r="W73" s="38">
        <f>V73/$C73</f>
        <v>516.0797621550197</v>
      </c>
    </row>
    <row r="74" spans="1:23" ht="12.75">
      <c r="A74" s="29"/>
      <c r="B74" s="30" t="s">
        <v>73</v>
      </c>
      <c r="C74" s="42">
        <f>SUM(C4:C73)</f>
        <v>692710</v>
      </c>
      <c r="D74" s="18">
        <f>SUM(D4:D73)</f>
        <v>20360753</v>
      </c>
      <c r="E74" s="18">
        <f>D74/$C74</f>
        <v>29.39289601709229</v>
      </c>
      <c r="F74" s="18">
        <f>SUM(F4:F73)</f>
        <v>9468634</v>
      </c>
      <c r="G74" s="18">
        <f>F74/$C74</f>
        <v>13.66897258593062</v>
      </c>
      <c r="H74" s="18">
        <f>SUM(H4:H73)</f>
        <v>7081367</v>
      </c>
      <c r="I74" s="18">
        <f>H74/$C74</f>
        <v>10.22270069726148</v>
      </c>
      <c r="J74" s="18">
        <f>SUM(J4:J73)</f>
        <v>14955069</v>
      </c>
      <c r="K74" s="18">
        <f>J74/$C74</f>
        <v>21.589220597363976</v>
      </c>
      <c r="L74" s="18">
        <f>SUM(L4:L73)</f>
        <v>6162614</v>
      </c>
      <c r="M74" s="18">
        <f>L74/$C74</f>
        <v>8.896383768099204</v>
      </c>
      <c r="N74" s="18">
        <f>SUM(N4:N73)</f>
        <v>127203118</v>
      </c>
      <c r="O74" s="18">
        <f>N74/$C74</f>
        <v>183.63112702285227</v>
      </c>
      <c r="P74" s="18">
        <f>SUM(P4:P73)</f>
        <v>14473298</v>
      </c>
      <c r="Q74" s="18">
        <f>P74/$C74</f>
        <v>20.893733308310836</v>
      </c>
      <c r="R74" s="18">
        <f>SUM(R4:R73)</f>
        <v>30831878</v>
      </c>
      <c r="S74" s="18">
        <f t="shared" si="11"/>
        <v>44.50907017366575</v>
      </c>
      <c r="T74" s="18">
        <f>SUM(T4:T73)</f>
        <v>394348865</v>
      </c>
      <c r="U74" s="18">
        <f>T74/$C74</f>
        <v>569.2842098425026</v>
      </c>
      <c r="V74" s="31">
        <f>SUM(V4:V73)</f>
        <v>624885596</v>
      </c>
      <c r="W74" s="18">
        <f>V74/$C74</f>
        <v>902.0883140130791</v>
      </c>
    </row>
    <row r="75" spans="1:31" ht="12.75">
      <c r="A75" s="32"/>
      <c r="B75" s="8"/>
      <c r="C75" s="8"/>
      <c r="D75" s="8"/>
      <c r="E75" s="8"/>
      <c r="F75" s="8"/>
      <c r="G75" s="12"/>
      <c r="H75" s="8"/>
      <c r="I75" s="8"/>
      <c r="J75" s="8"/>
      <c r="K75" s="12"/>
      <c r="L75" s="8"/>
      <c r="M75" s="8"/>
      <c r="N75" s="8"/>
      <c r="O75" s="12"/>
      <c r="P75" s="8"/>
      <c r="Q75" s="8"/>
      <c r="R75" s="8"/>
      <c r="S75" s="8"/>
      <c r="T75" s="8"/>
      <c r="U75" s="8"/>
      <c r="V75" s="8"/>
      <c r="W75" s="12"/>
      <c r="X75" s="22"/>
      <c r="Y75" s="22"/>
      <c r="Z75" s="22"/>
      <c r="AA75" s="22"/>
      <c r="AB75" s="22"/>
      <c r="AC75" s="22"/>
      <c r="AD75" s="22"/>
      <c r="AE75" s="22"/>
    </row>
    <row r="76" spans="1:31" s="34" customFormat="1" ht="12.75">
      <c r="A76" s="16">
        <v>318</v>
      </c>
      <c r="B76" s="37" t="s">
        <v>74</v>
      </c>
      <c r="C76" s="52">
        <v>1359</v>
      </c>
      <c r="D76" s="38">
        <v>0</v>
      </c>
      <c r="E76" s="38">
        <f>D76/$C76</f>
        <v>0</v>
      </c>
      <c r="F76" s="38">
        <v>20004</v>
      </c>
      <c r="G76" s="38">
        <f>F76/$C76</f>
        <v>14.719646799116997</v>
      </c>
      <c r="H76" s="38">
        <v>0</v>
      </c>
      <c r="I76" s="38">
        <f>H76/$C76</f>
        <v>0</v>
      </c>
      <c r="J76" s="38">
        <v>0</v>
      </c>
      <c r="K76" s="38">
        <f>J76/$C76</f>
        <v>0</v>
      </c>
      <c r="L76" s="38">
        <v>0</v>
      </c>
      <c r="M76" s="38">
        <f>L76/$C76</f>
        <v>0</v>
      </c>
      <c r="N76" s="38">
        <v>365217</v>
      </c>
      <c r="O76" s="38">
        <f>N76/$C76</f>
        <v>268.73951434878586</v>
      </c>
      <c r="P76" s="38">
        <v>36482</v>
      </c>
      <c r="Q76" s="38">
        <f>P76/$C76</f>
        <v>26.844738778513612</v>
      </c>
      <c r="R76" s="38">
        <v>50986</v>
      </c>
      <c r="S76" s="38">
        <f>R76/$C76</f>
        <v>37.51729212656365</v>
      </c>
      <c r="T76" s="38">
        <v>946151</v>
      </c>
      <c r="U76" s="38">
        <f>T76/$C76</f>
        <v>696.2111846946284</v>
      </c>
      <c r="V76" s="39">
        <f>D76+F76+H76+J76+L76+N76+P76+R76+T76</f>
        <v>1418840</v>
      </c>
      <c r="W76" s="38">
        <f>V76/$C76</f>
        <v>1044.0323767476086</v>
      </c>
      <c r="X76" s="23"/>
      <c r="Y76" s="23"/>
      <c r="Z76" s="23"/>
      <c r="AA76" s="23"/>
      <c r="AB76" s="23"/>
      <c r="AC76" s="23"/>
      <c r="AD76" s="23"/>
      <c r="AE76" s="23"/>
    </row>
    <row r="77" spans="1:31" ht="12.75">
      <c r="A77" s="13">
        <v>319</v>
      </c>
      <c r="B77" s="28" t="s">
        <v>75</v>
      </c>
      <c r="C77" s="51">
        <v>303</v>
      </c>
      <c r="D77" s="35">
        <v>0</v>
      </c>
      <c r="E77" s="35">
        <f>D77/$C77</f>
        <v>0</v>
      </c>
      <c r="F77" s="35">
        <v>0</v>
      </c>
      <c r="G77" s="35">
        <f>F77/$C77</f>
        <v>0</v>
      </c>
      <c r="H77" s="35">
        <v>3225</v>
      </c>
      <c r="I77" s="35">
        <f>H77/$C77</f>
        <v>10.643564356435643</v>
      </c>
      <c r="J77" s="35">
        <v>0</v>
      </c>
      <c r="K77" s="35">
        <f>J77/$C77</f>
        <v>0</v>
      </c>
      <c r="L77" s="35">
        <v>0</v>
      </c>
      <c r="M77" s="35">
        <f>L77/$C77</f>
        <v>0</v>
      </c>
      <c r="N77" s="35">
        <v>450</v>
      </c>
      <c r="O77" s="35">
        <f>N77/$C77</f>
        <v>1.4851485148514851</v>
      </c>
      <c r="P77" s="35">
        <v>0</v>
      </c>
      <c r="Q77" s="35">
        <f>P77/$C77</f>
        <v>0</v>
      </c>
      <c r="R77" s="35">
        <v>0</v>
      </c>
      <c r="S77" s="35">
        <f>R77/$C77</f>
        <v>0</v>
      </c>
      <c r="T77" s="35">
        <v>0</v>
      </c>
      <c r="U77" s="35">
        <f>T77/$C77</f>
        <v>0</v>
      </c>
      <c r="V77" s="36">
        <f>D77+F77+H77+J77+L77+N77+P77+R77+T77</f>
        <v>3675</v>
      </c>
      <c r="W77" s="35">
        <f>V77/$C77</f>
        <v>12.128712871287128</v>
      </c>
      <c r="X77" s="23"/>
      <c r="Y77" s="23"/>
      <c r="Z77" s="23"/>
      <c r="AA77" s="23"/>
      <c r="AB77" s="23"/>
      <c r="AC77" s="23"/>
      <c r="AD77" s="23"/>
      <c r="AE77" s="23"/>
    </row>
    <row r="78" spans="1:31" ht="12.75">
      <c r="A78" s="14"/>
      <c r="B78" s="15" t="s">
        <v>76</v>
      </c>
      <c r="C78" s="42">
        <f>SUM(C76:C77)</f>
        <v>1662</v>
      </c>
      <c r="D78" s="18">
        <f>SUM(D76:D77)</f>
        <v>0</v>
      </c>
      <c r="E78" s="18">
        <f>D78/$C78</f>
        <v>0</v>
      </c>
      <c r="F78" s="18">
        <f>SUM(F76:F77)</f>
        <v>20004</v>
      </c>
      <c r="G78" s="18">
        <f>F78/$C78</f>
        <v>12.036101083032491</v>
      </c>
      <c r="H78" s="18">
        <f>SUM(H76:H77)</f>
        <v>3225</v>
      </c>
      <c r="I78" s="18">
        <f>H78/$C78</f>
        <v>1.94043321299639</v>
      </c>
      <c r="J78" s="18">
        <f>SUM(J76:J77)</f>
        <v>0</v>
      </c>
      <c r="K78" s="18">
        <f>J78/$C78</f>
        <v>0</v>
      </c>
      <c r="L78" s="18">
        <f>SUM(L76:L77)</f>
        <v>0</v>
      </c>
      <c r="M78" s="18">
        <f>L78/$C78</f>
        <v>0</v>
      </c>
      <c r="N78" s="18">
        <f>SUM(N76:N77)</f>
        <v>365667</v>
      </c>
      <c r="O78" s="18">
        <f>N78/$C78</f>
        <v>220.0162454873646</v>
      </c>
      <c r="P78" s="18">
        <f>SUM(P76:P77)</f>
        <v>36482</v>
      </c>
      <c r="Q78" s="18">
        <f>P78/$C78</f>
        <v>21.95066185318893</v>
      </c>
      <c r="R78" s="18">
        <f>SUM(R76:R77)</f>
        <v>50986</v>
      </c>
      <c r="S78" s="18">
        <f>R78/$C78</f>
        <v>30.677496991576415</v>
      </c>
      <c r="T78" s="18">
        <f>SUM(T76:T77)</f>
        <v>946151</v>
      </c>
      <c r="U78" s="18">
        <f>T78/$C78</f>
        <v>569.2845968712395</v>
      </c>
      <c r="V78" s="31">
        <f>SUM(V76:V77)</f>
        <v>1422515</v>
      </c>
      <c r="W78" s="18">
        <f>V78/$C78</f>
        <v>855.9055354993983</v>
      </c>
      <c r="X78" s="24"/>
      <c r="Y78" s="25"/>
      <c r="Z78" s="24"/>
      <c r="AA78" s="25"/>
      <c r="AB78" s="24"/>
      <c r="AC78" s="25"/>
      <c r="AD78" s="26"/>
      <c r="AE78" s="25"/>
    </row>
    <row r="79" spans="1:31" ht="12.75">
      <c r="A79" s="10"/>
      <c r="B79" s="11"/>
      <c r="C79" s="8"/>
      <c r="D79" s="11"/>
      <c r="E79" s="11"/>
      <c r="F79" s="11"/>
      <c r="G79" s="41"/>
      <c r="H79" s="11"/>
      <c r="I79" s="11"/>
      <c r="J79" s="11"/>
      <c r="K79" s="41"/>
      <c r="L79" s="11"/>
      <c r="M79" s="11"/>
      <c r="N79" s="11"/>
      <c r="O79" s="41"/>
      <c r="P79" s="11"/>
      <c r="Q79" s="11"/>
      <c r="R79" s="11"/>
      <c r="S79" s="11"/>
      <c r="T79" s="11"/>
      <c r="U79" s="11"/>
      <c r="V79" s="11"/>
      <c r="W79" s="41"/>
      <c r="X79" s="22"/>
      <c r="Y79" s="22"/>
      <c r="Z79" s="22"/>
      <c r="AA79" s="22"/>
      <c r="AB79" s="22"/>
      <c r="AC79" s="22"/>
      <c r="AD79" s="22"/>
      <c r="AE79" s="22"/>
    </row>
    <row r="80" spans="1:31" ht="12.75">
      <c r="A80" s="43">
        <v>321001</v>
      </c>
      <c r="B80" s="43" t="s">
        <v>77</v>
      </c>
      <c r="C80" s="52">
        <v>379</v>
      </c>
      <c r="D80" s="44">
        <v>0</v>
      </c>
      <c r="E80" s="44">
        <f aca="true" t="shared" si="12" ref="E80:E96">D80/$C80</f>
        <v>0</v>
      </c>
      <c r="F80" s="44">
        <v>0</v>
      </c>
      <c r="G80" s="44">
        <f aca="true" t="shared" si="13" ref="G80:G96">F80/$C80</f>
        <v>0</v>
      </c>
      <c r="H80" s="44">
        <v>6202</v>
      </c>
      <c r="I80" s="44">
        <f aca="true" t="shared" si="14" ref="I80:I96">H80/$C80</f>
        <v>16.36411609498681</v>
      </c>
      <c r="J80" s="44">
        <v>25943</v>
      </c>
      <c r="K80" s="44">
        <f aca="true" t="shared" si="15" ref="K80:K96">J80/$C80</f>
        <v>68.45118733509234</v>
      </c>
      <c r="L80" s="44">
        <v>0</v>
      </c>
      <c r="M80" s="44">
        <f aca="true" t="shared" si="16" ref="M80:M96">L80/$C80</f>
        <v>0</v>
      </c>
      <c r="N80" s="44">
        <v>15975</v>
      </c>
      <c r="O80" s="44">
        <f aca="true" t="shared" si="17" ref="O80:O96">N80/$C80</f>
        <v>42.150395778364114</v>
      </c>
      <c r="P80" s="44">
        <v>372530</v>
      </c>
      <c r="Q80" s="44">
        <f aca="true" t="shared" si="18" ref="Q80:Q96">P80/$C80</f>
        <v>982.9287598944591</v>
      </c>
      <c r="R80" s="44">
        <v>580</v>
      </c>
      <c r="S80" s="44">
        <f aca="true" t="shared" si="19" ref="S80:S96">R80/$C80</f>
        <v>1.5303430079155673</v>
      </c>
      <c r="T80" s="44">
        <v>0</v>
      </c>
      <c r="U80" s="44">
        <f aca="true" t="shared" si="20" ref="U80:U96">T80/$C80</f>
        <v>0</v>
      </c>
      <c r="V80" s="45">
        <f>D80+F80+H80+J80+L80+N80+P80+R80+T80</f>
        <v>421230</v>
      </c>
      <c r="W80" s="44">
        <f aca="true" t="shared" si="21" ref="W80:W96">V80/$C80</f>
        <v>1111.4248021108178</v>
      </c>
      <c r="X80" s="23"/>
      <c r="Y80" s="23"/>
      <c r="Z80" s="23"/>
      <c r="AA80" s="23"/>
      <c r="AB80" s="23"/>
      <c r="AC80" s="23"/>
      <c r="AD80" s="23"/>
      <c r="AE80" s="23"/>
    </row>
    <row r="81" spans="1:31" s="34" customFormat="1" ht="12.75">
      <c r="A81" s="16">
        <v>329001</v>
      </c>
      <c r="B81" s="37" t="s">
        <v>78</v>
      </c>
      <c r="C81" s="52">
        <v>367</v>
      </c>
      <c r="D81" s="38">
        <v>0</v>
      </c>
      <c r="E81" s="38">
        <f t="shared" si="12"/>
        <v>0</v>
      </c>
      <c r="F81" s="38">
        <v>3747</v>
      </c>
      <c r="G81" s="38">
        <f t="shared" si="13"/>
        <v>10.209809264305177</v>
      </c>
      <c r="H81" s="38">
        <v>5530</v>
      </c>
      <c r="I81" s="38">
        <f t="shared" si="14"/>
        <v>15.068119891008175</v>
      </c>
      <c r="J81" s="38">
        <v>0</v>
      </c>
      <c r="K81" s="38">
        <f t="shared" si="15"/>
        <v>0</v>
      </c>
      <c r="L81" s="38">
        <v>0</v>
      </c>
      <c r="M81" s="38">
        <f t="shared" si="16"/>
        <v>0</v>
      </c>
      <c r="N81" s="38">
        <v>75776</v>
      </c>
      <c r="O81" s="38">
        <f t="shared" si="17"/>
        <v>206.4741144414169</v>
      </c>
      <c r="P81" s="38">
        <v>24000</v>
      </c>
      <c r="Q81" s="38">
        <f t="shared" si="18"/>
        <v>65.39509536784742</v>
      </c>
      <c r="R81" s="38">
        <v>10941</v>
      </c>
      <c r="S81" s="38">
        <f t="shared" si="19"/>
        <v>29.81198910081744</v>
      </c>
      <c r="T81" s="38">
        <v>17077</v>
      </c>
      <c r="U81" s="38">
        <f t="shared" si="20"/>
        <v>46.53133514986376</v>
      </c>
      <c r="V81" s="39">
        <f>D81+F81+H81+J81+L81+N81+P81+R81+T81</f>
        <v>137071</v>
      </c>
      <c r="W81" s="38">
        <f t="shared" si="21"/>
        <v>373.49046321525884</v>
      </c>
      <c r="X81" s="23"/>
      <c r="Y81" s="23"/>
      <c r="Z81" s="23"/>
      <c r="AA81" s="23"/>
      <c r="AB81" s="23"/>
      <c r="AC81" s="23"/>
      <c r="AD81" s="23"/>
      <c r="AE81" s="23"/>
    </row>
    <row r="82" spans="1:31" s="34" customFormat="1" ht="12.75">
      <c r="A82" s="16">
        <v>331001</v>
      </c>
      <c r="B82" s="37" t="s">
        <v>79</v>
      </c>
      <c r="C82" s="52">
        <v>627</v>
      </c>
      <c r="D82" s="38">
        <v>149241</v>
      </c>
      <c r="E82" s="38">
        <f t="shared" si="12"/>
        <v>238.02392344497608</v>
      </c>
      <c r="F82" s="38">
        <v>6421</v>
      </c>
      <c r="G82" s="38">
        <f t="shared" si="13"/>
        <v>10.240829346092504</v>
      </c>
      <c r="H82" s="38">
        <v>7391</v>
      </c>
      <c r="I82" s="38">
        <f t="shared" si="14"/>
        <v>11.787878787878787</v>
      </c>
      <c r="J82" s="38">
        <v>927</v>
      </c>
      <c r="K82" s="38">
        <f t="shared" si="15"/>
        <v>1.4784688995215312</v>
      </c>
      <c r="L82" s="38">
        <v>0</v>
      </c>
      <c r="M82" s="38">
        <f t="shared" si="16"/>
        <v>0</v>
      </c>
      <c r="N82" s="38">
        <v>101276</v>
      </c>
      <c r="O82" s="38">
        <f t="shared" si="17"/>
        <v>161.52472089314193</v>
      </c>
      <c r="P82" s="38">
        <v>64273</v>
      </c>
      <c r="Q82" s="38">
        <f t="shared" si="18"/>
        <v>102.50877192982456</v>
      </c>
      <c r="R82" s="38">
        <v>18669</v>
      </c>
      <c r="S82" s="38">
        <f t="shared" si="19"/>
        <v>29.77511961722488</v>
      </c>
      <c r="T82" s="38">
        <v>0</v>
      </c>
      <c r="U82" s="38">
        <f t="shared" si="20"/>
        <v>0</v>
      </c>
      <c r="V82" s="39">
        <f aca="true" t="shared" si="22" ref="V82:V95">D82+F82+H82+J82+L82+N82+P82+R82+T82</f>
        <v>348198</v>
      </c>
      <c r="W82" s="38">
        <f t="shared" si="21"/>
        <v>555.3397129186603</v>
      </c>
      <c r="X82" s="23"/>
      <c r="Y82" s="23"/>
      <c r="Z82" s="23"/>
      <c r="AA82" s="23"/>
      <c r="AB82" s="23"/>
      <c r="AC82" s="23"/>
      <c r="AD82" s="23"/>
      <c r="AE82" s="23"/>
    </row>
    <row r="83" spans="1:31" s="34" customFormat="1" ht="12.75">
      <c r="A83" s="16">
        <v>333001</v>
      </c>
      <c r="B83" s="37" t="s">
        <v>80</v>
      </c>
      <c r="C83" s="52">
        <v>697</v>
      </c>
      <c r="D83" s="38">
        <v>0</v>
      </c>
      <c r="E83" s="38">
        <f t="shared" si="12"/>
        <v>0</v>
      </c>
      <c r="F83" s="38">
        <v>8586</v>
      </c>
      <c r="G83" s="38">
        <f t="shared" si="13"/>
        <v>12.318507890961262</v>
      </c>
      <c r="H83" s="38">
        <v>8616</v>
      </c>
      <c r="I83" s="38">
        <f t="shared" si="14"/>
        <v>12.36154949784792</v>
      </c>
      <c r="J83" s="38">
        <v>0</v>
      </c>
      <c r="K83" s="38">
        <f t="shared" si="15"/>
        <v>0</v>
      </c>
      <c r="L83" s="38">
        <v>0</v>
      </c>
      <c r="M83" s="38">
        <f t="shared" si="16"/>
        <v>0</v>
      </c>
      <c r="N83" s="38">
        <v>74961</v>
      </c>
      <c r="O83" s="38">
        <f t="shared" si="17"/>
        <v>107.5480631276901</v>
      </c>
      <c r="P83" s="38">
        <v>0</v>
      </c>
      <c r="Q83" s="38">
        <f t="shared" si="18"/>
        <v>0</v>
      </c>
      <c r="R83" s="38">
        <v>0</v>
      </c>
      <c r="S83" s="38">
        <f t="shared" si="19"/>
        <v>0</v>
      </c>
      <c r="T83" s="38">
        <v>55772</v>
      </c>
      <c r="U83" s="38">
        <f t="shared" si="20"/>
        <v>80.01721664275466</v>
      </c>
      <c r="V83" s="39">
        <f t="shared" si="22"/>
        <v>147935</v>
      </c>
      <c r="W83" s="38">
        <f t="shared" si="21"/>
        <v>212.24533715925395</v>
      </c>
      <c r="X83" s="23"/>
      <c r="Y83" s="23"/>
      <c r="Z83" s="23"/>
      <c r="AA83" s="23"/>
      <c r="AB83" s="23"/>
      <c r="AC83" s="23"/>
      <c r="AD83" s="23"/>
      <c r="AE83" s="23"/>
    </row>
    <row r="84" spans="1:31" s="34" customFormat="1" ht="12.75">
      <c r="A84" s="17">
        <v>336001</v>
      </c>
      <c r="B84" s="46" t="s">
        <v>81</v>
      </c>
      <c r="C84" s="51">
        <v>653</v>
      </c>
      <c r="D84" s="35">
        <v>0</v>
      </c>
      <c r="E84" s="35">
        <f t="shared" si="12"/>
        <v>0</v>
      </c>
      <c r="F84" s="35">
        <v>8112</v>
      </c>
      <c r="G84" s="35">
        <f t="shared" si="13"/>
        <v>12.422664624808576</v>
      </c>
      <c r="H84" s="35">
        <v>20842</v>
      </c>
      <c r="I84" s="35">
        <f t="shared" si="14"/>
        <v>31.91730474732006</v>
      </c>
      <c r="J84" s="35">
        <v>0</v>
      </c>
      <c r="K84" s="35">
        <f t="shared" si="15"/>
        <v>0</v>
      </c>
      <c r="L84" s="35">
        <v>8</v>
      </c>
      <c r="M84" s="35">
        <f t="shared" si="16"/>
        <v>0.01225114854517611</v>
      </c>
      <c r="N84" s="35">
        <v>84435</v>
      </c>
      <c r="O84" s="35">
        <f t="shared" si="17"/>
        <v>129.3032159264931</v>
      </c>
      <c r="P84" s="35">
        <v>0</v>
      </c>
      <c r="Q84" s="35">
        <f t="shared" si="18"/>
        <v>0</v>
      </c>
      <c r="R84" s="35">
        <v>1412</v>
      </c>
      <c r="S84" s="35">
        <f t="shared" si="19"/>
        <v>2.1623277182235836</v>
      </c>
      <c r="T84" s="35">
        <v>490</v>
      </c>
      <c r="U84" s="35">
        <f t="shared" si="20"/>
        <v>0.7503828483920367</v>
      </c>
      <c r="V84" s="36">
        <f t="shared" si="22"/>
        <v>115299</v>
      </c>
      <c r="W84" s="35">
        <f t="shared" si="21"/>
        <v>176.56814701378255</v>
      </c>
      <c r="X84" s="23"/>
      <c r="Y84" s="23"/>
      <c r="Z84" s="23"/>
      <c r="AA84" s="23"/>
      <c r="AB84" s="23"/>
      <c r="AC84" s="23"/>
      <c r="AD84" s="23"/>
      <c r="AE84" s="23"/>
    </row>
    <row r="85" spans="1:31" ht="12.75">
      <c r="A85" s="43">
        <v>337001</v>
      </c>
      <c r="B85" s="43" t="s">
        <v>82</v>
      </c>
      <c r="C85" s="52">
        <v>942</v>
      </c>
      <c r="D85" s="44">
        <v>0</v>
      </c>
      <c r="E85" s="44">
        <f t="shared" si="12"/>
        <v>0</v>
      </c>
      <c r="F85" s="44">
        <v>0</v>
      </c>
      <c r="G85" s="44">
        <f t="shared" si="13"/>
        <v>0</v>
      </c>
      <c r="H85" s="44">
        <v>13540</v>
      </c>
      <c r="I85" s="44">
        <f t="shared" si="14"/>
        <v>14.373673036093418</v>
      </c>
      <c r="J85" s="44">
        <v>0</v>
      </c>
      <c r="K85" s="44">
        <f t="shared" si="15"/>
        <v>0</v>
      </c>
      <c r="L85" s="44">
        <v>0</v>
      </c>
      <c r="M85" s="44">
        <f t="shared" si="16"/>
        <v>0</v>
      </c>
      <c r="N85" s="44">
        <v>148607</v>
      </c>
      <c r="O85" s="44">
        <f t="shared" si="17"/>
        <v>157.75690021231424</v>
      </c>
      <c r="P85" s="44">
        <v>0</v>
      </c>
      <c r="Q85" s="44">
        <f t="shared" si="18"/>
        <v>0</v>
      </c>
      <c r="R85" s="44">
        <v>215442</v>
      </c>
      <c r="S85" s="44">
        <f t="shared" si="19"/>
        <v>228.70700636942675</v>
      </c>
      <c r="T85" s="44">
        <v>0</v>
      </c>
      <c r="U85" s="44">
        <f t="shared" si="20"/>
        <v>0</v>
      </c>
      <c r="V85" s="39">
        <f t="shared" si="22"/>
        <v>377589</v>
      </c>
      <c r="W85" s="44">
        <f t="shared" si="21"/>
        <v>400.8375796178344</v>
      </c>
      <c r="X85" s="23"/>
      <c r="Y85" s="23"/>
      <c r="Z85" s="23"/>
      <c r="AA85" s="23"/>
      <c r="AB85" s="23"/>
      <c r="AC85" s="23"/>
      <c r="AD85" s="23"/>
      <c r="AE85" s="23"/>
    </row>
    <row r="86" spans="1:31" s="34" customFormat="1" ht="12.75">
      <c r="A86" s="16">
        <v>339001</v>
      </c>
      <c r="B86" s="37" t="s">
        <v>83</v>
      </c>
      <c r="C86" s="52">
        <v>395</v>
      </c>
      <c r="D86" s="38">
        <v>0</v>
      </c>
      <c r="E86" s="38">
        <f t="shared" si="12"/>
        <v>0</v>
      </c>
      <c r="F86" s="38">
        <v>8038</v>
      </c>
      <c r="G86" s="38">
        <f t="shared" si="13"/>
        <v>20.349367088607593</v>
      </c>
      <c r="H86" s="38">
        <v>6110</v>
      </c>
      <c r="I86" s="38">
        <f t="shared" si="14"/>
        <v>15.468354430379748</v>
      </c>
      <c r="J86" s="38">
        <v>0</v>
      </c>
      <c r="K86" s="38">
        <f t="shared" si="15"/>
        <v>0</v>
      </c>
      <c r="L86" s="38">
        <v>0</v>
      </c>
      <c r="M86" s="38">
        <f t="shared" si="16"/>
        <v>0</v>
      </c>
      <c r="N86" s="38">
        <v>21633</v>
      </c>
      <c r="O86" s="38">
        <f t="shared" si="17"/>
        <v>54.767088607594935</v>
      </c>
      <c r="P86" s="38">
        <v>449130</v>
      </c>
      <c r="Q86" s="38">
        <f t="shared" si="18"/>
        <v>1137.0379746835442</v>
      </c>
      <c r="R86" s="38">
        <v>1015</v>
      </c>
      <c r="S86" s="38">
        <f t="shared" si="19"/>
        <v>2.569620253164557</v>
      </c>
      <c r="T86" s="38">
        <v>0</v>
      </c>
      <c r="U86" s="38">
        <f t="shared" si="20"/>
        <v>0</v>
      </c>
      <c r="V86" s="39">
        <f t="shared" si="22"/>
        <v>485926</v>
      </c>
      <c r="W86" s="38">
        <f t="shared" si="21"/>
        <v>1230.192405063291</v>
      </c>
      <c r="X86" s="23"/>
      <c r="Y86" s="23"/>
      <c r="Z86" s="23"/>
      <c r="AA86" s="23"/>
      <c r="AB86" s="23"/>
      <c r="AC86" s="23"/>
      <c r="AD86" s="23"/>
      <c r="AE86" s="23"/>
    </row>
    <row r="87" spans="1:31" s="34" customFormat="1" ht="12.75">
      <c r="A87" s="16">
        <v>340001</v>
      </c>
      <c r="B87" s="37" t="s">
        <v>87</v>
      </c>
      <c r="C87" s="52">
        <v>103</v>
      </c>
      <c r="D87" s="38">
        <v>755</v>
      </c>
      <c r="E87" s="38">
        <f aca="true" t="shared" si="23" ref="E87:E95">D87/$C87</f>
        <v>7.330097087378641</v>
      </c>
      <c r="F87" s="38">
        <v>667</v>
      </c>
      <c r="G87" s="38">
        <f aca="true" t="shared" si="24" ref="G87:G95">F87/$C87</f>
        <v>6.475728155339806</v>
      </c>
      <c r="H87" s="38">
        <v>0</v>
      </c>
      <c r="I87" s="38">
        <f aca="true" t="shared" si="25" ref="I87:I95">H87/$C87</f>
        <v>0</v>
      </c>
      <c r="J87" s="38"/>
      <c r="K87" s="38">
        <f aca="true" t="shared" si="26" ref="K87:K95">J87/$C87</f>
        <v>0</v>
      </c>
      <c r="L87" s="38">
        <v>0</v>
      </c>
      <c r="M87" s="38">
        <f aca="true" t="shared" si="27" ref="M87:M95">L87/$C87</f>
        <v>0</v>
      </c>
      <c r="N87" s="38">
        <v>7622</v>
      </c>
      <c r="O87" s="38">
        <f aca="true" t="shared" si="28" ref="O87:O95">N87/$C87</f>
        <v>74</v>
      </c>
      <c r="P87" s="38">
        <v>0</v>
      </c>
      <c r="Q87" s="38">
        <f aca="true" t="shared" si="29" ref="Q87:Q95">P87/$C87</f>
        <v>0</v>
      </c>
      <c r="R87" s="38">
        <v>3078</v>
      </c>
      <c r="S87" s="38">
        <f t="shared" si="19"/>
        <v>29.883495145631066</v>
      </c>
      <c r="T87" s="38">
        <v>0</v>
      </c>
      <c r="U87" s="38">
        <f aca="true" t="shared" si="30" ref="U87:U95">T87/$C87</f>
        <v>0</v>
      </c>
      <c r="V87" s="39">
        <f t="shared" si="22"/>
        <v>12122</v>
      </c>
      <c r="W87" s="38">
        <f>V87/$C87</f>
        <v>117.68932038834951</v>
      </c>
      <c r="X87" s="23"/>
      <c r="Y87" s="23"/>
      <c r="Z87" s="23"/>
      <c r="AA87" s="23"/>
      <c r="AB87" s="23"/>
      <c r="AC87" s="23"/>
      <c r="AD87" s="23"/>
      <c r="AE87" s="23"/>
    </row>
    <row r="88" spans="1:31" s="34" customFormat="1" ht="12.75">
      <c r="A88" s="16">
        <v>341001</v>
      </c>
      <c r="B88" s="37" t="s">
        <v>89</v>
      </c>
      <c r="C88" s="52">
        <v>364</v>
      </c>
      <c r="D88" s="38"/>
      <c r="E88" s="38">
        <f t="shared" si="23"/>
        <v>0</v>
      </c>
      <c r="F88" s="38">
        <v>1000</v>
      </c>
      <c r="G88" s="38">
        <f t="shared" si="24"/>
        <v>2.7472527472527473</v>
      </c>
      <c r="H88" s="38">
        <v>0</v>
      </c>
      <c r="I88" s="38">
        <f t="shared" si="25"/>
        <v>0</v>
      </c>
      <c r="J88" s="38"/>
      <c r="K88" s="38">
        <f t="shared" si="26"/>
        <v>0</v>
      </c>
      <c r="L88" s="38">
        <v>0</v>
      </c>
      <c r="M88" s="38">
        <f t="shared" si="27"/>
        <v>0</v>
      </c>
      <c r="N88" s="38">
        <v>22974</v>
      </c>
      <c r="O88" s="38">
        <f t="shared" si="28"/>
        <v>63.11538461538461</v>
      </c>
      <c r="P88" s="38">
        <v>145332</v>
      </c>
      <c r="Q88" s="38">
        <f t="shared" si="29"/>
        <v>399.2637362637363</v>
      </c>
      <c r="R88" s="38">
        <v>43815</v>
      </c>
      <c r="S88" s="38">
        <f t="shared" si="19"/>
        <v>120.37087912087912</v>
      </c>
      <c r="T88" s="38">
        <v>0</v>
      </c>
      <c r="U88" s="38">
        <f t="shared" si="30"/>
        <v>0</v>
      </c>
      <c r="V88" s="39">
        <f t="shared" si="22"/>
        <v>213121</v>
      </c>
      <c r="W88" s="38">
        <f>V88/$C88</f>
        <v>585.4972527472528</v>
      </c>
      <c r="X88" s="23"/>
      <c r="Y88" s="23"/>
      <c r="Z88" s="23"/>
      <c r="AA88" s="23"/>
      <c r="AB88" s="23"/>
      <c r="AC88" s="23"/>
      <c r="AD88" s="23"/>
      <c r="AE88" s="23"/>
    </row>
    <row r="89" spans="1:31" s="34" customFormat="1" ht="12.75">
      <c r="A89" s="17">
        <v>343001</v>
      </c>
      <c r="B89" s="46" t="s">
        <v>90</v>
      </c>
      <c r="C89" s="51">
        <v>208</v>
      </c>
      <c r="D89" s="35">
        <v>1833</v>
      </c>
      <c r="E89" s="35">
        <f t="shared" si="23"/>
        <v>8.8125</v>
      </c>
      <c r="F89" s="35">
        <v>0</v>
      </c>
      <c r="G89" s="35">
        <f t="shared" si="24"/>
        <v>0</v>
      </c>
      <c r="H89" s="35">
        <v>1879</v>
      </c>
      <c r="I89" s="35">
        <f t="shared" si="25"/>
        <v>9.033653846153847</v>
      </c>
      <c r="J89" s="35">
        <v>6890</v>
      </c>
      <c r="K89" s="35">
        <f t="shared" si="26"/>
        <v>33.125</v>
      </c>
      <c r="L89" s="35">
        <v>0</v>
      </c>
      <c r="M89" s="35">
        <f t="shared" si="27"/>
        <v>0</v>
      </c>
      <c r="N89" s="35">
        <v>11236</v>
      </c>
      <c r="O89" s="35">
        <f t="shared" si="28"/>
        <v>54.01923076923077</v>
      </c>
      <c r="P89" s="35">
        <v>1749</v>
      </c>
      <c r="Q89" s="35">
        <f t="shared" si="29"/>
        <v>8.408653846153847</v>
      </c>
      <c r="R89" s="35">
        <v>0</v>
      </c>
      <c r="S89" s="35">
        <f t="shared" si="19"/>
        <v>0</v>
      </c>
      <c r="T89" s="35">
        <v>0</v>
      </c>
      <c r="U89" s="35">
        <f t="shared" si="30"/>
        <v>0</v>
      </c>
      <c r="V89" s="36">
        <f t="shared" si="22"/>
        <v>23587</v>
      </c>
      <c r="W89" s="35">
        <f>V89/$C89</f>
        <v>113.39903846153847</v>
      </c>
      <c r="X89" s="23"/>
      <c r="Y89" s="23"/>
      <c r="Z89" s="23"/>
      <c r="AA89" s="23"/>
      <c r="AB89" s="23"/>
      <c r="AC89" s="23"/>
      <c r="AD89" s="23"/>
      <c r="AE89" s="23"/>
    </row>
    <row r="90" spans="1:31" ht="12.75">
      <c r="A90" s="43">
        <v>343002</v>
      </c>
      <c r="B90" s="43" t="s">
        <v>112</v>
      </c>
      <c r="C90" s="61">
        <v>1246</v>
      </c>
      <c r="D90" s="44">
        <v>0</v>
      </c>
      <c r="E90" s="44">
        <f t="shared" si="23"/>
        <v>0</v>
      </c>
      <c r="F90" s="44">
        <v>0</v>
      </c>
      <c r="G90" s="44">
        <f t="shared" si="24"/>
        <v>0</v>
      </c>
      <c r="H90" s="44">
        <v>0</v>
      </c>
      <c r="I90" s="44">
        <f t="shared" si="25"/>
        <v>0</v>
      </c>
      <c r="J90" s="44">
        <v>0</v>
      </c>
      <c r="K90" s="44">
        <f t="shared" si="26"/>
        <v>0</v>
      </c>
      <c r="L90" s="44">
        <v>0</v>
      </c>
      <c r="M90" s="44">
        <f t="shared" si="27"/>
        <v>0</v>
      </c>
      <c r="N90" s="44">
        <v>0</v>
      </c>
      <c r="O90" s="44">
        <f t="shared" si="28"/>
        <v>0</v>
      </c>
      <c r="P90" s="44">
        <v>80081</v>
      </c>
      <c r="Q90" s="44">
        <f t="shared" si="29"/>
        <v>64.27046548956662</v>
      </c>
      <c r="R90" s="44">
        <v>53833</v>
      </c>
      <c r="S90" s="44">
        <f t="shared" si="19"/>
        <v>43.20465489566613</v>
      </c>
      <c r="T90" s="44">
        <v>0</v>
      </c>
      <c r="U90" s="44">
        <f t="shared" si="30"/>
        <v>0</v>
      </c>
      <c r="V90" s="39">
        <f t="shared" si="22"/>
        <v>133914</v>
      </c>
      <c r="W90" s="44">
        <f>V90/$C90</f>
        <v>107.47512038523274</v>
      </c>
      <c r="X90" s="23"/>
      <c r="Y90" s="23"/>
      <c r="Z90" s="23"/>
      <c r="AA90" s="23"/>
      <c r="AB90" s="23"/>
      <c r="AC90" s="23"/>
      <c r="AD90" s="23"/>
      <c r="AE90" s="23"/>
    </row>
    <row r="91" spans="1:31" s="34" customFormat="1" ht="12.75">
      <c r="A91" s="16">
        <v>344001</v>
      </c>
      <c r="B91" s="37" t="s">
        <v>105</v>
      </c>
      <c r="C91" s="52">
        <v>296</v>
      </c>
      <c r="D91" s="38">
        <v>0</v>
      </c>
      <c r="E91" s="38">
        <f t="shared" si="23"/>
        <v>0</v>
      </c>
      <c r="F91" s="38">
        <v>0</v>
      </c>
      <c r="G91" s="38">
        <f t="shared" si="24"/>
        <v>0</v>
      </c>
      <c r="H91" s="38">
        <v>0</v>
      </c>
      <c r="I91" s="38">
        <f t="shared" si="25"/>
        <v>0</v>
      </c>
      <c r="J91" s="38">
        <v>0</v>
      </c>
      <c r="K91" s="38">
        <f t="shared" si="26"/>
        <v>0</v>
      </c>
      <c r="L91" s="38">
        <v>0</v>
      </c>
      <c r="M91" s="38">
        <f t="shared" si="27"/>
        <v>0</v>
      </c>
      <c r="N91" s="38">
        <v>245002</v>
      </c>
      <c r="O91" s="38">
        <f t="shared" si="28"/>
        <v>827.7094594594595</v>
      </c>
      <c r="P91" s="38">
        <v>0</v>
      </c>
      <c r="Q91" s="38">
        <f t="shared" si="29"/>
        <v>0</v>
      </c>
      <c r="R91" s="38">
        <v>11312</v>
      </c>
      <c r="S91" s="38">
        <f t="shared" si="19"/>
        <v>38.21621621621622</v>
      </c>
      <c r="T91" s="38">
        <v>0</v>
      </c>
      <c r="U91" s="38">
        <f t="shared" si="30"/>
        <v>0</v>
      </c>
      <c r="V91" s="39">
        <f t="shared" si="22"/>
        <v>256314</v>
      </c>
      <c r="W91" s="38">
        <f t="shared" si="21"/>
        <v>865.9256756756756</v>
      </c>
      <c r="X91" s="23"/>
      <c r="Y91" s="23"/>
      <c r="Z91" s="23"/>
      <c r="AA91" s="23"/>
      <c r="AB91" s="23"/>
      <c r="AC91" s="23"/>
      <c r="AD91" s="23"/>
      <c r="AE91" s="23"/>
    </row>
    <row r="92" spans="1:31" s="34" customFormat="1" ht="12.75">
      <c r="A92" s="16">
        <v>345001</v>
      </c>
      <c r="B92" s="37" t="s">
        <v>113</v>
      </c>
      <c r="C92" s="52">
        <v>597</v>
      </c>
      <c r="D92" s="38"/>
      <c r="E92" s="38">
        <f t="shared" si="23"/>
        <v>0</v>
      </c>
      <c r="F92" s="38">
        <v>60</v>
      </c>
      <c r="G92" s="38">
        <f t="shared" si="24"/>
        <v>0.10050251256281408</v>
      </c>
      <c r="H92" s="38">
        <v>0</v>
      </c>
      <c r="I92" s="38">
        <f t="shared" si="25"/>
        <v>0</v>
      </c>
      <c r="J92" s="38"/>
      <c r="K92" s="38">
        <f t="shared" si="26"/>
        <v>0</v>
      </c>
      <c r="L92" s="38">
        <v>0</v>
      </c>
      <c r="M92" s="38">
        <f t="shared" si="27"/>
        <v>0</v>
      </c>
      <c r="N92" s="38">
        <v>363</v>
      </c>
      <c r="O92" s="38">
        <f t="shared" si="28"/>
        <v>0.6080402010050251</v>
      </c>
      <c r="P92" s="38">
        <v>80184</v>
      </c>
      <c r="Q92" s="38">
        <f t="shared" si="29"/>
        <v>134.31155778894473</v>
      </c>
      <c r="R92" s="38">
        <v>0</v>
      </c>
      <c r="S92" s="38">
        <f t="shared" si="19"/>
        <v>0</v>
      </c>
      <c r="T92" s="38">
        <v>0</v>
      </c>
      <c r="U92" s="38">
        <f t="shared" si="30"/>
        <v>0</v>
      </c>
      <c r="V92" s="39">
        <f t="shared" si="22"/>
        <v>80607</v>
      </c>
      <c r="W92" s="38">
        <f t="shared" si="21"/>
        <v>135.02010050251258</v>
      </c>
      <c r="X92" s="23"/>
      <c r="Y92" s="23"/>
      <c r="Z92" s="23"/>
      <c r="AA92" s="23"/>
      <c r="AB92" s="23"/>
      <c r="AC92" s="23"/>
      <c r="AD92" s="23"/>
      <c r="AE92" s="23"/>
    </row>
    <row r="93" spans="1:31" s="34" customFormat="1" ht="12.75">
      <c r="A93" s="16">
        <v>346001</v>
      </c>
      <c r="B93" s="66" t="s">
        <v>114</v>
      </c>
      <c r="C93" s="52">
        <v>625</v>
      </c>
      <c r="D93" s="38">
        <v>144558</v>
      </c>
      <c r="E93" s="38">
        <f t="shared" si="23"/>
        <v>231.2928</v>
      </c>
      <c r="F93" s="38">
        <v>19285</v>
      </c>
      <c r="G93" s="38">
        <f t="shared" si="24"/>
        <v>30.856</v>
      </c>
      <c r="H93" s="38">
        <v>0</v>
      </c>
      <c r="I93" s="38">
        <f t="shared" si="25"/>
        <v>0</v>
      </c>
      <c r="J93" s="38">
        <v>0</v>
      </c>
      <c r="K93" s="38">
        <f t="shared" si="26"/>
        <v>0</v>
      </c>
      <c r="L93" s="38">
        <v>14772</v>
      </c>
      <c r="M93" s="38">
        <f t="shared" si="27"/>
        <v>23.6352</v>
      </c>
      <c r="N93" s="38">
        <v>80876</v>
      </c>
      <c r="O93" s="38">
        <f t="shared" si="28"/>
        <v>129.4016</v>
      </c>
      <c r="P93" s="38">
        <v>492400</v>
      </c>
      <c r="Q93" s="38">
        <f t="shared" si="29"/>
        <v>787.84</v>
      </c>
      <c r="R93" s="38">
        <v>11683</v>
      </c>
      <c r="S93" s="38">
        <f t="shared" si="19"/>
        <v>18.6928</v>
      </c>
      <c r="T93" s="38">
        <v>7617839</v>
      </c>
      <c r="U93" s="38">
        <f t="shared" si="30"/>
        <v>12188.5424</v>
      </c>
      <c r="V93" s="39">
        <f t="shared" si="22"/>
        <v>8381413</v>
      </c>
      <c r="W93" s="38">
        <f t="shared" si="21"/>
        <v>13410.2608</v>
      </c>
      <c r="X93" s="23"/>
      <c r="Y93" s="23"/>
      <c r="Z93" s="23"/>
      <c r="AA93" s="23"/>
      <c r="AB93" s="23"/>
      <c r="AC93" s="23"/>
      <c r="AD93" s="23"/>
      <c r="AE93" s="23"/>
    </row>
    <row r="94" spans="1:31" ht="12.75">
      <c r="A94" s="56">
        <v>347001</v>
      </c>
      <c r="B94" s="56" t="s">
        <v>115</v>
      </c>
      <c r="C94" s="51">
        <v>119</v>
      </c>
      <c r="D94" s="35">
        <v>3228</v>
      </c>
      <c r="E94" s="35">
        <f t="shared" si="23"/>
        <v>27.126050420168067</v>
      </c>
      <c r="F94" s="35">
        <v>7335</v>
      </c>
      <c r="G94" s="35">
        <f t="shared" si="24"/>
        <v>61.63865546218487</v>
      </c>
      <c r="H94" s="35">
        <v>0</v>
      </c>
      <c r="I94" s="35">
        <f t="shared" si="25"/>
        <v>0</v>
      </c>
      <c r="J94" s="35">
        <v>28530</v>
      </c>
      <c r="K94" s="35">
        <f t="shared" si="26"/>
        <v>239.74789915966386</v>
      </c>
      <c r="L94" s="35">
        <v>5940</v>
      </c>
      <c r="M94" s="35">
        <f t="shared" si="27"/>
        <v>49.91596638655462</v>
      </c>
      <c r="N94" s="35">
        <v>35795</v>
      </c>
      <c r="O94" s="35">
        <f t="shared" si="28"/>
        <v>300.79831932773106</v>
      </c>
      <c r="P94" s="35">
        <v>66075</v>
      </c>
      <c r="Q94" s="35">
        <f t="shared" si="29"/>
        <v>555.2521008403361</v>
      </c>
      <c r="R94" s="35">
        <v>6722</v>
      </c>
      <c r="S94" s="35">
        <f t="shared" si="19"/>
        <v>56.48739495798319</v>
      </c>
      <c r="T94" s="35">
        <v>0</v>
      </c>
      <c r="U94" s="35">
        <f t="shared" si="30"/>
        <v>0</v>
      </c>
      <c r="V94" s="36">
        <f t="shared" si="22"/>
        <v>153625</v>
      </c>
      <c r="W94" s="35">
        <f>V94/$C94</f>
        <v>1290.9663865546217</v>
      </c>
      <c r="X94" s="23"/>
      <c r="Y94" s="23"/>
      <c r="Z94" s="23"/>
      <c r="AA94" s="23"/>
      <c r="AB94" s="23"/>
      <c r="AC94" s="23"/>
      <c r="AD94" s="23"/>
      <c r="AE94" s="23"/>
    </row>
    <row r="95" spans="1:31" s="34" customFormat="1" ht="12.75">
      <c r="A95" s="56">
        <v>348001</v>
      </c>
      <c r="B95" s="56" t="s">
        <v>116</v>
      </c>
      <c r="C95" s="51">
        <v>102</v>
      </c>
      <c r="D95" s="35">
        <v>11131</v>
      </c>
      <c r="E95" s="35">
        <f t="shared" si="23"/>
        <v>109.12745098039215</v>
      </c>
      <c r="F95" s="35">
        <v>0</v>
      </c>
      <c r="G95" s="35">
        <f t="shared" si="24"/>
        <v>0</v>
      </c>
      <c r="H95" s="35">
        <v>0</v>
      </c>
      <c r="I95" s="35">
        <f t="shared" si="25"/>
        <v>0</v>
      </c>
      <c r="J95" s="35">
        <v>26903</v>
      </c>
      <c r="K95" s="35">
        <f t="shared" si="26"/>
        <v>263.7549019607843</v>
      </c>
      <c r="L95" s="35">
        <v>6521</v>
      </c>
      <c r="M95" s="35">
        <f t="shared" si="27"/>
        <v>63.931372549019606</v>
      </c>
      <c r="N95" s="35">
        <v>32701</v>
      </c>
      <c r="O95" s="35">
        <f t="shared" si="28"/>
        <v>320.5980392156863</v>
      </c>
      <c r="P95" s="35">
        <v>0</v>
      </c>
      <c r="Q95" s="35">
        <f t="shared" si="29"/>
        <v>0</v>
      </c>
      <c r="R95" s="35">
        <v>1580</v>
      </c>
      <c r="S95" s="35">
        <f t="shared" si="19"/>
        <v>15.490196078431373</v>
      </c>
      <c r="T95" s="35">
        <v>0</v>
      </c>
      <c r="U95" s="35">
        <f t="shared" si="30"/>
        <v>0</v>
      </c>
      <c r="V95" s="36">
        <f t="shared" si="22"/>
        <v>78836</v>
      </c>
      <c r="W95" s="35">
        <f t="shared" si="21"/>
        <v>772.9019607843137</v>
      </c>
      <c r="X95" s="23"/>
      <c r="Y95" s="23"/>
      <c r="Z95" s="23"/>
      <c r="AA95" s="23"/>
      <c r="AB95" s="23"/>
      <c r="AC95" s="23"/>
      <c r="AD95" s="23"/>
      <c r="AE95" s="23"/>
    </row>
    <row r="96" spans="1:31" ht="12.75">
      <c r="A96" s="14"/>
      <c r="B96" s="15" t="s">
        <v>84</v>
      </c>
      <c r="C96" s="55">
        <f>SUM(C80:C95)</f>
        <v>7720</v>
      </c>
      <c r="D96" s="49">
        <f>SUM(D80:D95)</f>
        <v>310746</v>
      </c>
      <c r="E96" s="49">
        <f t="shared" si="12"/>
        <v>40.252072538860105</v>
      </c>
      <c r="F96" s="49">
        <f>SUM(F80:F95)</f>
        <v>63251</v>
      </c>
      <c r="G96" s="49">
        <f t="shared" si="13"/>
        <v>8.193134715025908</v>
      </c>
      <c r="H96" s="49">
        <f>SUM(H80:H95)</f>
        <v>70110</v>
      </c>
      <c r="I96" s="49">
        <f t="shared" si="14"/>
        <v>9.08160621761658</v>
      </c>
      <c r="J96" s="49">
        <f>SUM(J80:J95)</f>
        <v>89193</v>
      </c>
      <c r="K96" s="49">
        <f t="shared" si="15"/>
        <v>11.553497409326425</v>
      </c>
      <c r="L96" s="49">
        <f>SUM(L80:L95)</f>
        <v>27241</v>
      </c>
      <c r="M96" s="49">
        <f t="shared" si="16"/>
        <v>3.5286269430051815</v>
      </c>
      <c r="N96" s="49">
        <f>SUM(N80:N95)</f>
        <v>959232</v>
      </c>
      <c r="O96" s="49">
        <f t="shared" si="17"/>
        <v>124.25284974093265</v>
      </c>
      <c r="P96" s="49">
        <f>SUM(P80:P95)</f>
        <v>1775754</v>
      </c>
      <c r="Q96" s="49">
        <f t="shared" si="18"/>
        <v>230.0199481865285</v>
      </c>
      <c r="R96" s="49">
        <f>SUM(R80:R95)</f>
        <v>380082</v>
      </c>
      <c r="S96" s="49">
        <f t="shared" si="19"/>
        <v>49.233419689119174</v>
      </c>
      <c r="T96" s="49">
        <f>SUM(T80:T95)</f>
        <v>7691178</v>
      </c>
      <c r="U96" s="49">
        <f t="shared" si="20"/>
        <v>996.2665803108808</v>
      </c>
      <c r="V96" s="54">
        <f>SUM(V80:V95)</f>
        <v>11366787</v>
      </c>
      <c r="W96" s="53">
        <f t="shared" si="21"/>
        <v>1472.3817357512953</v>
      </c>
      <c r="X96" s="24"/>
      <c r="Y96" s="24"/>
      <c r="Z96" s="24"/>
      <c r="AA96" s="24"/>
      <c r="AB96" s="24"/>
      <c r="AC96" s="24"/>
      <c r="AD96" s="26"/>
      <c r="AE96" s="25"/>
    </row>
    <row r="97" spans="1:31" ht="12.75">
      <c r="A97" s="10"/>
      <c r="B97" s="11"/>
      <c r="C97" s="8"/>
      <c r="D97" s="8"/>
      <c r="E97" s="8"/>
      <c r="F97" s="8"/>
      <c r="G97" s="12"/>
      <c r="H97" s="8"/>
      <c r="I97" s="8"/>
      <c r="J97" s="8"/>
      <c r="K97" s="12"/>
      <c r="L97" s="8"/>
      <c r="M97" s="8"/>
      <c r="N97" s="8"/>
      <c r="O97" s="12"/>
      <c r="P97" s="8"/>
      <c r="Q97" s="8"/>
      <c r="R97" s="8"/>
      <c r="S97" s="8"/>
      <c r="T97" s="8"/>
      <c r="U97" s="8"/>
      <c r="V97" s="8"/>
      <c r="W97" s="12"/>
      <c r="X97" s="22"/>
      <c r="Y97" s="22"/>
      <c r="Z97" s="22"/>
      <c r="AA97" s="22"/>
      <c r="AB97" s="22"/>
      <c r="AC97" s="22"/>
      <c r="AD97" s="22"/>
      <c r="AE97" s="22"/>
    </row>
    <row r="98" spans="1:31" s="34" customFormat="1" ht="12.75">
      <c r="A98" s="62" t="s">
        <v>106</v>
      </c>
      <c r="B98" s="63" t="s">
        <v>107</v>
      </c>
      <c r="C98" s="51">
        <v>314</v>
      </c>
      <c r="D98" s="35">
        <v>1423964</v>
      </c>
      <c r="E98" s="35">
        <f>D98/$C98</f>
        <v>4534.91719745223</v>
      </c>
      <c r="F98" s="35">
        <v>0</v>
      </c>
      <c r="G98" s="35">
        <f>F98/$C98</f>
        <v>0</v>
      </c>
      <c r="H98" s="35">
        <v>0</v>
      </c>
      <c r="I98" s="35">
        <f>H98/$C98</f>
        <v>0</v>
      </c>
      <c r="J98" s="35">
        <v>0</v>
      </c>
      <c r="K98" s="35">
        <f>J98/$C98</f>
        <v>0</v>
      </c>
      <c r="L98" s="35">
        <v>0</v>
      </c>
      <c r="M98" s="35">
        <f>L98/$C98</f>
        <v>0</v>
      </c>
      <c r="N98" s="35">
        <v>428663</v>
      </c>
      <c r="O98" s="35">
        <f>N98/$C98</f>
        <v>1365.1687898089172</v>
      </c>
      <c r="P98" s="35">
        <v>0</v>
      </c>
      <c r="Q98" s="35">
        <f>P98/$C98</f>
        <v>0</v>
      </c>
      <c r="R98" s="35">
        <v>0</v>
      </c>
      <c r="S98" s="35">
        <f>R98/$C98</f>
        <v>0</v>
      </c>
      <c r="T98" s="35">
        <v>0</v>
      </c>
      <c r="U98" s="35">
        <f>T98/$C98</f>
        <v>0</v>
      </c>
      <c r="V98" s="36">
        <f>D98+F98+H98+J98+L98+N98+P98+R98+T98</f>
        <v>1852627</v>
      </c>
      <c r="W98" s="35">
        <f>V98/$C98</f>
        <v>5900.085987261146</v>
      </c>
      <c r="X98" s="23"/>
      <c r="Y98" s="23"/>
      <c r="Z98" s="23"/>
      <c r="AA98" s="23"/>
      <c r="AB98" s="23"/>
      <c r="AC98" s="23"/>
      <c r="AD98" s="23"/>
      <c r="AE98" s="23"/>
    </row>
    <row r="99" spans="1:31" ht="12.75">
      <c r="A99" s="14"/>
      <c r="B99" s="15" t="s">
        <v>108</v>
      </c>
      <c r="C99" s="55">
        <f>SUM(C98)</f>
        <v>314</v>
      </c>
      <c r="D99" s="64">
        <f>SUM(D98)</f>
        <v>1423964</v>
      </c>
      <c r="E99" s="47">
        <f>D99/$C99</f>
        <v>4534.91719745223</v>
      </c>
      <c r="F99" s="47">
        <f>SUM(F98)</f>
        <v>0</v>
      </c>
      <c r="G99" s="47">
        <f>F99/$C99</f>
        <v>0</v>
      </c>
      <c r="H99" s="47">
        <f>SUM(H98)</f>
        <v>0</v>
      </c>
      <c r="I99" s="47">
        <f>H99/$C99</f>
        <v>0</v>
      </c>
      <c r="J99" s="47">
        <f>SUM(J98)</f>
        <v>0</v>
      </c>
      <c r="K99" s="47">
        <f>J99/$C99</f>
        <v>0</v>
      </c>
      <c r="L99" s="47">
        <f>SUM(L98)</f>
        <v>0</v>
      </c>
      <c r="M99" s="47">
        <f>L99/$C99</f>
        <v>0</v>
      </c>
      <c r="N99" s="47">
        <f>SUM(N98)</f>
        <v>428663</v>
      </c>
      <c r="O99" s="47">
        <f>N99/$C99</f>
        <v>1365.1687898089172</v>
      </c>
      <c r="P99" s="47">
        <f>SUM(P98)</f>
        <v>0</v>
      </c>
      <c r="Q99" s="47">
        <f>P99/$C99</f>
        <v>0</v>
      </c>
      <c r="R99" s="47">
        <f>SUM(R98)</f>
        <v>0</v>
      </c>
      <c r="S99" s="47">
        <f>R99/$C99</f>
        <v>0</v>
      </c>
      <c r="T99" s="47">
        <f>SUM(T98)</f>
        <v>0</v>
      </c>
      <c r="U99" s="47">
        <f>T99/$C99</f>
        <v>0</v>
      </c>
      <c r="V99" s="48">
        <f>SUM(V98)</f>
        <v>1852627</v>
      </c>
      <c r="W99" s="47">
        <f>V99/$C99</f>
        <v>5900.085987261146</v>
      </c>
      <c r="X99" s="24"/>
      <c r="Y99" s="24"/>
      <c r="Z99" s="24"/>
      <c r="AA99" s="24"/>
      <c r="AB99" s="24"/>
      <c r="AC99" s="24"/>
      <c r="AD99" s="26"/>
      <c r="AE99" s="24"/>
    </row>
    <row r="100" spans="1:31" ht="12.75">
      <c r="A100" s="10"/>
      <c r="B100" s="11"/>
      <c r="C100" s="8"/>
      <c r="D100" s="8"/>
      <c r="E100" s="8"/>
      <c r="F100" s="8"/>
      <c r="G100" s="12"/>
      <c r="H100" s="8"/>
      <c r="I100" s="8"/>
      <c r="J100" s="8"/>
      <c r="K100" s="12"/>
      <c r="L100" s="8"/>
      <c r="M100" s="8"/>
      <c r="N100" s="8"/>
      <c r="O100" s="12"/>
      <c r="P100" s="8"/>
      <c r="Q100" s="8"/>
      <c r="R100" s="8"/>
      <c r="S100" s="8"/>
      <c r="T100" s="8"/>
      <c r="U100" s="8"/>
      <c r="V100" s="8"/>
      <c r="W100" s="12"/>
      <c r="X100" s="22"/>
      <c r="Y100" s="22"/>
      <c r="Z100" s="22"/>
      <c r="AA100" s="22"/>
      <c r="AB100" s="22"/>
      <c r="AC100" s="22"/>
      <c r="AD100" s="22"/>
      <c r="AE100" s="22"/>
    </row>
    <row r="101" spans="1:31" ht="13.5" thickBot="1">
      <c r="A101" s="19"/>
      <c r="B101" s="20" t="s">
        <v>85</v>
      </c>
      <c r="C101" s="50">
        <f>C96+C78+C74+C99</f>
        <v>702406</v>
      </c>
      <c r="D101" s="21">
        <f>D96+D78+D74+D99</f>
        <v>22095463</v>
      </c>
      <c r="E101" s="21">
        <f>D101/$C101</f>
        <v>31.456825539645163</v>
      </c>
      <c r="F101" s="21">
        <f>F96+F78+F74+F99</f>
        <v>9551889</v>
      </c>
      <c r="G101" s="21">
        <f>F101/$C101</f>
        <v>13.598814645660772</v>
      </c>
      <c r="H101" s="21">
        <f>H96+H78+H74+H99</f>
        <v>7154702</v>
      </c>
      <c r="I101" s="21">
        <f>H101/$C101</f>
        <v>10.18599214699191</v>
      </c>
      <c r="J101" s="21">
        <f>J96+J78+J74+J99</f>
        <v>15044262</v>
      </c>
      <c r="K101" s="21">
        <f>J101/$C101</f>
        <v>21.418185493859678</v>
      </c>
      <c r="L101" s="21">
        <f>L96+L78+L74+L99</f>
        <v>6189855</v>
      </c>
      <c r="M101" s="21">
        <f>L101/$C101</f>
        <v>8.812360657511467</v>
      </c>
      <c r="N101" s="21">
        <f>N96+N78+N74+N99</f>
        <v>128956680</v>
      </c>
      <c r="O101" s="21">
        <f>N101/$C101</f>
        <v>183.59279391121373</v>
      </c>
      <c r="P101" s="21">
        <f>P96+P78+P74+P99</f>
        <v>16285534</v>
      </c>
      <c r="Q101" s="21">
        <f>P101/$C101</f>
        <v>23.185357186584397</v>
      </c>
      <c r="R101" s="21">
        <f>R96+R78+R74+R99</f>
        <v>31262946</v>
      </c>
      <c r="S101" s="21">
        <f>R101/$C101</f>
        <v>44.50836980321922</v>
      </c>
      <c r="T101" s="21">
        <f>T96+T78+T74+T99</f>
        <v>402986194</v>
      </c>
      <c r="U101" s="21">
        <f>T101/$C101</f>
        <v>573.7225963331748</v>
      </c>
      <c r="V101" s="27">
        <f>V96+V78+V74+V99</f>
        <v>639527525</v>
      </c>
      <c r="W101" s="21">
        <f>V101/$C101</f>
        <v>910.4812957178611</v>
      </c>
      <c r="X101" s="24"/>
      <c r="Y101" s="24"/>
      <c r="Z101" s="24"/>
      <c r="AA101" s="24"/>
      <c r="AB101" s="24"/>
      <c r="AC101" s="24"/>
      <c r="AD101" s="24"/>
      <c r="AE101" s="24"/>
    </row>
    <row r="102" ht="13.5" thickTop="1"/>
    <row r="103" spans="4:21" ht="27.75" customHeight="1">
      <c r="D103" s="70" t="s">
        <v>104</v>
      </c>
      <c r="E103" s="70"/>
      <c r="F103" s="70"/>
      <c r="G103" s="57"/>
      <c r="H103" s="70" t="s">
        <v>104</v>
      </c>
      <c r="I103" s="70"/>
      <c r="J103" s="70"/>
      <c r="K103" s="57"/>
      <c r="L103" s="70" t="s">
        <v>104</v>
      </c>
      <c r="M103" s="70"/>
      <c r="N103" s="70"/>
      <c r="O103" s="57"/>
      <c r="P103" s="70" t="s">
        <v>104</v>
      </c>
      <c r="Q103" s="70"/>
      <c r="R103" s="70"/>
      <c r="S103" s="70"/>
      <c r="T103" s="70"/>
      <c r="U103" s="71"/>
    </row>
    <row r="105" spans="4:22" ht="12.75">
      <c r="D105" s="65"/>
      <c r="F105" s="65"/>
      <c r="H105" s="65"/>
      <c r="J105" s="65"/>
      <c r="L105" s="65"/>
      <c r="N105" s="65"/>
      <c r="P105" s="65"/>
      <c r="R105" s="65"/>
      <c r="T105" s="65"/>
      <c r="V105" s="65"/>
    </row>
  </sheetData>
  <sheetProtection/>
  <mergeCells count="11">
    <mergeCell ref="P1:W1"/>
    <mergeCell ref="P103:U103"/>
    <mergeCell ref="D103:F103"/>
    <mergeCell ref="H103:J103"/>
    <mergeCell ref="L103:N103"/>
    <mergeCell ref="A1:B2"/>
    <mergeCell ref="V2:V3"/>
    <mergeCell ref="C2:C3"/>
    <mergeCell ref="D1:G1"/>
    <mergeCell ref="H1:K1"/>
    <mergeCell ref="L1:O1"/>
  </mergeCells>
  <printOptions horizontalCentered="1"/>
  <pageMargins left="0.25" right="0.25" top="0.65" bottom="0.5" header="0.33" footer="0.5"/>
  <pageSetup horizontalDpi="600" verticalDpi="600" orientation="portrait" paperSize="5" scale="65" r:id="rId1"/>
  <colBreaks count="3" manualBreakCount="3">
    <brk id="7" max="133" man="1"/>
    <brk id="11" max="133" man="1"/>
    <brk id="1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2013-09-13T16:36:01Z</cp:lastPrinted>
  <dcterms:created xsi:type="dcterms:W3CDTF">2003-04-30T20:08:44Z</dcterms:created>
  <dcterms:modified xsi:type="dcterms:W3CDTF">2013-09-13T16:39:42Z</dcterms:modified>
  <cp:category/>
  <cp:version/>
  <cp:contentType/>
  <cp:contentStatus/>
</cp:coreProperties>
</file>