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5" windowWidth="9450" windowHeight="9465" tabRatio="599" activeTab="0"/>
  </bookViews>
  <sheets>
    <sheet name="Other Objects - 800" sheetId="1" r:id="rId1"/>
  </sheets>
  <definedNames>
    <definedName name="_xlnm.Print_Area" localSheetId="0">'Other Objects - 800'!$A$1:$W$103</definedName>
    <definedName name="_xlnm.Print_Titles" localSheetId="0">'Other Objects - 800'!$A:$C,'Other Objects - 800'!$1:$3</definedName>
  </definedNames>
  <calcPr fullCalcOnLoad="1"/>
</workbook>
</file>

<file path=xl/sharedStrings.xml><?xml version="1.0" encoding="utf-8"?>
<sst xmlns="http://schemas.openxmlformats.org/spreadsheetml/2006/main" count="134" uniqueCount="121">
  <si>
    <t>LEA</t>
  </si>
  <si>
    <t>Dues &amp; Fees</t>
  </si>
  <si>
    <t>Judgments Against the LEA</t>
  </si>
  <si>
    <t>Interest</t>
  </si>
  <si>
    <t>DISTRICT</t>
  </si>
  <si>
    <t>Per Pupil</t>
  </si>
  <si>
    <t>Object Code 810</t>
  </si>
  <si>
    <t>Object Code 820</t>
  </si>
  <si>
    <t>Object Code 890</t>
  </si>
  <si>
    <t>Total Other Objects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</si>
  <si>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</si>
  <si>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</si>
  <si>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</si>
  <si>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</si>
  <si>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</si>
  <si>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</si>
  <si>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</si>
  <si>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</si>
  <si>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</si>
  <si>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</si>
  <si>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</si>
  <si>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</si>
  <si>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</si>
  <si>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</si>
  <si>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</si>
  <si>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</si>
  <si>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</si>
  <si>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</si>
  <si>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</si>
  <si>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</si>
  <si>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</si>
  <si>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</si>
  <si>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</si>
  <si>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</si>
  <si>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</si>
  <si>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</si>
  <si>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</si>
  <si>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</si>
  <si>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</si>
  <si>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</si>
  <si>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</si>
  <si>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</si>
  <si>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</si>
  <si>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</si>
  <si>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</si>
  <si>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</si>
  <si>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</si>
  <si>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</si>
  <si>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</si>
  <si>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</si>
  <si>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</si>
  <si>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</si>
  <si>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</si>
  <si>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</si>
  <si>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</si>
  <si>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</si>
  <si>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</si>
  <si>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</si>
  <si>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</si>
  <si>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</si>
  <si>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</si>
  <si>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</si>
  <si>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</si>
  <si>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</si>
  <si>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</si>
  <si>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</si>
  <si>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</si>
  <si>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</si>
  <si>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</si>
  <si>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</si>
  <si>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</si>
  <si>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</si>
  <si>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</si>
  <si>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</si>
  <si>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</si>
  <si>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</si>
  <si>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</si>
  <si>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</si>
  <si>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Other Objects - Expenditures by Object</t>
  </si>
  <si>
    <t>The MAX Charter School</t>
  </si>
  <si>
    <t>Central Community School Board</t>
  </si>
  <si>
    <t>D'Arbonne Woods Charter School</t>
  </si>
  <si>
    <t>Madison Preparatory Academy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</si>
  <si>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</si>
  <si>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</si>
  <si>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</si>
  <si>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</si>
  <si>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City of Bogalusa School Board </t>
  </si>
  <si>
    <t xml:space="preserve">Vermilion Parish School Board </t>
  </si>
  <si>
    <t xml:space="preserve">Terrebonne Parish School Board </t>
  </si>
  <si>
    <t xml:space="preserve">St. Tammany Parish School Board </t>
  </si>
  <si>
    <t xml:space="preserve">St. Charles Parish School Board </t>
  </si>
  <si>
    <t xml:space="preserve">St. Bernard Parish School Board </t>
  </si>
  <si>
    <t xml:space="preserve">Plaquemines Parish School Board </t>
  </si>
  <si>
    <t xml:space="preserve">Orleans Parish School Board </t>
  </si>
  <si>
    <t>A02</t>
  </si>
  <si>
    <t xml:space="preserve">Office of Juvenile Justice </t>
  </si>
  <si>
    <t xml:space="preserve">Total Office of Juvenile Justice Schools </t>
  </si>
  <si>
    <t>* Excludes one-time Hurricane Related expenditures</t>
  </si>
  <si>
    <t>Louisiana Virtual Charter Academy</t>
  </si>
  <si>
    <t>Louisiana Connections Academy</t>
  </si>
  <si>
    <t>Lycee Francais de la Nouvelle-Orleans</t>
  </si>
  <si>
    <t>2011-2012</t>
  </si>
  <si>
    <t>Oct.  2011 Elementary Secondary Membership</t>
  </si>
  <si>
    <t>Debt Service &amp; Miscellaneous</t>
  </si>
  <si>
    <t>Object Code 800</t>
  </si>
  <si>
    <t>Object Code 831</t>
  </si>
  <si>
    <t>Redeption of Principal</t>
  </si>
  <si>
    <t>Object Code 832</t>
  </si>
  <si>
    <t>Interset on Short-Term Debt</t>
  </si>
  <si>
    <t>Object Code 835</t>
  </si>
  <si>
    <t>Object Code 850</t>
  </si>
  <si>
    <t>Miscellaneous  Expenditures</t>
  </si>
  <si>
    <t>Miscellaneous Non-Public Expenditures</t>
  </si>
  <si>
    <t>International High School</t>
  </si>
  <si>
    <t xml:space="preserve">Lake Charles Charter Academy </t>
  </si>
  <si>
    <t>New Orleans Military and Maritime Academy</t>
  </si>
  <si>
    <t>Object Code 895</t>
  </si>
  <si>
    <t>Penalties
Interest on Sales/Use Taxes</t>
  </si>
  <si>
    <t>Jefferson Parish School Board *</t>
  </si>
  <si>
    <t xml:space="preserve">Recovery School District (RSD Operated &amp; Type 5 Charters)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</si>
</sst>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3" fontId="5" fillId="34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146" applyFont="1" applyFill="1" applyBorder="1" applyAlignment="1">
      <alignment horizontal="right" wrapText="1"/>
      <protection/>
    </xf>
    <xf numFmtId="0" fontId="3" fillId="0" borderId="20" xfId="146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0" fontId="3" fillId="0" borderId="22" xfId="146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34" borderId="25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2" fillId="35" borderId="27" xfId="0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46" applyNumberFormat="1" applyFont="1" applyFill="1" applyBorder="1" applyAlignment="1">
      <alignment horizontal="right" wrapText="1"/>
      <protection/>
    </xf>
    <xf numFmtId="164" fontId="3" fillId="36" borderId="11" xfId="146" applyNumberFormat="1" applyFont="1" applyFill="1" applyBorder="1" applyAlignment="1">
      <alignment horizontal="right" wrapText="1"/>
      <protection/>
    </xf>
    <xf numFmtId="0" fontId="3" fillId="0" borderId="22" xfId="146" applyFont="1" applyFill="1" applyBorder="1" applyAlignment="1">
      <alignment wrapText="1"/>
      <protection/>
    </xf>
    <xf numFmtId="164" fontId="3" fillId="0" borderId="22" xfId="146" applyNumberFormat="1" applyFont="1" applyFill="1" applyBorder="1" applyAlignment="1">
      <alignment horizontal="right" wrapText="1"/>
      <protection/>
    </xf>
    <xf numFmtId="164" fontId="3" fillId="36" borderId="22" xfId="146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3" fillId="0" borderId="13" xfId="146" applyNumberFormat="1" applyFont="1" applyFill="1" applyBorder="1" applyAlignment="1">
      <alignment horizontal="right" wrapText="1"/>
      <protection/>
    </xf>
    <xf numFmtId="0" fontId="3" fillId="0" borderId="13" xfId="146" applyFont="1" applyFill="1" applyBorder="1" applyAlignment="1">
      <alignment wrapText="1"/>
      <protection/>
    </xf>
    <xf numFmtId="164" fontId="3" fillId="36" borderId="13" xfId="146" applyNumberFormat="1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lef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0" fontId="3" fillId="0" borderId="13" xfId="146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3" fontId="3" fillId="30" borderId="22" xfId="146" applyNumberFormat="1" applyFont="1" applyFill="1" applyBorder="1" applyAlignment="1">
      <alignment horizontal="right" wrapText="1"/>
      <protection/>
    </xf>
    <xf numFmtId="3" fontId="3" fillId="30" borderId="11" xfId="146" applyNumberFormat="1" applyFont="1" applyFill="1" applyBorder="1" applyAlignment="1">
      <alignment horizontal="right" wrapText="1"/>
      <protection/>
    </xf>
    <xf numFmtId="3" fontId="3" fillId="30" borderId="13" xfId="146" applyNumberFormat="1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wrapText="1"/>
      <protection/>
    </xf>
    <xf numFmtId="0" fontId="3" fillId="0" borderId="29" xfId="146" applyFont="1" applyFill="1" applyBorder="1" applyAlignment="1">
      <alignment wrapText="1"/>
      <protection/>
    </xf>
    <xf numFmtId="0" fontId="3" fillId="0" borderId="30" xfId="146" applyFont="1" applyFill="1" applyBorder="1" applyAlignment="1">
      <alignment wrapText="1"/>
      <protection/>
    </xf>
    <xf numFmtId="0" fontId="3" fillId="0" borderId="12" xfId="146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103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6 2" xfId="72"/>
    <cellStyle name="Normal 17" xfId="73"/>
    <cellStyle name="Normal 18" xfId="74"/>
    <cellStyle name="Normal 19" xfId="75"/>
    <cellStyle name="Normal 19 2" xfId="76"/>
    <cellStyle name="Normal 2" xfId="77"/>
    <cellStyle name="Normal 2 2" xfId="78"/>
    <cellStyle name="Normal 2 3" xfId="79"/>
    <cellStyle name="Normal 2 4" xfId="80"/>
    <cellStyle name="Normal 2 5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 2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8 2" xfId="103"/>
    <cellStyle name="Normal 39" xfId="104"/>
    <cellStyle name="Normal 39 2" xfId="105"/>
    <cellStyle name="Normal 4" xfId="106"/>
    <cellStyle name="Normal 4 2" xfId="107"/>
    <cellStyle name="Normal 4 3" xfId="108"/>
    <cellStyle name="Normal 4 4" xfId="109"/>
    <cellStyle name="Normal 4 5" xfId="110"/>
    <cellStyle name="Normal 4 6" xfId="111"/>
    <cellStyle name="Normal 40" xfId="112"/>
    <cellStyle name="Normal 41" xfId="113"/>
    <cellStyle name="Normal 42" xfId="114"/>
    <cellStyle name="Normal 43" xfId="115"/>
    <cellStyle name="Normal 44" xfId="116"/>
    <cellStyle name="Normal 45" xfId="117"/>
    <cellStyle name="Normal 46" xfId="118"/>
    <cellStyle name="Normal 46 2" xfId="119"/>
    <cellStyle name="Normal 46 3" xfId="120"/>
    <cellStyle name="Normal 47" xfId="121"/>
    <cellStyle name="Normal 47 2" xfId="122"/>
    <cellStyle name="Normal 48" xfId="123"/>
    <cellStyle name="Normal 49" xfId="124"/>
    <cellStyle name="Normal 5" xfId="125"/>
    <cellStyle name="Normal 50" xfId="126"/>
    <cellStyle name="Normal 51" xfId="127"/>
    <cellStyle name="Normal 52" xfId="128"/>
    <cellStyle name="Normal 53" xfId="129"/>
    <cellStyle name="Normal 54" xfId="130"/>
    <cellStyle name="Normal 55" xfId="131"/>
    <cellStyle name="Normal 56" xfId="132"/>
    <cellStyle name="Normal 57" xfId="133"/>
    <cellStyle name="Normal 58" xfId="134"/>
    <cellStyle name="Normal 59" xfId="135"/>
    <cellStyle name="Normal 6" xfId="136"/>
    <cellStyle name="Normal 60" xfId="137"/>
    <cellStyle name="Normal 61" xfId="138"/>
    <cellStyle name="Normal 62" xfId="139"/>
    <cellStyle name="Normal 63" xfId="140"/>
    <cellStyle name="Normal 64" xfId="141"/>
    <cellStyle name="Normal 7" xfId="142"/>
    <cellStyle name="Normal 8" xfId="143"/>
    <cellStyle name="Normal 9" xfId="144"/>
    <cellStyle name="Normal_800" xfId="145"/>
    <cellStyle name="Normal_Sheet1" xfId="146"/>
    <cellStyle name="Note" xfId="147"/>
    <cellStyle name="Output" xfId="148"/>
    <cellStyle name="Percent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view="pageBreakPreview" zoomScale="70" zoomScaleNormal="75" zoomScaleSheetLayoutView="70" zoomScalePageLayoutView="0" workbookViewId="0" topLeftCell="A1">
      <pane xSplit="3" ySplit="3" topLeftCell="D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6" sqref="B66"/>
    </sheetView>
  </sheetViews>
  <sheetFormatPr defaultColWidth="9.140625" defaultRowHeight="12.75"/>
  <cols>
    <col min="1" max="1" width="7.421875" style="1" bestFit="1" customWidth="1"/>
    <col min="2" max="2" width="52.28125" style="1" customWidth="1"/>
    <col min="3" max="3" width="14.7109375" style="1" customWidth="1"/>
    <col min="4" max="4" width="17.28125" style="1" bestFit="1" customWidth="1"/>
    <col min="5" max="5" width="9.28125" style="1" customWidth="1"/>
    <col min="6" max="6" width="14.421875" style="1" bestFit="1" customWidth="1"/>
    <col min="7" max="7" width="9.28125" style="1" customWidth="1"/>
    <col min="8" max="8" width="17.00390625" style="1" customWidth="1"/>
    <col min="9" max="9" width="9.28125" style="1" customWidth="1"/>
    <col min="10" max="10" width="14.7109375" style="1" bestFit="1" customWidth="1"/>
    <col min="11" max="11" width="9.28125" style="1" customWidth="1"/>
    <col min="12" max="12" width="16.8515625" style="1" customWidth="1"/>
    <col min="13" max="13" width="9.57421875" style="1" customWidth="1"/>
    <col min="14" max="14" width="16.421875" style="1" customWidth="1"/>
    <col min="15" max="15" width="9.28125" style="1" customWidth="1"/>
    <col min="16" max="16" width="17.7109375" style="1" customWidth="1"/>
    <col min="17" max="17" width="9.421875" style="1" customWidth="1"/>
    <col min="18" max="18" width="17.140625" style="1" customWidth="1"/>
    <col min="19" max="19" width="9.28125" style="1" customWidth="1"/>
    <col min="20" max="20" width="16.8515625" style="1" customWidth="1"/>
    <col min="21" max="21" width="9.28125" style="1" customWidth="1"/>
    <col min="22" max="22" width="16.8515625" style="1" customWidth="1"/>
    <col min="23" max="23" width="9.28125" style="1" customWidth="1"/>
    <col min="24" max="16384" width="9.140625" style="1" customWidth="1"/>
  </cols>
  <sheetData>
    <row r="1" spans="1:27" s="34" customFormat="1" ht="60" customHeight="1">
      <c r="A1" s="58" t="s">
        <v>102</v>
      </c>
      <c r="B1" s="58"/>
      <c r="C1" s="41"/>
      <c r="D1" s="58" t="s">
        <v>78</v>
      </c>
      <c r="E1" s="58"/>
      <c r="F1" s="58"/>
      <c r="G1" s="58"/>
      <c r="H1" s="58"/>
      <c r="I1" s="58"/>
      <c r="J1" s="58" t="s">
        <v>78</v>
      </c>
      <c r="K1" s="59"/>
      <c r="L1" s="59"/>
      <c r="M1" s="59"/>
      <c r="N1" s="59"/>
      <c r="O1" s="59"/>
      <c r="P1" s="58" t="s">
        <v>78</v>
      </c>
      <c r="Q1" s="59"/>
      <c r="R1" s="59"/>
      <c r="S1" s="59"/>
      <c r="T1" s="59"/>
      <c r="U1" s="59"/>
      <c r="V1" s="58"/>
      <c r="W1" s="59"/>
      <c r="X1" s="59"/>
      <c r="Y1" s="59"/>
      <c r="Z1" s="59"/>
      <c r="AA1" s="59"/>
    </row>
    <row r="2" spans="1:23" ht="56.25" customHeight="1">
      <c r="A2" s="62"/>
      <c r="B2" s="62"/>
      <c r="C2" s="65" t="s">
        <v>103</v>
      </c>
      <c r="D2" s="7" t="s">
        <v>104</v>
      </c>
      <c r="E2" s="4"/>
      <c r="F2" s="7" t="s">
        <v>1</v>
      </c>
      <c r="G2" s="4"/>
      <c r="H2" s="7" t="s">
        <v>2</v>
      </c>
      <c r="I2" s="6"/>
      <c r="J2" s="9" t="s">
        <v>107</v>
      </c>
      <c r="K2" s="4"/>
      <c r="L2" s="9" t="s">
        <v>3</v>
      </c>
      <c r="M2" s="4"/>
      <c r="N2" s="7" t="s">
        <v>109</v>
      </c>
      <c r="O2" s="6"/>
      <c r="P2" s="9" t="s">
        <v>118</v>
      </c>
      <c r="Q2" s="6"/>
      <c r="R2" s="9" t="s">
        <v>112</v>
      </c>
      <c r="S2" s="4"/>
      <c r="T2" s="9" t="s">
        <v>113</v>
      </c>
      <c r="U2" s="4"/>
      <c r="V2" s="63" t="s">
        <v>9</v>
      </c>
      <c r="W2" s="6"/>
    </row>
    <row r="3" spans="1:23" ht="27" customHeight="1">
      <c r="A3" s="2" t="s">
        <v>0</v>
      </c>
      <c r="B3" s="2" t="s">
        <v>4</v>
      </c>
      <c r="C3" s="66"/>
      <c r="D3" s="3" t="s">
        <v>105</v>
      </c>
      <c r="E3" s="5" t="s">
        <v>5</v>
      </c>
      <c r="F3" s="3" t="s">
        <v>6</v>
      </c>
      <c r="G3" s="5" t="s">
        <v>5</v>
      </c>
      <c r="H3" s="3" t="s">
        <v>7</v>
      </c>
      <c r="I3" s="5" t="s">
        <v>5</v>
      </c>
      <c r="J3" s="3" t="s">
        <v>106</v>
      </c>
      <c r="K3" s="5" t="s">
        <v>5</v>
      </c>
      <c r="L3" s="3" t="s">
        <v>108</v>
      </c>
      <c r="M3" s="5" t="s">
        <v>5</v>
      </c>
      <c r="N3" s="3" t="s">
        <v>110</v>
      </c>
      <c r="O3" s="5" t="s">
        <v>5</v>
      </c>
      <c r="P3" s="3" t="s">
        <v>111</v>
      </c>
      <c r="Q3" s="5" t="s">
        <v>5</v>
      </c>
      <c r="R3" s="3" t="s">
        <v>8</v>
      </c>
      <c r="S3" s="5" t="s">
        <v>5</v>
      </c>
      <c r="T3" s="3" t="s">
        <v>117</v>
      </c>
      <c r="U3" s="5" t="s">
        <v>5</v>
      </c>
      <c r="V3" s="64"/>
      <c r="W3" s="5" t="s">
        <v>5</v>
      </c>
    </row>
    <row r="4" spans="1:23" ht="12.75">
      <c r="A4" s="44">
        <v>1</v>
      </c>
      <c r="B4" s="56" t="s">
        <v>11</v>
      </c>
      <c r="C4" s="51">
        <v>9687</v>
      </c>
      <c r="D4" s="43">
        <v>269047</v>
      </c>
      <c r="E4" s="43">
        <f>D4/$C4</f>
        <v>27.77402704655724</v>
      </c>
      <c r="F4" s="43">
        <v>9808</v>
      </c>
      <c r="G4" s="43">
        <f>F4/$C4</f>
        <v>1.0124909672757303</v>
      </c>
      <c r="H4" s="43">
        <v>0</v>
      </c>
      <c r="I4" s="43">
        <f>H4/$C4</f>
        <v>0</v>
      </c>
      <c r="J4" s="43">
        <v>975000</v>
      </c>
      <c r="K4" s="43">
        <f>J4/$C4</f>
        <v>100.65035614741406</v>
      </c>
      <c r="L4" s="43">
        <v>81225</v>
      </c>
      <c r="M4" s="43">
        <f>L4/$C4</f>
        <v>8.384948900588418</v>
      </c>
      <c r="N4" s="43">
        <v>9288</v>
      </c>
      <c r="O4" s="43">
        <f>N4/$C4</f>
        <v>0.9588107773304428</v>
      </c>
      <c r="P4" s="43">
        <v>0</v>
      </c>
      <c r="Q4" s="43">
        <f>P4/$C4</f>
        <v>0</v>
      </c>
      <c r="R4" s="43">
        <v>636170</v>
      </c>
      <c r="S4" s="43">
        <f>R4/$C4</f>
        <v>65.67255084133375</v>
      </c>
      <c r="T4" s="43">
        <v>35406</v>
      </c>
      <c r="U4" s="43">
        <f>T4/$C4</f>
        <v>3.6550015484670175</v>
      </c>
      <c r="V4" s="45">
        <f>D4+F4+H4+J4+L4+N4+P4+R4+T4</f>
        <v>2015944</v>
      </c>
      <c r="W4" s="43">
        <f>V4/$C4</f>
        <v>208.10818622896664</v>
      </c>
    </row>
    <row r="5" spans="1:23" ht="12.75">
      <c r="A5" s="23">
        <v>2</v>
      </c>
      <c r="B5" s="55" t="s">
        <v>83</v>
      </c>
      <c r="C5" s="51">
        <v>4318</v>
      </c>
      <c r="D5" s="39">
        <v>166188</v>
      </c>
      <c r="E5" s="39">
        <f aca="true" t="shared" si="0" ref="E5:E70">D5/$C5</f>
        <v>38.487262621584065</v>
      </c>
      <c r="F5" s="39">
        <v>7939</v>
      </c>
      <c r="G5" s="39">
        <f aca="true" t="shared" si="1" ref="G5:G70">F5/$C5</f>
        <v>1.8385826771653544</v>
      </c>
      <c r="H5" s="39">
        <v>10584</v>
      </c>
      <c r="I5" s="39">
        <f aca="true" t="shared" si="2" ref="I5:I70">H5/$C5</f>
        <v>2.45113478462251</v>
      </c>
      <c r="J5" s="39">
        <v>1142000</v>
      </c>
      <c r="K5" s="39">
        <f aca="true" t="shared" si="3" ref="K5:K70">J5/$C5</f>
        <v>264.47429365446965</v>
      </c>
      <c r="L5" s="39">
        <v>429988</v>
      </c>
      <c r="M5" s="39">
        <f aca="true" t="shared" si="4" ref="M5:M70">L5/$C5</f>
        <v>99.58036127836962</v>
      </c>
      <c r="N5" s="39">
        <v>0</v>
      </c>
      <c r="O5" s="39">
        <f aca="true" t="shared" si="5" ref="O5:O68">N5/$C5</f>
        <v>0</v>
      </c>
      <c r="P5" s="39">
        <v>0</v>
      </c>
      <c r="Q5" s="39">
        <f aca="true" t="shared" si="6" ref="Q5:Q68">P5/$C5</f>
        <v>0</v>
      </c>
      <c r="R5" s="39">
        <v>0</v>
      </c>
      <c r="S5" s="39">
        <f aca="true" t="shared" si="7" ref="S5:S68">R5/$C5</f>
        <v>0</v>
      </c>
      <c r="T5" s="39">
        <v>3550</v>
      </c>
      <c r="U5" s="39">
        <f aca="true" t="shared" si="8" ref="U5:U68">T5/$C5</f>
        <v>0.8221398795738768</v>
      </c>
      <c r="V5" s="40">
        <f>D5+F5+H5+J5+L5+N5+P5+R5+T5</f>
        <v>1760249</v>
      </c>
      <c r="W5" s="39">
        <f aca="true" t="shared" si="9" ref="W5:W70">V5/$C5</f>
        <v>407.6537748957851</v>
      </c>
    </row>
    <row r="6" spans="1:23" ht="12.75">
      <c r="A6" s="23">
        <v>3</v>
      </c>
      <c r="B6" s="55" t="s">
        <v>12</v>
      </c>
      <c r="C6" s="51">
        <v>20494</v>
      </c>
      <c r="D6" s="39">
        <v>1977205</v>
      </c>
      <c r="E6" s="39">
        <f t="shared" si="0"/>
        <v>96.47726163755246</v>
      </c>
      <c r="F6" s="39">
        <v>1663</v>
      </c>
      <c r="G6" s="39">
        <f t="shared" si="1"/>
        <v>0.08114570118083342</v>
      </c>
      <c r="H6" s="39">
        <v>0</v>
      </c>
      <c r="I6" s="39">
        <f t="shared" si="2"/>
        <v>0</v>
      </c>
      <c r="J6" s="39">
        <v>15778333</v>
      </c>
      <c r="K6" s="39">
        <f t="shared" si="3"/>
        <v>769.9001171074461</v>
      </c>
      <c r="L6" s="39">
        <v>4091918</v>
      </c>
      <c r="M6" s="39">
        <f t="shared" si="4"/>
        <v>199.6641943983605</v>
      </c>
      <c r="N6" s="39">
        <v>2641</v>
      </c>
      <c r="O6" s="39">
        <f t="shared" si="5"/>
        <v>0.12886698545915878</v>
      </c>
      <c r="P6" s="39">
        <v>0</v>
      </c>
      <c r="Q6" s="39">
        <f t="shared" si="6"/>
        <v>0</v>
      </c>
      <c r="R6" s="39">
        <v>0</v>
      </c>
      <c r="S6" s="39">
        <f t="shared" si="7"/>
        <v>0</v>
      </c>
      <c r="T6" s="39">
        <v>20850</v>
      </c>
      <c r="U6" s="39">
        <f t="shared" si="8"/>
        <v>1.017370937835464</v>
      </c>
      <c r="V6" s="40">
        <f aca="true" t="shared" si="10" ref="V6:V69">D6+F6+H6+J6+L6+N6+P6+R6+T6</f>
        <v>21872610</v>
      </c>
      <c r="W6" s="39">
        <f t="shared" si="9"/>
        <v>1067.2689567678344</v>
      </c>
    </row>
    <row r="7" spans="1:23" ht="12.75">
      <c r="A7" s="23">
        <v>4</v>
      </c>
      <c r="B7" s="55" t="s">
        <v>13</v>
      </c>
      <c r="C7" s="51">
        <v>3861</v>
      </c>
      <c r="D7" s="39">
        <v>242884</v>
      </c>
      <c r="E7" s="39">
        <f t="shared" si="0"/>
        <v>62.90701890701891</v>
      </c>
      <c r="F7" s="39">
        <v>27358</v>
      </c>
      <c r="G7" s="39">
        <f t="shared" si="1"/>
        <v>7.085729085729086</v>
      </c>
      <c r="H7" s="39">
        <v>0</v>
      </c>
      <c r="I7" s="39">
        <f t="shared" si="2"/>
        <v>0</v>
      </c>
      <c r="J7" s="39">
        <v>0</v>
      </c>
      <c r="K7" s="39">
        <f t="shared" si="3"/>
        <v>0</v>
      </c>
      <c r="L7" s="39">
        <v>0</v>
      </c>
      <c r="M7" s="39">
        <f t="shared" si="4"/>
        <v>0</v>
      </c>
      <c r="N7" s="39">
        <v>0</v>
      </c>
      <c r="O7" s="39">
        <f t="shared" si="5"/>
        <v>0</v>
      </c>
      <c r="P7" s="39">
        <v>0</v>
      </c>
      <c r="Q7" s="39">
        <f t="shared" si="6"/>
        <v>0</v>
      </c>
      <c r="R7" s="39">
        <v>0</v>
      </c>
      <c r="S7" s="39">
        <f t="shared" si="7"/>
        <v>0</v>
      </c>
      <c r="T7" s="39">
        <v>19577</v>
      </c>
      <c r="U7" s="39">
        <f t="shared" si="8"/>
        <v>5.07044807044807</v>
      </c>
      <c r="V7" s="40">
        <f t="shared" si="10"/>
        <v>289819</v>
      </c>
      <c r="W7" s="39">
        <f t="shared" si="9"/>
        <v>75.06319606319606</v>
      </c>
    </row>
    <row r="8" spans="1:23" ht="12.75">
      <c r="A8" s="24">
        <v>5</v>
      </c>
      <c r="B8" s="57" t="s">
        <v>14</v>
      </c>
      <c r="C8" s="52">
        <v>5928</v>
      </c>
      <c r="D8" s="36">
        <v>24710</v>
      </c>
      <c r="E8" s="36">
        <f t="shared" si="0"/>
        <v>4.168353576248313</v>
      </c>
      <c r="F8" s="36">
        <v>0</v>
      </c>
      <c r="G8" s="36">
        <f t="shared" si="1"/>
        <v>0</v>
      </c>
      <c r="H8" s="36">
        <v>0</v>
      </c>
      <c r="I8" s="36">
        <f t="shared" si="2"/>
        <v>0</v>
      </c>
      <c r="J8" s="36">
        <v>708475</v>
      </c>
      <c r="K8" s="36">
        <f t="shared" si="3"/>
        <v>119.51332658569501</v>
      </c>
      <c r="L8" s="36">
        <v>55266</v>
      </c>
      <c r="M8" s="36">
        <f t="shared" si="4"/>
        <v>9.322874493927126</v>
      </c>
      <c r="N8" s="36">
        <v>0</v>
      </c>
      <c r="O8" s="36">
        <f t="shared" si="5"/>
        <v>0</v>
      </c>
      <c r="P8" s="36">
        <v>0</v>
      </c>
      <c r="Q8" s="36">
        <f t="shared" si="6"/>
        <v>0</v>
      </c>
      <c r="R8" s="36">
        <v>0</v>
      </c>
      <c r="S8" s="36">
        <f t="shared" si="7"/>
        <v>0</v>
      </c>
      <c r="T8" s="36">
        <v>2280</v>
      </c>
      <c r="U8" s="36">
        <f t="shared" si="8"/>
        <v>0.38461538461538464</v>
      </c>
      <c r="V8" s="37">
        <f t="shared" si="10"/>
        <v>790731</v>
      </c>
      <c r="W8" s="36">
        <f t="shared" si="9"/>
        <v>133.38917004048582</v>
      </c>
    </row>
    <row r="9" spans="1:23" ht="12.75">
      <c r="A9" s="44">
        <v>6</v>
      </c>
      <c r="B9" s="56" t="s">
        <v>15</v>
      </c>
      <c r="C9" s="51">
        <v>6043</v>
      </c>
      <c r="D9" s="43">
        <v>17834</v>
      </c>
      <c r="E9" s="43">
        <f t="shared" si="0"/>
        <v>2.951183187158696</v>
      </c>
      <c r="F9" s="43">
        <v>15621</v>
      </c>
      <c r="G9" s="43">
        <f t="shared" si="1"/>
        <v>2.584974350488168</v>
      </c>
      <c r="H9" s="43">
        <v>0</v>
      </c>
      <c r="I9" s="43">
        <f t="shared" si="2"/>
        <v>0</v>
      </c>
      <c r="J9" s="43">
        <v>1787000</v>
      </c>
      <c r="K9" s="43">
        <f t="shared" si="3"/>
        <v>295.71404931325503</v>
      </c>
      <c r="L9" s="43">
        <v>1613806</v>
      </c>
      <c r="M9" s="43">
        <f t="shared" si="4"/>
        <v>267.05378123448617</v>
      </c>
      <c r="N9" s="43">
        <v>0</v>
      </c>
      <c r="O9" s="43">
        <f t="shared" si="5"/>
        <v>0</v>
      </c>
      <c r="P9" s="43">
        <v>0</v>
      </c>
      <c r="Q9" s="43">
        <f t="shared" si="6"/>
        <v>0</v>
      </c>
      <c r="R9" s="43">
        <v>0</v>
      </c>
      <c r="S9" s="43">
        <f t="shared" si="7"/>
        <v>0</v>
      </c>
      <c r="T9" s="43">
        <v>7960</v>
      </c>
      <c r="U9" s="43">
        <f t="shared" si="8"/>
        <v>1.317226543107728</v>
      </c>
      <c r="V9" s="40">
        <f t="shared" si="10"/>
        <v>3442221</v>
      </c>
      <c r="W9" s="43">
        <f t="shared" si="9"/>
        <v>569.6212146284957</v>
      </c>
    </row>
    <row r="10" spans="1:23" ht="12.75">
      <c r="A10" s="23">
        <v>7</v>
      </c>
      <c r="B10" s="55" t="s">
        <v>16</v>
      </c>
      <c r="C10" s="51">
        <v>2318</v>
      </c>
      <c r="D10" s="39">
        <v>72335</v>
      </c>
      <c r="E10" s="39">
        <f t="shared" si="0"/>
        <v>31.205780845556514</v>
      </c>
      <c r="F10" s="39">
        <v>9421</v>
      </c>
      <c r="G10" s="39">
        <f t="shared" si="1"/>
        <v>4.06427955133736</v>
      </c>
      <c r="H10" s="39">
        <v>0</v>
      </c>
      <c r="I10" s="39">
        <f t="shared" si="2"/>
        <v>0</v>
      </c>
      <c r="J10" s="39">
        <v>1392951</v>
      </c>
      <c r="K10" s="39">
        <f t="shared" si="3"/>
        <v>600.927955133736</v>
      </c>
      <c r="L10" s="39">
        <v>352978</v>
      </c>
      <c r="M10" s="39">
        <f t="shared" si="4"/>
        <v>152.27696289905091</v>
      </c>
      <c r="N10" s="39">
        <v>0</v>
      </c>
      <c r="O10" s="39">
        <f t="shared" si="5"/>
        <v>0</v>
      </c>
      <c r="P10" s="39">
        <v>0</v>
      </c>
      <c r="Q10" s="39">
        <f t="shared" si="6"/>
        <v>0</v>
      </c>
      <c r="R10" s="39">
        <v>0</v>
      </c>
      <c r="S10" s="39">
        <f t="shared" si="7"/>
        <v>0</v>
      </c>
      <c r="T10" s="39">
        <v>808</v>
      </c>
      <c r="U10" s="39">
        <f t="shared" si="8"/>
        <v>0.3485763589301122</v>
      </c>
      <c r="V10" s="40">
        <f t="shared" si="10"/>
        <v>1828493</v>
      </c>
      <c r="W10" s="39">
        <f t="shared" si="9"/>
        <v>788.8235547886109</v>
      </c>
    </row>
    <row r="11" spans="1:23" ht="12.75">
      <c r="A11" s="23">
        <v>8</v>
      </c>
      <c r="B11" s="55" t="s">
        <v>17</v>
      </c>
      <c r="C11" s="51">
        <v>21085</v>
      </c>
      <c r="D11" s="39">
        <v>114604</v>
      </c>
      <c r="E11" s="39">
        <f t="shared" si="0"/>
        <v>5.435333175243064</v>
      </c>
      <c r="F11" s="39">
        <v>19399</v>
      </c>
      <c r="G11" s="39">
        <f t="shared" si="1"/>
        <v>0.9200379416646906</v>
      </c>
      <c r="H11" s="39">
        <v>64084</v>
      </c>
      <c r="I11" s="39">
        <f t="shared" si="2"/>
        <v>3.0393170500355704</v>
      </c>
      <c r="J11" s="39">
        <v>5397164</v>
      </c>
      <c r="K11" s="39">
        <f t="shared" si="3"/>
        <v>255.97173345980556</v>
      </c>
      <c r="L11" s="39">
        <v>2063369</v>
      </c>
      <c r="M11" s="39">
        <f t="shared" si="4"/>
        <v>97.85956841356415</v>
      </c>
      <c r="N11" s="39">
        <v>0</v>
      </c>
      <c r="O11" s="39">
        <f t="shared" si="5"/>
        <v>0</v>
      </c>
      <c r="P11" s="39">
        <v>0</v>
      </c>
      <c r="Q11" s="39">
        <f t="shared" si="6"/>
        <v>0</v>
      </c>
      <c r="R11" s="39">
        <v>0</v>
      </c>
      <c r="S11" s="39">
        <f t="shared" si="7"/>
        <v>0</v>
      </c>
      <c r="T11" s="39">
        <v>0</v>
      </c>
      <c r="U11" s="39">
        <f t="shared" si="8"/>
        <v>0</v>
      </c>
      <c r="V11" s="40">
        <f t="shared" si="10"/>
        <v>7658620</v>
      </c>
      <c r="W11" s="39">
        <f t="shared" si="9"/>
        <v>363.22599004031304</v>
      </c>
    </row>
    <row r="12" spans="1:23" ht="12.75">
      <c r="A12" s="23">
        <v>9</v>
      </c>
      <c r="B12" s="55" t="s">
        <v>18</v>
      </c>
      <c r="C12" s="51">
        <v>41667</v>
      </c>
      <c r="D12" s="39">
        <v>32109</v>
      </c>
      <c r="E12" s="39">
        <f t="shared" si="0"/>
        <v>0.770609835121319</v>
      </c>
      <c r="F12" s="39">
        <v>25766</v>
      </c>
      <c r="G12" s="39">
        <f t="shared" si="1"/>
        <v>0.6183790529675762</v>
      </c>
      <c r="H12" s="39">
        <v>5000</v>
      </c>
      <c r="I12" s="39">
        <f t="shared" si="2"/>
        <v>0.11999904000767994</v>
      </c>
      <c r="J12" s="39">
        <v>8576316</v>
      </c>
      <c r="K12" s="39">
        <f t="shared" si="3"/>
        <v>205.8299373605011</v>
      </c>
      <c r="L12" s="39">
        <v>4922867</v>
      </c>
      <c r="M12" s="39">
        <f t="shared" si="4"/>
        <v>118.14786281709746</v>
      </c>
      <c r="N12" s="39">
        <v>0</v>
      </c>
      <c r="O12" s="39">
        <f t="shared" si="5"/>
        <v>0</v>
      </c>
      <c r="P12" s="39">
        <v>0</v>
      </c>
      <c r="Q12" s="39">
        <f t="shared" si="6"/>
        <v>0</v>
      </c>
      <c r="R12" s="39">
        <v>0</v>
      </c>
      <c r="S12" s="39">
        <f t="shared" si="7"/>
        <v>0</v>
      </c>
      <c r="T12" s="39">
        <v>30593</v>
      </c>
      <c r="U12" s="39">
        <f t="shared" si="8"/>
        <v>0.7342261261909905</v>
      </c>
      <c r="V12" s="40">
        <f t="shared" si="10"/>
        <v>13592651</v>
      </c>
      <c r="W12" s="39">
        <f t="shared" si="9"/>
        <v>326.22101423188616</v>
      </c>
    </row>
    <row r="13" spans="1:23" ht="12.75">
      <c r="A13" s="24">
        <v>10</v>
      </c>
      <c r="B13" s="57" t="s">
        <v>84</v>
      </c>
      <c r="C13" s="52">
        <v>32612</v>
      </c>
      <c r="D13" s="36">
        <v>1203406</v>
      </c>
      <c r="E13" s="36">
        <f t="shared" si="0"/>
        <v>36.900711394578686</v>
      </c>
      <c r="F13" s="36">
        <v>20409</v>
      </c>
      <c r="G13" s="36">
        <f t="shared" si="1"/>
        <v>0.6258125843247884</v>
      </c>
      <c r="H13" s="36">
        <v>0</v>
      </c>
      <c r="I13" s="36">
        <f t="shared" si="2"/>
        <v>0</v>
      </c>
      <c r="J13" s="36">
        <v>20023549</v>
      </c>
      <c r="K13" s="36">
        <f t="shared" si="3"/>
        <v>613.9932846804857</v>
      </c>
      <c r="L13" s="36">
        <v>8122253</v>
      </c>
      <c r="M13" s="36">
        <f t="shared" si="4"/>
        <v>249.05718753832946</v>
      </c>
      <c r="N13" s="36">
        <v>0</v>
      </c>
      <c r="O13" s="36">
        <f t="shared" si="5"/>
        <v>0</v>
      </c>
      <c r="P13" s="36">
        <v>0</v>
      </c>
      <c r="Q13" s="36">
        <f t="shared" si="6"/>
        <v>0</v>
      </c>
      <c r="R13" s="36">
        <v>0</v>
      </c>
      <c r="S13" s="36">
        <f t="shared" si="7"/>
        <v>0</v>
      </c>
      <c r="T13" s="36">
        <v>54294</v>
      </c>
      <c r="U13" s="36">
        <f t="shared" si="8"/>
        <v>1.6648472954740585</v>
      </c>
      <c r="V13" s="37">
        <f t="shared" si="10"/>
        <v>29423911</v>
      </c>
      <c r="W13" s="36">
        <f t="shared" si="9"/>
        <v>902.2418434931927</v>
      </c>
    </row>
    <row r="14" spans="1:23" ht="12.75">
      <c r="A14" s="44">
        <v>11</v>
      </c>
      <c r="B14" s="56" t="s">
        <v>19</v>
      </c>
      <c r="C14" s="51">
        <v>1630</v>
      </c>
      <c r="D14" s="43">
        <v>82448</v>
      </c>
      <c r="E14" s="43">
        <f t="shared" si="0"/>
        <v>50.58159509202454</v>
      </c>
      <c r="F14" s="43">
        <v>9703</v>
      </c>
      <c r="G14" s="43">
        <f t="shared" si="1"/>
        <v>5.952760736196319</v>
      </c>
      <c r="H14" s="43">
        <v>0</v>
      </c>
      <c r="I14" s="43">
        <f t="shared" si="2"/>
        <v>0</v>
      </c>
      <c r="J14" s="43">
        <v>547727</v>
      </c>
      <c r="K14" s="43">
        <f t="shared" si="3"/>
        <v>336.0288343558282</v>
      </c>
      <c r="L14" s="43">
        <v>570680</v>
      </c>
      <c r="M14" s="43">
        <f t="shared" si="4"/>
        <v>350.11042944785277</v>
      </c>
      <c r="N14" s="43">
        <v>0</v>
      </c>
      <c r="O14" s="43">
        <f t="shared" si="5"/>
        <v>0</v>
      </c>
      <c r="P14" s="43">
        <v>0</v>
      </c>
      <c r="Q14" s="43">
        <f t="shared" si="6"/>
        <v>0</v>
      </c>
      <c r="R14" s="43">
        <v>0</v>
      </c>
      <c r="S14" s="43">
        <f t="shared" si="7"/>
        <v>0</v>
      </c>
      <c r="T14" s="43">
        <v>1064</v>
      </c>
      <c r="U14" s="43">
        <f t="shared" si="8"/>
        <v>0.652760736196319</v>
      </c>
      <c r="V14" s="40">
        <f t="shared" si="10"/>
        <v>1211622</v>
      </c>
      <c r="W14" s="43">
        <f t="shared" si="9"/>
        <v>743.3263803680982</v>
      </c>
    </row>
    <row r="15" spans="1:23" ht="12.75">
      <c r="A15" s="23">
        <v>12</v>
      </c>
      <c r="B15" s="55" t="s">
        <v>85</v>
      </c>
      <c r="C15" s="51">
        <v>1313</v>
      </c>
      <c r="D15" s="39">
        <v>165290</v>
      </c>
      <c r="E15" s="39">
        <f t="shared" si="0"/>
        <v>125.8872810357959</v>
      </c>
      <c r="F15" s="39">
        <v>8240</v>
      </c>
      <c r="G15" s="39">
        <f t="shared" si="1"/>
        <v>6.275704493526276</v>
      </c>
      <c r="H15" s="39">
        <v>0</v>
      </c>
      <c r="I15" s="39">
        <f t="shared" si="2"/>
        <v>0</v>
      </c>
      <c r="J15" s="39">
        <v>916000</v>
      </c>
      <c r="K15" s="39">
        <f t="shared" si="3"/>
        <v>697.6389946686976</v>
      </c>
      <c r="L15" s="39">
        <v>197208</v>
      </c>
      <c r="M15" s="39">
        <f t="shared" si="4"/>
        <v>150.1964965727342</v>
      </c>
      <c r="N15" s="39">
        <v>0</v>
      </c>
      <c r="O15" s="39">
        <f t="shared" si="5"/>
        <v>0</v>
      </c>
      <c r="P15" s="39">
        <v>0</v>
      </c>
      <c r="Q15" s="39">
        <f t="shared" si="6"/>
        <v>0</v>
      </c>
      <c r="R15" s="39">
        <v>0</v>
      </c>
      <c r="S15" s="39">
        <f t="shared" si="7"/>
        <v>0</v>
      </c>
      <c r="T15" s="39">
        <v>0</v>
      </c>
      <c r="U15" s="39">
        <f t="shared" si="8"/>
        <v>0</v>
      </c>
      <c r="V15" s="40">
        <f t="shared" si="10"/>
        <v>1286738</v>
      </c>
      <c r="W15" s="39">
        <f t="shared" si="9"/>
        <v>979.998476770754</v>
      </c>
    </row>
    <row r="16" spans="1:23" ht="12.75">
      <c r="A16" s="23">
        <v>13</v>
      </c>
      <c r="B16" s="55" t="s">
        <v>20</v>
      </c>
      <c r="C16" s="51">
        <v>1555</v>
      </c>
      <c r="D16" s="39">
        <v>85705</v>
      </c>
      <c r="E16" s="39">
        <f t="shared" si="0"/>
        <v>55.11575562700965</v>
      </c>
      <c r="F16" s="39">
        <v>5508</v>
      </c>
      <c r="G16" s="39">
        <f t="shared" si="1"/>
        <v>3.5421221864951766</v>
      </c>
      <c r="H16" s="39">
        <v>-1900</v>
      </c>
      <c r="I16" s="39">
        <f t="shared" si="2"/>
        <v>-1.2218649517684887</v>
      </c>
      <c r="J16" s="39">
        <v>173182</v>
      </c>
      <c r="K16" s="39">
        <f t="shared" si="3"/>
        <v>111.37106109324759</v>
      </c>
      <c r="L16" s="39">
        <v>48468</v>
      </c>
      <c r="M16" s="39">
        <f t="shared" si="4"/>
        <v>31.16913183279743</v>
      </c>
      <c r="N16" s="39">
        <v>0</v>
      </c>
      <c r="O16" s="39">
        <f t="shared" si="5"/>
        <v>0</v>
      </c>
      <c r="P16" s="39">
        <v>0</v>
      </c>
      <c r="Q16" s="39">
        <f t="shared" si="6"/>
        <v>0</v>
      </c>
      <c r="R16" s="39">
        <v>0</v>
      </c>
      <c r="S16" s="39">
        <f t="shared" si="7"/>
        <v>0</v>
      </c>
      <c r="T16" s="39">
        <v>124</v>
      </c>
      <c r="U16" s="39">
        <f t="shared" si="8"/>
        <v>0.0797427652733119</v>
      </c>
      <c r="V16" s="40">
        <f t="shared" si="10"/>
        <v>311087</v>
      </c>
      <c r="W16" s="39">
        <f t="shared" si="9"/>
        <v>200.05594855305466</v>
      </c>
    </row>
    <row r="17" spans="1:23" ht="12.75">
      <c r="A17" s="23">
        <v>14</v>
      </c>
      <c r="B17" s="55" t="s">
        <v>21</v>
      </c>
      <c r="C17" s="51">
        <v>2047</v>
      </c>
      <c r="D17" s="39">
        <v>32920</v>
      </c>
      <c r="E17" s="39">
        <f t="shared" si="0"/>
        <v>16.082071323888616</v>
      </c>
      <c r="F17" s="39">
        <v>6561</v>
      </c>
      <c r="G17" s="39">
        <f t="shared" si="1"/>
        <v>3.2051783097215436</v>
      </c>
      <c r="H17" s="39">
        <v>45000</v>
      </c>
      <c r="I17" s="39">
        <f t="shared" si="2"/>
        <v>21.983390327308257</v>
      </c>
      <c r="J17" s="39">
        <v>1105430</v>
      </c>
      <c r="K17" s="39">
        <f t="shared" si="3"/>
        <v>540.0244259892526</v>
      </c>
      <c r="L17" s="39">
        <v>244391</v>
      </c>
      <c r="M17" s="39">
        <f t="shared" si="4"/>
        <v>119.38983878847094</v>
      </c>
      <c r="N17" s="39">
        <v>0</v>
      </c>
      <c r="O17" s="39">
        <f t="shared" si="5"/>
        <v>0</v>
      </c>
      <c r="P17" s="39">
        <v>0</v>
      </c>
      <c r="Q17" s="39">
        <f t="shared" si="6"/>
        <v>0</v>
      </c>
      <c r="R17" s="39">
        <v>0</v>
      </c>
      <c r="S17" s="39">
        <f t="shared" si="7"/>
        <v>0</v>
      </c>
      <c r="T17" s="39">
        <v>8522</v>
      </c>
      <c r="U17" s="39">
        <f t="shared" si="8"/>
        <v>4.163165608207132</v>
      </c>
      <c r="V17" s="40">
        <f t="shared" si="10"/>
        <v>1442824</v>
      </c>
      <c r="W17" s="39">
        <f t="shared" si="9"/>
        <v>704.848070346849</v>
      </c>
    </row>
    <row r="18" spans="1:23" ht="12.75">
      <c r="A18" s="24">
        <v>15</v>
      </c>
      <c r="B18" s="57" t="s">
        <v>22</v>
      </c>
      <c r="C18" s="52">
        <v>3834</v>
      </c>
      <c r="D18" s="36">
        <v>17583</v>
      </c>
      <c r="E18" s="36">
        <f t="shared" si="0"/>
        <v>4.586071987480438</v>
      </c>
      <c r="F18" s="36">
        <v>10946</v>
      </c>
      <c r="G18" s="36">
        <f t="shared" si="1"/>
        <v>2.854981742305686</v>
      </c>
      <c r="H18" s="36">
        <v>0</v>
      </c>
      <c r="I18" s="36">
        <f t="shared" si="2"/>
        <v>0</v>
      </c>
      <c r="J18" s="36">
        <v>588066</v>
      </c>
      <c r="K18" s="36">
        <f t="shared" si="3"/>
        <v>153.38184663536776</v>
      </c>
      <c r="L18" s="36">
        <v>68646</v>
      </c>
      <c r="M18" s="36">
        <f t="shared" si="4"/>
        <v>17.90453834115806</v>
      </c>
      <c r="N18" s="36">
        <v>0</v>
      </c>
      <c r="O18" s="36">
        <f t="shared" si="5"/>
        <v>0</v>
      </c>
      <c r="P18" s="36">
        <v>0</v>
      </c>
      <c r="Q18" s="36">
        <f t="shared" si="6"/>
        <v>0</v>
      </c>
      <c r="R18" s="36">
        <v>0</v>
      </c>
      <c r="S18" s="36">
        <f t="shared" si="7"/>
        <v>0</v>
      </c>
      <c r="T18" s="36">
        <v>1174</v>
      </c>
      <c r="U18" s="36">
        <f t="shared" si="8"/>
        <v>0.306207616066771</v>
      </c>
      <c r="V18" s="37">
        <f t="shared" si="10"/>
        <v>686415</v>
      </c>
      <c r="W18" s="36">
        <f t="shared" si="9"/>
        <v>179.03364632237873</v>
      </c>
    </row>
    <row r="19" spans="1:23" ht="12.75">
      <c r="A19" s="44">
        <v>16</v>
      </c>
      <c r="B19" s="56" t="s">
        <v>23</v>
      </c>
      <c r="C19" s="51">
        <v>5040</v>
      </c>
      <c r="D19" s="43">
        <v>104239</v>
      </c>
      <c r="E19" s="43">
        <f t="shared" si="0"/>
        <v>20.68234126984127</v>
      </c>
      <c r="F19" s="43">
        <v>13057</v>
      </c>
      <c r="G19" s="43">
        <f t="shared" si="1"/>
        <v>2.590674603174603</v>
      </c>
      <c r="H19" s="43">
        <v>0</v>
      </c>
      <c r="I19" s="43">
        <f t="shared" si="2"/>
        <v>0</v>
      </c>
      <c r="J19" s="43">
        <v>1810000</v>
      </c>
      <c r="K19" s="43">
        <f t="shared" si="3"/>
        <v>359.12698412698415</v>
      </c>
      <c r="L19" s="43">
        <v>1618081</v>
      </c>
      <c r="M19" s="43">
        <f t="shared" si="4"/>
        <v>321.04781746031745</v>
      </c>
      <c r="N19" s="43">
        <v>0</v>
      </c>
      <c r="O19" s="43">
        <f t="shared" si="5"/>
        <v>0</v>
      </c>
      <c r="P19" s="43">
        <v>0</v>
      </c>
      <c r="Q19" s="43">
        <f t="shared" si="6"/>
        <v>0</v>
      </c>
      <c r="R19" s="43">
        <v>0</v>
      </c>
      <c r="S19" s="43">
        <f t="shared" si="7"/>
        <v>0</v>
      </c>
      <c r="T19" s="43">
        <v>0</v>
      </c>
      <c r="U19" s="43">
        <f t="shared" si="8"/>
        <v>0</v>
      </c>
      <c r="V19" s="40">
        <f t="shared" si="10"/>
        <v>3545377</v>
      </c>
      <c r="W19" s="43">
        <f t="shared" si="9"/>
        <v>703.4478174603174</v>
      </c>
    </row>
    <row r="20" spans="1:23" ht="12.75">
      <c r="A20" s="23">
        <v>17</v>
      </c>
      <c r="B20" s="55" t="s">
        <v>24</v>
      </c>
      <c r="C20" s="51">
        <v>42889</v>
      </c>
      <c r="D20" s="39">
        <v>710046</v>
      </c>
      <c r="E20" s="39">
        <f t="shared" si="0"/>
        <v>16.55543379421297</v>
      </c>
      <c r="F20" s="39">
        <v>65905</v>
      </c>
      <c r="G20" s="39">
        <f t="shared" si="1"/>
        <v>1.5366410967847233</v>
      </c>
      <c r="H20" s="39">
        <v>0</v>
      </c>
      <c r="I20" s="39">
        <f t="shared" si="2"/>
        <v>0</v>
      </c>
      <c r="J20" s="39">
        <v>3398199</v>
      </c>
      <c r="K20" s="39">
        <f t="shared" si="3"/>
        <v>79.23241390566346</v>
      </c>
      <c r="L20" s="39">
        <v>327223</v>
      </c>
      <c r="M20" s="39">
        <f t="shared" si="4"/>
        <v>7.629532047844435</v>
      </c>
      <c r="N20" s="39">
        <v>14052</v>
      </c>
      <c r="O20" s="39">
        <f t="shared" si="5"/>
        <v>0.32763645690037074</v>
      </c>
      <c r="P20" s="39">
        <v>0</v>
      </c>
      <c r="Q20" s="39">
        <f t="shared" si="6"/>
        <v>0</v>
      </c>
      <c r="R20" s="39">
        <v>0</v>
      </c>
      <c r="S20" s="39">
        <f t="shared" si="7"/>
        <v>0</v>
      </c>
      <c r="T20" s="39">
        <v>64566</v>
      </c>
      <c r="U20" s="39">
        <f t="shared" si="8"/>
        <v>1.5054209704119939</v>
      </c>
      <c r="V20" s="40">
        <f t="shared" si="10"/>
        <v>4579991</v>
      </c>
      <c r="W20" s="39">
        <f t="shared" si="9"/>
        <v>106.78707827181795</v>
      </c>
    </row>
    <row r="21" spans="1:23" ht="12.75">
      <c r="A21" s="23">
        <v>18</v>
      </c>
      <c r="B21" s="55" t="s">
        <v>25</v>
      </c>
      <c r="C21" s="51">
        <v>1204</v>
      </c>
      <c r="D21" s="39">
        <v>24011</v>
      </c>
      <c r="E21" s="39">
        <f t="shared" si="0"/>
        <v>19.94269102990033</v>
      </c>
      <c r="F21" s="39">
        <v>5349</v>
      </c>
      <c r="G21" s="39">
        <f t="shared" si="1"/>
        <v>4.442691029900332</v>
      </c>
      <c r="H21" s="39">
        <v>0</v>
      </c>
      <c r="I21" s="39">
        <f t="shared" si="2"/>
        <v>0</v>
      </c>
      <c r="J21" s="39">
        <v>0</v>
      </c>
      <c r="K21" s="39">
        <f t="shared" si="3"/>
        <v>0</v>
      </c>
      <c r="L21" s="39">
        <v>24952</v>
      </c>
      <c r="M21" s="39">
        <f t="shared" si="4"/>
        <v>20.72425249169435</v>
      </c>
      <c r="N21" s="39">
        <v>0</v>
      </c>
      <c r="O21" s="39">
        <f t="shared" si="5"/>
        <v>0</v>
      </c>
      <c r="P21" s="39">
        <v>0</v>
      </c>
      <c r="Q21" s="39">
        <f t="shared" si="6"/>
        <v>0</v>
      </c>
      <c r="R21" s="39">
        <v>7641</v>
      </c>
      <c r="S21" s="39">
        <f t="shared" si="7"/>
        <v>6.346345514950166</v>
      </c>
      <c r="T21" s="39">
        <v>0</v>
      </c>
      <c r="U21" s="39">
        <f t="shared" si="8"/>
        <v>0</v>
      </c>
      <c r="V21" s="40">
        <f t="shared" si="10"/>
        <v>61953</v>
      </c>
      <c r="W21" s="39">
        <f t="shared" si="9"/>
        <v>51.455980066445186</v>
      </c>
    </row>
    <row r="22" spans="1:23" ht="12.75">
      <c r="A22" s="23">
        <v>19</v>
      </c>
      <c r="B22" s="55" t="s">
        <v>26</v>
      </c>
      <c r="C22" s="51">
        <v>2062</v>
      </c>
      <c r="D22" s="39">
        <v>13646</v>
      </c>
      <c r="E22" s="39">
        <f t="shared" si="0"/>
        <v>6.617846750727449</v>
      </c>
      <c r="F22" s="39">
        <v>13997</v>
      </c>
      <c r="G22" s="39">
        <f t="shared" si="1"/>
        <v>6.788069835111542</v>
      </c>
      <c r="H22" s="39">
        <v>15000</v>
      </c>
      <c r="I22" s="39">
        <f t="shared" si="2"/>
        <v>7.274490785645005</v>
      </c>
      <c r="J22" s="39">
        <v>0</v>
      </c>
      <c r="K22" s="39">
        <f t="shared" si="3"/>
        <v>0</v>
      </c>
      <c r="L22" s="39">
        <v>0</v>
      </c>
      <c r="M22" s="39">
        <f t="shared" si="4"/>
        <v>0</v>
      </c>
      <c r="N22" s="39">
        <v>0</v>
      </c>
      <c r="O22" s="39">
        <f t="shared" si="5"/>
        <v>0</v>
      </c>
      <c r="P22" s="39">
        <v>0</v>
      </c>
      <c r="Q22" s="39">
        <f t="shared" si="6"/>
        <v>0</v>
      </c>
      <c r="R22" s="39">
        <v>0</v>
      </c>
      <c r="S22" s="39">
        <f t="shared" si="7"/>
        <v>0</v>
      </c>
      <c r="T22" s="39">
        <v>0</v>
      </c>
      <c r="U22" s="39">
        <f t="shared" si="8"/>
        <v>0</v>
      </c>
      <c r="V22" s="40">
        <f t="shared" si="10"/>
        <v>42643</v>
      </c>
      <c r="W22" s="39">
        <f t="shared" si="9"/>
        <v>20.680407371483994</v>
      </c>
    </row>
    <row r="23" spans="1:23" ht="12.75">
      <c r="A23" s="24">
        <v>20</v>
      </c>
      <c r="B23" s="57" t="s">
        <v>27</v>
      </c>
      <c r="C23" s="52">
        <v>6035</v>
      </c>
      <c r="D23" s="36">
        <v>179764</v>
      </c>
      <c r="E23" s="36">
        <f t="shared" si="0"/>
        <v>29.786909693454845</v>
      </c>
      <c r="F23" s="36">
        <v>13740</v>
      </c>
      <c r="G23" s="36">
        <f t="shared" si="1"/>
        <v>2.276719138359569</v>
      </c>
      <c r="H23" s="36">
        <v>0</v>
      </c>
      <c r="I23" s="36">
        <f t="shared" si="2"/>
        <v>0</v>
      </c>
      <c r="J23" s="36">
        <v>881182</v>
      </c>
      <c r="K23" s="36">
        <f t="shared" si="3"/>
        <v>146.01193040596522</v>
      </c>
      <c r="L23" s="36">
        <v>185772</v>
      </c>
      <c r="M23" s="36">
        <f t="shared" si="4"/>
        <v>30.782435791217896</v>
      </c>
      <c r="N23" s="36">
        <v>0</v>
      </c>
      <c r="O23" s="36">
        <f t="shared" si="5"/>
        <v>0</v>
      </c>
      <c r="P23" s="36">
        <v>0</v>
      </c>
      <c r="Q23" s="36">
        <f t="shared" si="6"/>
        <v>0</v>
      </c>
      <c r="R23" s="36">
        <v>0</v>
      </c>
      <c r="S23" s="36">
        <f t="shared" si="7"/>
        <v>0</v>
      </c>
      <c r="T23" s="36">
        <v>5327</v>
      </c>
      <c r="U23" s="36">
        <f t="shared" si="8"/>
        <v>0.8826843413421707</v>
      </c>
      <c r="V23" s="37">
        <f t="shared" si="10"/>
        <v>1265785</v>
      </c>
      <c r="W23" s="36">
        <f t="shared" si="9"/>
        <v>209.74067937033968</v>
      </c>
    </row>
    <row r="24" spans="1:23" ht="12.75">
      <c r="A24" s="44">
        <v>21</v>
      </c>
      <c r="B24" s="56" t="s">
        <v>28</v>
      </c>
      <c r="C24" s="51">
        <v>3184</v>
      </c>
      <c r="D24" s="43">
        <v>82799</v>
      </c>
      <c r="E24" s="43">
        <f t="shared" si="0"/>
        <v>26.00471105527638</v>
      </c>
      <c r="F24" s="43">
        <v>150</v>
      </c>
      <c r="G24" s="43">
        <f t="shared" si="1"/>
        <v>0.0471105527638191</v>
      </c>
      <c r="H24" s="43">
        <v>0</v>
      </c>
      <c r="I24" s="43">
        <f t="shared" si="2"/>
        <v>0</v>
      </c>
      <c r="J24" s="43">
        <v>1381297</v>
      </c>
      <c r="K24" s="43">
        <f t="shared" si="3"/>
        <v>433.82443467336685</v>
      </c>
      <c r="L24" s="43">
        <v>141363</v>
      </c>
      <c r="M24" s="43">
        <f t="shared" si="4"/>
        <v>44.397927135678394</v>
      </c>
      <c r="N24" s="43">
        <v>0</v>
      </c>
      <c r="O24" s="43">
        <f t="shared" si="5"/>
        <v>0</v>
      </c>
      <c r="P24" s="43">
        <v>0</v>
      </c>
      <c r="Q24" s="43">
        <f t="shared" si="6"/>
        <v>0</v>
      </c>
      <c r="R24" s="43">
        <v>1000</v>
      </c>
      <c r="S24" s="43">
        <f t="shared" si="7"/>
        <v>0.314070351758794</v>
      </c>
      <c r="T24" s="43">
        <v>22130</v>
      </c>
      <c r="U24" s="43">
        <f t="shared" si="8"/>
        <v>6.950376884422111</v>
      </c>
      <c r="V24" s="40">
        <f t="shared" si="10"/>
        <v>1628739</v>
      </c>
      <c r="W24" s="43">
        <f t="shared" si="9"/>
        <v>511.53863065326635</v>
      </c>
    </row>
    <row r="25" spans="1:23" ht="12.75">
      <c r="A25" s="23">
        <v>22</v>
      </c>
      <c r="B25" s="55" t="s">
        <v>29</v>
      </c>
      <c r="C25" s="51">
        <v>3313</v>
      </c>
      <c r="D25" s="39">
        <v>15204</v>
      </c>
      <c r="E25" s="39">
        <f t="shared" si="0"/>
        <v>4.589194083911862</v>
      </c>
      <c r="F25" s="39">
        <v>9624</v>
      </c>
      <c r="G25" s="39">
        <f t="shared" si="1"/>
        <v>2.9049200120736494</v>
      </c>
      <c r="H25" s="39">
        <v>22178</v>
      </c>
      <c r="I25" s="39">
        <f t="shared" si="2"/>
        <v>6.6942348324781165</v>
      </c>
      <c r="J25" s="39">
        <v>1130000</v>
      </c>
      <c r="K25" s="39">
        <f t="shared" si="3"/>
        <v>341.0805916088138</v>
      </c>
      <c r="L25" s="39">
        <v>603739</v>
      </c>
      <c r="M25" s="39">
        <f t="shared" si="4"/>
        <v>182.23332327195894</v>
      </c>
      <c r="N25" s="39">
        <v>0</v>
      </c>
      <c r="O25" s="39">
        <f t="shared" si="5"/>
        <v>0</v>
      </c>
      <c r="P25" s="39">
        <v>0</v>
      </c>
      <c r="Q25" s="39">
        <f t="shared" si="6"/>
        <v>0</v>
      </c>
      <c r="R25" s="39">
        <v>0</v>
      </c>
      <c r="S25" s="39">
        <f t="shared" si="7"/>
        <v>0</v>
      </c>
      <c r="T25" s="39">
        <v>0</v>
      </c>
      <c r="U25" s="39">
        <f t="shared" si="8"/>
        <v>0</v>
      </c>
      <c r="V25" s="40">
        <f t="shared" si="10"/>
        <v>1780745</v>
      </c>
      <c r="W25" s="39">
        <f t="shared" si="9"/>
        <v>537.5022638092363</v>
      </c>
    </row>
    <row r="26" spans="1:23" ht="12.75">
      <c r="A26" s="23">
        <v>23</v>
      </c>
      <c r="B26" s="55" t="s">
        <v>30</v>
      </c>
      <c r="C26" s="51">
        <v>13704</v>
      </c>
      <c r="D26" s="39">
        <v>467463</v>
      </c>
      <c r="E26" s="39">
        <f t="shared" si="0"/>
        <v>34.11142732049037</v>
      </c>
      <c r="F26" s="39">
        <v>23900</v>
      </c>
      <c r="G26" s="39">
        <f t="shared" si="1"/>
        <v>1.7440163455925277</v>
      </c>
      <c r="H26" s="39">
        <v>0</v>
      </c>
      <c r="I26" s="39">
        <f t="shared" si="2"/>
        <v>0</v>
      </c>
      <c r="J26" s="39">
        <v>6180000</v>
      </c>
      <c r="K26" s="39">
        <f t="shared" si="3"/>
        <v>450.9632224168126</v>
      </c>
      <c r="L26" s="39">
        <v>5357895</v>
      </c>
      <c r="M26" s="39">
        <f t="shared" si="4"/>
        <v>390.97307355516637</v>
      </c>
      <c r="N26" s="39">
        <v>0</v>
      </c>
      <c r="O26" s="39">
        <f t="shared" si="5"/>
        <v>0</v>
      </c>
      <c r="P26" s="39">
        <v>0</v>
      </c>
      <c r="Q26" s="39">
        <f t="shared" si="6"/>
        <v>0</v>
      </c>
      <c r="R26" s="39">
        <v>0</v>
      </c>
      <c r="S26" s="39">
        <f t="shared" si="7"/>
        <v>0</v>
      </c>
      <c r="T26" s="39">
        <v>9408</v>
      </c>
      <c r="U26" s="39">
        <f t="shared" si="8"/>
        <v>0.6865148861646234</v>
      </c>
      <c r="V26" s="40">
        <f t="shared" si="10"/>
        <v>12038666</v>
      </c>
      <c r="W26" s="39">
        <f t="shared" si="9"/>
        <v>878.4782545242265</v>
      </c>
    </row>
    <row r="27" spans="1:23" ht="12.75">
      <c r="A27" s="23">
        <v>24</v>
      </c>
      <c r="B27" s="55" t="s">
        <v>31</v>
      </c>
      <c r="C27" s="51">
        <v>4569</v>
      </c>
      <c r="D27" s="39">
        <v>39890</v>
      </c>
      <c r="E27" s="39">
        <f t="shared" si="0"/>
        <v>8.73057561829722</v>
      </c>
      <c r="F27" s="39">
        <v>21559</v>
      </c>
      <c r="G27" s="39">
        <f t="shared" si="1"/>
        <v>4.718537973298314</v>
      </c>
      <c r="H27" s="39">
        <v>0</v>
      </c>
      <c r="I27" s="39">
        <f t="shared" si="2"/>
        <v>0</v>
      </c>
      <c r="J27" s="39">
        <v>2234725</v>
      </c>
      <c r="K27" s="39">
        <f t="shared" si="3"/>
        <v>489.1059312759904</v>
      </c>
      <c r="L27" s="39">
        <v>2182980</v>
      </c>
      <c r="M27" s="39">
        <f t="shared" si="4"/>
        <v>477.7806959947472</v>
      </c>
      <c r="N27" s="39">
        <v>0</v>
      </c>
      <c r="O27" s="39">
        <f t="shared" si="5"/>
        <v>0</v>
      </c>
      <c r="P27" s="39">
        <v>0</v>
      </c>
      <c r="Q27" s="39">
        <f t="shared" si="6"/>
        <v>0</v>
      </c>
      <c r="R27" s="39">
        <v>0</v>
      </c>
      <c r="S27" s="39">
        <f t="shared" si="7"/>
        <v>0</v>
      </c>
      <c r="T27" s="39">
        <v>0</v>
      </c>
      <c r="U27" s="39">
        <f t="shared" si="8"/>
        <v>0</v>
      </c>
      <c r="V27" s="40">
        <f>D27+F27+H27+J27+L27+N27+P27+R27+T27</f>
        <v>4479154</v>
      </c>
      <c r="W27" s="39">
        <f t="shared" si="9"/>
        <v>980.3357408623331</v>
      </c>
    </row>
    <row r="28" spans="1:23" ht="12.75">
      <c r="A28" s="24">
        <v>25</v>
      </c>
      <c r="B28" s="57" t="s">
        <v>32</v>
      </c>
      <c r="C28" s="52">
        <v>2265</v>
      </c>
      <c r="D28" s="36">
        <v>98894</v>
      </c>
      <c r="E28" s="36">
        <f t="shared" si="0"/>
        <v>43.661810154525384</v>
      </c>
      <c r="F28" s="36">
        <v>0</v>
      </c>
      <c r="G28" s="36">
        <f t="shared" si="1"/>
        <v>0</v>
      </c>
      <c r="H28" s="36">
        <v>0</v>
      </c>
      <c r="I28" s="36">
        <f t="shared" si="2"/>
        <v>0</v>
      </c>
      <c r="J28" s="36">
        <v>707133</v>
      </c>
      <c r="K28" s="36">
        <f t="shared" si="3"/>
        <v>312.2</v>
      </c>
      <c r="L28" s="36">
        <v>197749</v>
      </c>
      <c r="M28" s="36">
        <f t="shared" si="4"/>
        <v>87.30640176600441</v>
      </c>
      <c r="N28" s="36">
        <v>0</v>
      </c>
      <c r="O28" s="36">
        <f t="shared" si="5"/>
        <v>0</v>
      </c>
      <c r="P28" s="36">
        <v>0</v>
      </c>
      <c r="Q28" s="36">
        <f t="shared" si="6"/>
        <v>0</v>
      </c>
      <c r="R28" s="36">
        <v>0</v>
      </c>
      <c r="S28" s="36">
        <f t="shared" si="7"/>
        <v>0</v>
      </c>
      <c r="T28" s="36">
        <v>51</v>
      </c>
      <c r="U28" s="36">
        <f t="shared" si="8"/>
        <v>0.022516556291390728</v>
      </c>
      <c r="V28" s="37">
        <f t="shared" si="10"/>
        <v>1003827</v>
      </c>
      <c r="W28" s="36">
        <f t="shared" si="9"/>
        <v>443.19072847682116</v>
      </c>
    </row>
    <row r="29" spans="1:23" ht="12.75">
      <c r="A29" s="44">
        <v>26</v>
      </c>
      <c r="B29" s="56" t="s">
        <v>119</v>
      </c>
      <c r="C29" s="51">
        <v>45704</v>
      </c>
      <c r="D29" s="43">
        <v>172155</v>
      </c>
      <c r="E29" s="43">
        <f t="shared" si="0"/>
        <v>3.7667381410817433</v>
      </c>
      <c r="F29" s="43">
        <v>59432</v>
      </c>
      <c r="G29" s="43">
        <f t="shared" si="1"/>
        <v>1.300367582706109</v>
      </c>
      <c r="H29" s="43">
        <v>0</v>
      </c>
      <c r="I29" s="43">
        <f t="shared" si="2"/>
        <v>0</v>
      </c>
      <c r="J29" s="43">
        <v>14351604</v>
      </c>
      <c r="K29" s="43">
        <f t="shared" si="3"/>
        <v>314.0119901977945</v>
      </c>
      <c r="L29" s="43">
        <v>6474087</v>
      </c>
      <c r="M29" s="43">
        <f t="shared" si="4"/>
        <v>141.6525249431122</v>
      </c>
      <c r="N29" s="43">
        <v>0</v>
      </c>
      <c r="O29" s="43">
        <f t="shared" si="5"/>
        <v>0</v>
      </c>
      <c r="P29" s="43">
        <v>0</v>
      </c>
      <c r="Q29" s="43">
        <f t="shared" si="6"/>
        <v>0</v>
      </c>
      <c r="R29" s="43">
        <v>880375</v>
      </c>
      <c r="S29" s="43">
        <f t="shared" si="7"/>
        <v>19.262537195869072</v>
      </c>
      <c r="T29" s="43">
        <v>206509</v>
      </c>
      <c r="U29" s="43">
        <f t="shared" si="8"/>
        <v>4.518401015228426</v>
      </c>
      <c r="V29" s="40">
        <f t="shared" si="10"/>
        <v>22144162</v>
      </c>
      <c r="W29" s="43">
        <f t="shared" si="9"/>
        <v>484.51255907579207</v>
      </c>
    </row>
    <row r="30" spans="1:23" ht="12.75">
      <c r="A30" s="23">
        <v>27</v>
      </c>
      <c r="B30" s="55" t="s">
        <v>86</v>
      </c>
      <c r="C30" s="51">
        <v>5822</v>
      </c>
      <c r="D30" s="39">
        <v>28869</v>
      </c>
      <c r="E30" s="39">
        <f t="shared" si="0"/>
        <v>4.958605290278255</v>
      </c>
      <c r="F30" s="39">
        <v>19595</v>
      </c>
      <c r="G30" s="39">
        <f t="shared" si="1"/>
        <v>3.365681896255582</v>
      </c>
      <c r="H30" s="39">
        <v>0</v>
      </c>
      <c r="I30" s="39">
        <f t="shared" si="2"/>
        <v>0</v>
      </c>
      <c r="J30" s="39">
        <v>1751950</v>
      </c>
      <c r="K30" s="39">
        <f t="shared" si="3"/>
        <v>300.91892820336653</v>
      </c>
      <c r="L30" s="39">
        <v>1180160</v>
      </c>
      <c r="M30" s="39">
        <f t="shared" si="4"/>
        <v>202.70697354860872</v>
      </c>
      <c r="N30" s="39">
        <v>0</v>
      </c>
      <c r="O30" s="39">
        <f t="shared" si="5"/>
        <v>0</v>
      </c>
      <c r="P30" s="39">
        <v>0</v>
      </c>
      <c r="Q30" s="39">
        <f t="shared" si="6"/>
        <v>0</v>
      </c>
      <c r="R30" s="39">
        <v>0</v>
      </c>
      <c r="S30" s="39">
        <f t="shared" si="7"/>
        <v>0</v>
      </c>
      <c r="T30" s="39">
        <v>300</v>
      </c>
      <c r="U30" s="39">
        <f t="shared" si="8"/>
        <v>0.05152868430092752</v>
      </c>
      <c r="V30" s="40">
        <f t="shared" si="10"/>
        <v>2980874</v>
      </c>
      <c r="W30" s="39">
        <f t="shared" si="9"/>
        <v>512.00171762281</v>
      </c>
    </row>
    <row r="31" spans="1:23" ht="12.75">
      <c r="A31" s="23">
        <v>28</v>
      </c>
      <c r="B31" s="55" t="s">
        <v>33</v>
      </c>
      <c r="C31" s="51">
        <v>30451</v>
      </c>
      <c r="D31" s="39">
        <v>86452</v>
      </c>
      <c r="E31" s="39">
        <f t="shared" si="0"/>
        <v>2.8390529046665134</v>
      </c>
      <c r="F31" s="39">
        <v>60424</v>
      </c>
      <c r="G31" s="39">
        <f t="shared" si="1"/>
        <v>1.9843026501592722</v>
      </c>
      <c r="H31" s="39">
        <v>323130</v>
      </c>
      <c r="I31" s="39">
        <f t="shared" si="2"/>
        <v>10.61147417161998</v>
      </c>
      <c r="J31" s="39">
        <v>6362391</v>
      </c>
      <c r="K31" s="39">
        <f t="shared" si="3"/>
        <v>208.9386555449739</v>
      </c>
      <c r="L31" s="39">
        <v>2575176</v>
      </c>
      <c r="M31" s="39">
        <f t="shared" si="4"/>
        <v>84.56786312436373</v>
      </c>
      <c r="N31" s="39">
        <v>0</v>
      </c>
      <c r="O31" s="39">
        <f t="shared" si="5"/>
        <v>0</v>
      </c>
      <c r="P31" s="39">
        <v>0</v>
      </c>
      <c r="Q31" s="39">
        <f t="shared" si="6"/>
        <v>0</v>
      </c>
      <c r="R31" s="39">
        <v>0</v>
      </c>
      <c r="S31" s="39">
        <f t="shared" si="7"/>
        <v>0</v>
      </c>
      <c r="T31" s="39">
        <v>174441</v>
      </c>
      <c r="U31" s="39">
        <f t="shared" si="8"/>
        <v>5.72858034218909</v>
      </c>
      <c r="V31" s="40">
        <f t="shared" si="10"/>
        <v>9582014</v>
      </c>
      <c r="W31" s="39">
        <f t="shared" si="9"/>
        <v>314.6699287379725</v>
      </c>
    </row>
    <row r="32" spans="1:23" ht="12.75">
      <c r="A32" s="23">
        <v>29</v>
      </c>
      <c r="B32" s="55" t="s">
        <v>34</v>
      </c>
      <c r="C32" s="51">
        <v>14356</v>
      </c>
      <c r="D32" s="39">
        <v>182983</v>
      </c>
      <c r="E32" s="39">
        <f t="shared" si="0"/>
        <v>12.74609919197548</v>
      </c>
      <c r="F32" s="39">
        <v>20204</v>
      </c>
      <c r="G32" s="39">
        <f t="shared" si="1"/>
        <v>1.407355809417665</v>
      </c>
      <c r="H32" s="39">
        <v>0</v>
      </c>
      <c r="I32" s="39">
        <f t="shared" si="2"/>
        <v>0</v>
      </c>
      <c r="J32" s="39">
        <v>8375000</v>
      </c>
      <c r="K32" s="39">
        <f t="shared" si="3"/>
        <v>583.3797715241014</v>
      </c>
      <c r="L32" s="39">
        <v>4154177</v>
      </c>
      <c r="M32" s="39">
        <f t="shared" si="4"/>
        <v>289.36869601560323</v>
      </c>
      <c r="N32" s="39">
        <v>117</v>
      </c>
      <c r="O32" s="39">
        <f t="shared" si="5"/>
        <v>0.008149902479799387</v>
      </c>
      <c r="P32" s="39">
        <v>0</v>
      </c>
      <c r="Q32" s="39">
        <f t="shared" si="6"/>
        <v>0</v>
      </c>
      <c r="R32" s="39">
        <v>0</v>
      </c>
      <c r="S32" s="39">
        <f t="shared" si="7"/>
        <v>0</v>
      </c>
      <c r="T32" s="39">
        <v>78908</v>
      </c>
      <c r="U32" s="39">
        <f t="shared" si="8"/>
        <v>5.496517135692393</v>
      </c>
      <c r="V32" s="40">
        <f t="shared" si="10"/>
        <v>12811389</v>
      </c>
      <c r="W32" s="39">
        <f t="shared" si="9"/>
        <v>892.40658957927</v>
      </c>
    </row>
    <row r="33" spans="1:23" ht="12.75">
      <c r="A33" s="24">
        <v>30</v>
      </c>
      <c r="B33" s="57" t="s">
        <v>35</v>
      </c>
      <c r="C33" s="52">
        <v>2649</v>
      </c>
      <c r="D33" s="36">
        <v>27209</v>
      </c>
      <c r="E33" s="36">
        <f t="shared" si="0"/>
        <v>10.271423178557946</v>
      </c>
      <c r="F33" s="36">
        <v>8099</v>
      </c>
      <c r="G33" s="36">
        <f t="shared" si="1"/>
        <v>3.0573801434503585</v>
      </c>
      <c r="H33" s="36">
        <v>0</v>
      </c>
      <c r="I33" s="36">
        <f t="shared" si="2"/>
        <v>0</v>
      </c>
      <c r="J33" s="36">
        <v>825000</v>
      </c>
      <c r="K33" s="36">
        <f t="shared" si="3"/>
        <v>311.4382785956965</v>
      </c>
      <c r="L33" s="36">
        <v>433920</v>
      </c>
      <c r="M33" s="36">
        <f t="shared" si="4"/>
        <v>163.80520951302378</v>
      </c>
      <c r="N33" s="36">
        <v>0</v>
      </c>
      <c r="O33" s="36">
        <f t="shared" si="5"/>
        <v>0</v>
      </c>
      <c r="P33" s="36">
        <v>0</v>
      </c>
      <c r="Q33" s="36">
        <f t="shared" si="6"/>
        <v>0</v>
      </c>
      <c r="R33" s="36">
        <v>0</v>
      </c>
      <c r="S33" s="36">
        <f t="shared" si="7"/>
        <v>0</v>
      </c>
      <c r="T33" s="36">
        <v>0</v>
      </c>
      <c r="U33" s="36">
        <f t="shared" si="8"/>
        <v>0</v>
      </c>
      <c r="V33" s="40">
        <f t="shared" si="10"/>
        <v>1294228</v>
      </c>
      <c r="W33" s="36">
        <f t="shared" si="9"/>
        <v>488.57229143072857</v>
      </c>
    </row>
    <row r="34" spans="1:23" ht="12.75">
      <c r="A34" s="44">
        <v>31</v>
      </c>
      <c r="B34" s="56" t="s">
        <v>36</v>
      </c>
      <c r="C34" s="51">
        <v>6620</v>
      </c>
      <c r="D34" s="43">
        <v>-64451</v>
      </c>
      <c r="E34" s="43">
        <f t="shared" si="0"/>
        <v>-9.735800604229608</v>
      </c>
      <c r="F34" s="43">
        <v>13979</v>
      </c>
      <c r="G34" s="43">
        <f t="shared" si="1"/>
        <v>2.111631419939577</v>
      </c>
      <c r="H34" s="43">
        <v>0</v>
      </c>
      <c r="I34" s="43">
        <f t="shared" si="2"/>
        <v>0</v>
      </c>
      <c r="J34" s="43">
        <v>2716458</v>
      </c>
      <c r="K34" s="43">
        <f t="shared" si="3"/>
        <v>410.34108761329304</v>
      </c>
      <c r="L34" s="43">
        <v>1738259</v>
      </c>
      <c r="M34" s="43">
        <f t="shared" si="4"/>
        <v>262.57688821752265</v>
      </c>
      <c r="N34" s="43">
        <v>0</v>
      </c>
      <c r="O34" s="43">
        <f t="shared" si="5"/>
        <v>0</v>
      </c>
      <c r="P34" s="43">
        <v>0</v>
      </c>
      <c r="Q34" s="43">
        <f t="shared" si="6"/>
        <v>0</v>
      </c>
      <c r="R34" s="43">
        <v>0</v>
      </c>
      <c r="S34" s="43">
        <f t="shared" si="7"/>
        <v>0</v>
      </c>
      <c r="T34" s="43">
        <v>0</v>
      </c>
      <c r="U34" s="43">
        <f t="shared" si="8"/>
        <v>0</v>
      </c>
      <c r="V34" s="37">
        <f t="shared" si="10"/>
        <v>4404245</v>
      </c>
      <c r="W34" s="43">
        <f t="shared" si="9"/>
        <v>665.2938066465257</v>
      </c>
    </row>
    <row r="35" spans="1:23" ht="12.75">
      <c r="A35" s="23">
        <v>32</v>
      </c>
      <c r="B35" s="55" t="s">
        <v>37</v>
      </c>
      <c r="C35" s="51">
        <v>24773</v>
      </c>
      <c r="D35" s="39">
        <v>1475058</v>
      </c>
      <c r="E35" s="39">
        <f t="shared" si="0"/>
        <v>59.54297016913575</v>
      </c>
      <c r="F35" s="39">
        <v>24201</v>
      </c>
      <c r="G35" s="39">
        <f t="shared" si="1"/>
        <v>0.9769103459411456</v>
      </c>
      <c r="H35" s="39">
        <v>0</v>
      </c>
      <c r="I35" s="39">
        <f t="shared" si="2"/>
        <v>0</v>
      </c>
      <c r="J35" s="39">
        <v>12473739</v>
      </c>
      <c r="K35" s="39">
        <f t="shared" si="3"/>
        <v>503.521535542728</v>
      </c>
      <c r="L35" s="39">
        <v>3290586</v>
      </c>
      <c r="M35" s="39">
        <f t="shared" si="4"/>
        <v>132.82953215193962</v>
      </c>
      <c r="N35" s="39">
        <v>0</v>
      </c>
      <c r="O35" s="39">
        <f t="shared" si="5"/>
        <v>0</v>
      </c>
      <c r="P35" s="39">
        <v>0</v>
      </c>
      <c r="Q35" s="39">
        <f t="shared" si="6"/>
        <v>0</v>
      </c>
      <c r="R35" s="39">
        <v>0</v>
      </c>
      <c r="S35" s="39">
        <f t="shared" si="7"/>
        <v>0</v>
      </c>
      <c r="T35" s="39">
        <v>0</v>
      </c>
      <c r="U35" s="39">
        <f t="shared" si="8"/>
        <v>0</v>
      </c>
      <c r="V35" s="40">
        <f t="shared" si="10"/>
        <v>17263584</v>
      </c>
      <c r="W35" s="39">
        <f t="shared" si="9"/>
        <v>696.8709482097445</v>
      </c>
    </row>
    <row r="36" spans="1:23" ht="12.75">
      <c r="A36" s="23">
        <v>33</v>
      </c>
      <c r="B36" s="55" t="s">
        <v>38</v>
      </c>
      <c r="C36" s="51">
        <v>1938</v>
      </c>
      <c r="D36" s="39">
        <v>264877</v>
      </c>
      <c r="E36" s="39">
        <f t="shared" si="0"/>
        <v>136.67543859649123</v>
      </c>
      <c r="F36" s="39">
        <v>9397</v>
      </c>
      <c r="G36" s="39">
        <f t="shared" si="1"/>
        <v>4.848813209494324</v>
      </c>
      <c r="H36" s="39">
        <v>0</v>
      </c>
      <c r="I36" s="39">
        <f t="shared" si="2"/>
        <v>0</v>
      </c>
      <c r="J36" s="39">
        <v>956085</v>
      </c>
      <c r="K36" s="39">
        <f t="shared" si="3"/>
        <v>493.3359133126935</v>
      </c>
      <c r="L36" s="39">
        <v>1128873</v>
      </c>
      <c r="M36" s="39">
        <f t="shared" si="4"/>
        <v>582.4938080495356</v>
      </c>
      <c r="N36" s="39">
        <v>0</v>
      </c>
      <c r="O36" s="39">
        <f t="shared" si="5"/>
        <v>0</v>
      </c>
      <c r="P36" s="39">
        <v>0</v>
      </c>
      <c r="Q36" s="39">
        <f t="shared" si="6"/>
        <v>0</v>
      </c>
      <c r="R36" s="39">
        <v>0</v>
      </c>
      <c r="S36" s="39">
        <f t="shared" si="7"/>
        <v>0</v>
      </c>
      <c r="T36" s="39">
        <v>2550</v>
      </c>
      <c r="U36" s="39">
        <f t="shared" si="8"/>
        <v>1.3157894736842106</v>
      </c>
      <c r="V36" s="40">
        <f t="shared" si="10"/>
        <v>2361782</v>
      </c>
      <c r="W36" s="39">
        <f t="shared" si="9"/>
        <v>1218.6697626418988</v>
      </c>
    </row>
    <row r="37" spans="1:23" ht="12.75">
      <c r="A37" s="23">
        <v>34</v>
      </c>
      <c r="B37" s="55" t="s">
        <v>39</v>
      </c>
      <c r="C37" s="51">
        <v>4399</v>
      </c>
      <c r="D37" s="39">
        <v>50703</v>
      </c>
      <c r="E37" s="39">
        <f t="shared" si="0"/>
        <v>11.52602864287338</v>
      </c>
      <c r="F37" s="39">
        <v>15873</v>
      </c>
      <c r="G37" s="39">
        <f t="shared" si="1"/>
        <v>3.6083200727438056</v>
      </c>
      <c r="H37" s="39">
        <v>4009</v>
      </c>
      <c r="I37" s="39">
        <f t="shared" si="2"/>
        <v>0.9113434871561719</v>
      </c>
      <c r="J37" s="39">
        <v>881434</v>
      </c>
      <c r="K37" s="39">
        <f t="shared" si="3"/>
        <v>200.37144805637644</v>
      </c>
      <c r="L37" s="39">
        <v>721526</v>
      </c>
      <c r="M37" s="39">
        <f t="shared" si="4"/>
        <v>164.02045919527166</v>
      </c>
      <c r="N37" s="39">
        <v>0</v>
      </c>
      <c r="O37" s="39">
        <f t="shared" si="5"/>
        <v>0</v>
      </c>
      <c r="P37" s="39">
        <v>0</v>
      </c>
      <c r="Q37" s="39">
        <f t="shared" si="6"/>
        <v>0</v>
      </c>
      <c r="R37" s="39">
        <v>0</v>
      </c>
      <c r="S37" s="39">
        <f t="shared" si="7"/>
        <v>0</v>
      </c>
      <c r="T37" s="39">
        <v>56934</v>
      </c>
      <c r="U37" s="39">
        <f t="shared" si="8"/>
        <v>12.942486928847465</v>
      </c>
      <c r="V37" s="40">
        <f t="shared" si="10"/>
        <v>1730479</v>
      </c>
      <c r="W37" s="39">
        <f t="shared" si="9"/>
        <v>393.3800863832689</v>
      </c>
    </row>
    <row r="38" spans="1:23" ht="12.75">
      <c r="A38" s="24">
        <v>35</v>
      </c>
      <c r="B38" s="57" t="s">
        <v>40</v>
      </c>
      <c r="C38" s="52">
        <v>6802</v>
      </c>
      <c r="D38" s="36">
        <v>310004</v>
      </c>
      <c r="E38" s="36">
        <f t="shared" si="0"/>
        <v>45.57541899441341</v>
      </c>
      <c r="F38" s="36">
        <v>15079</v>
      </c>
      <c r="G38" s="36">
        <f t="shared" si="1"/>
        <v>2.216847985886504</v>
      </c>
      <c r="H38" s="36">
        <v>0</v>
      </c>
      <c r="I38" s="36">
        <f t="shared" si="2"/>
        <v>0</v>
      </c>
      <c r="J38" s="36">
        <v>2611000</v>
      </c>
      <c r="K38" s="36">
        <f t="shared" si="3"/>
        <v>383.857688915025</v>
      </c>
      <c r="L38" s="36">
        <v>718068</v>
      </c>
      <c r="M38" s="36">
        <f t="shared" si="4"/>
        <v>105.56718612172891</v>
      </c>
      <c r="N38" s="36">
        <v>0</v>
      </c>
      <c r="O38" s="36">
        <f t="shared" si="5"/>
        <v>0</v>
      </c>
      <c r="P38" s="36">
        <v>0</v>
      </c>
      <c r="Q38" s="36">
        <f t="shared" si="6"/>
        <v>0</v>
      </c>
      <c r="R38" s="36">
        <v>0</v>
      </c>
      <c r="S38" s="36">
        <f t="shared" si="7"/>
        <v>0</v>
      </c>
      <c r="T38" s="36">
        <v>936</v>
      </c>
      <c r="U38" s="36">
        <f t="shared" si="8"/>
        <v>0.1376065862981476</v>
      </c>
      <c r="V38" s="37">
        <f t="shared" si="10"/>
        <v>3655087</v>
      </c>
      <c r="W38" s="36">
        <f t="shared" si="9"/>
        <v>537.3547486033519</v>
      </c>
    </row>
    <row r="39" spans="1:23" ht="12.75">
      <c r="A39" s="44">
        <v>36</v>
      </c>
      <c r="B39" s="56" t="s">
        <v>94</v>
      </c>
      <c r="C39" s="51">
        <v>10881</v>
      </c>
      <c r="D39" s="43">
        <v>2222145</v>
      </c>
      <c r="E39" s="43">
        <f t="shared" si="0"/>
        <v>204.22249793217534</v>
      </c>
      <c r="F39" s="43">
        <v>576638</v>
      </c>
      <c r="G39" s="43">
        <f t="shared" si="1"/>
        <v>52.99494531752596</v>
      </c>
      <c r="H39" s="43">
        <v>275000</v>
      </c>
      <c r="I39" s="43">
        <f t="shared" si="2"/>
        <v>25.273412370186563</v>
      </c>
      <c r="J39" s="43">
        <v>100982039</v>
      </c>
      <c r="K39" s="43">
        <f t="shared" si="3"/>
        <v>9280.584413197317</v>
      </c>
      <c r="L39" s="43">
        <v>18316399</v>
      </c>
      <c r="M39" s="43">
        <f t="shared" si="4"/>
        <v>1683.337836595901</v>
      </c>
      <c r="N39" s="43">
        <v>67213</v>
      </c>
      <c r="O39" s="43">
        <f t="shared" si="5"/>
        <v>6.177097693226726</v>
      </c>
      <c r="P39" s="43">
        <v>0</v>
      </c>
      <c r="Q39" s="43">
        <f t="shared" si="6"/>
        <v>0</v>
      </c>
      <c r="R39" s="43">
        <v>0</v>
      </c>
      <c r="S39" s="43">
        <f t="shared" si="7"/>
        <v>0</v>
      </c>
      <c r="T39" s="43">
        <v>0</v>
      </c>
      <c r="U39" s="43">
        <f t="shared" si="8"/>
        <v>0</v>
      </c>
      <c r="V39" s="40">
        <f t="shared" si="10"/>
        <v>122439434</v>
      </c>
      <c r="W39" s="43">
        <f t="shared" si="9"/>
        <v>11252.590203106332</v>
      </c>
    </row>
    <row r="40" spans="1:23" ht="12.75">
      <c r="A40" s="23">
        <v>37</v>
      </c>
      <c r="B40" s="55" t="s">
        <v>41</v>
      </c>
      <c r="C40" s="51">
        <v>19718</v>
      </c>
      <c r="D40" s="39">
        <v>104074</v>
      </c>
      <c r="E40" s="39">
        <f t="shared" si="0"/>
        <v>5.278121513338067</v>
      </c>
      <c r="F40" s="39">
        <v>45518</v>
      </c>
      <c r="G40" s="39">
        <f t="shared" si="1"/>
        <v>2.3084491327720866</v>
      </c>
      <c r="H40" s="39">
        <v>0</v>
      </c>
      <c r="I40" s="39">
        <f t="shared" si="2"/>
        <v>0</v>
      </c>
      <c r="J40" s="39">
        <v>8545000</v>
      </c>
      <c r="K40" s="39">
        <f t="shared" si="3"/>
        <v>433.3603813774216</v>
      </c>
      <c r="L40" s="39">
        <v>5541168</v>
      </c>
      <c r="M40" s="39">
        <f t="shared" si="4"/>
        <v>281.02079318389286</v>
      </c>
      <c r="N40" s="39">
        <v>0</v>
      </c>
      <c r="O40" s="39">
        <f t="shared" si="5"/>
        <v>0</v>
      </c>
      <c r="P40" s="39">
        <v>0</v>
      </c>
      <c r="Q40" s="39">
        <f t="shared" si="6"/>
        <v>0</v>
      </c>
      <c r="R40" s="39">
        <v>0</v>
      </c>
      <c r="S40" s="39">
        <f t="shared" si="7"/>
        <v>0</v>
      </c>
      <c r="T40" s="39">
        <v>50533</v>
      </c>
      <c r="U40" s="39">
        <f t="shared" si="8"/>
        <v>2.562785272339994</v>
      </c>
      <c r="V40" s="40">
        <f t="shared" si="10"/>
        <v>14286293</v>
      </c>
      <c r="W40" s="39">
        <f t="shared" si="9"/>
        <v>724.5305304797647</v>
      </c>
    </row>
    <row r="41" spans="1:23" ht="12.75">
      <c r="A41" s="23">
        <v>38</v>
      </c>
      <c r="B41" s="55" t="s">
        <v>93</v>
      </c>
      <c r="C41" s="51">
        <v>3879</v>
      </c>
      <c r="D41" s="39">
        <v>229600</v>
      </c>
      <c r="E41" s="39">
        <f t="shared" si="0"/>
        <v>59.19051301881928</v>
      </c>
      <c r="F41" s="39">
        <v>18761</v>
      </c>
      <c r="G41" s="39">
        <f t="shared" si="1"/>
        <v>4.836555813353957</v>
      </c>
      <c r="H41" s="39">
        <v>0</v>
      </c>
      <c r="I41" s="39">
        <f t="shared" si="2"/>
        <v>0</v>
      </c>
      <c r="J41" s="39">
        <v>1448818</v>
      </c>
      <c r="K41" s="39">
        <f t="shared" si="3"/>
        <v>373.50296468161895</v>
      </c>
      <c r="L41" s="39">
        <v>150996</v>
      </c>
      <c r="M41" s="39">
        <f t="shared" si="4"/>
        <v>38.92652745552977</v>
      </c>
      <c r="N41" s="39">
        <v>0</v>
      </c>
      <c r="O41" s="39">
        <f t="shared" si="5"/>
        <v>0</v>
      </c>
      <c r="P41" s="39">
        <v>0</v>
      </c>
      <c r="Q41" s="39">
        <f t="shared" si="6"/>
        <v>0</v>
      </c>
      <c r="R41" s="39">
        <v>0</v>
      </c>
      <c r="S41" s="39">
        <f t="shared" si="7"/>
        <v>0</v>
      </c>
      <c r="T41" s="39">
        <v>2600</v>
      </c>
      <c r="U41" s="39">
        <f t="shared" si="8"/>
        <v>0.6702758442897654</v>
      </c>
      <c r="V41" s="40">
        <f t="shared" si="10"/>
        <v>1850775</v>
      </c>
      <c r="W41" s="39">
        <f t="shared" si="9"/>
        <v>477.12683681361176</v>
      </c>
    </row>
    <row r="42" spans="1:23" ht="12.75">
      <c r="A42" s="23">
        <v>39</v>
      </c>
      <c r="B42" s="55" t="s">
        <v>42</v>
      </c>
      <c r="C42" s="51">
        <v>2884</v>
      </c>
      <c r="D42" s="39">
        <v>30683</v>
      </c>
      <c r="E42" s="39">
        <f t="shared" si="0"/>
        <v>10.639042995839112</v>
      </c>
      <c r="F42" s="39">
        <v>14297</v>
      </c>
      <c r="G42" s="39">
        <f t="shared" si="1"/>
        <v>4.9573509015256585</v>
      </c>
      <c r="H42" s="39">
        <v>50000</v>
      </c>
      <c r="I42" s="39">
        <f t="shared" si="2"/>
        <v>17.337031900138697</v>
      </c>
      <c r="J42" s="39">
        <v>367564</v>
      </c>
      <c r="K42" s="39">
        <f t="shared" si="3"/>
        <v>127.4493758668516</v>
      </c>
      <c r="L42" s="39">
        <v>118141</v>
      </c>
      <c r="M42" s="39">
        <f t="shared" si="4"/>
        <v>40.964285714285715</v>
      </c>
      <c r="N42" s="39">
        <v>0</v>
      </c>
      <c r="O42" s="39">
        <f t="shared" si="5"/>
        <v>0</v>
      </c>
      <c r="P42" s="39">
        <v>0</v>
      </c>
      <c r="Q42" s="39">
        <f t="shared" si="6"/>
        <v>0</v>
      </c>
      <c r="R42" s="39">
        <v>0</v>
      </c>
      <c r="S42" s="39">
        <f t="shared" si="7"/>
        <v>0</v>
      </c>
      <c r="T42" s="39">
        <v>42111</v>
      </c>
      <c r="U42" s="39">
        <f t="shared" si="8"/>
        <v>14.601595006934813</v>
      </c>
      <c r="V42" s="40">
        <f t="shared" si="10"/>
        <v>622796</v>
      </c>
      <c r="W42" s="39">
        <f t="shared" si="9"/>
        <v>215.94868238557558</v>
      </c>
    </row>
    <row r="43" spans="1:23" ht="12.75">
      <c r="A43" s="24">
        <v>40</v>
      </c>
      <c r="B43" s="57" t="s">
        <v>43</v>
      </c>
      <c r="C43" s="52">
        <v>24061</v>
      </c>
      <c r="D43" s="36">
        <v>737877</v>
      </c>
      <c r="E43" s="36">
        <f t="shared" si="0"/>
        <v>30.66692988653838</v>
      </c>
      <c r="F43" s="36">
        <v>0</v>
      </c>
      <c r="G43" s="36">
        <f t="shared" si="1"/>
        <v>0</v>
      </c>
      <c r="H43" s="36">
        <v>353623</v>
      </c>
      <c r="I43" s="36">
        <f t="shared" si="2"/>
        <v>14.696936951913885</v>
      </c>
      <c r="J43" s="36">
        <v>7169667</v>
      </c>
      <c r="K43" s="36">
        <f t="shared" si="3"/>
        <v>297.97876231245584</v>
      </c>
      <c r="L43" s="36">
        <v>2985848</v>
      </c>
      <c r="M43" s="36">
        <f t="shared" si="4"/>
        <v>124.09492539794688</v>
      </c>
      <c r="N43" s="36">
        <v>0</v>
      </c>
      <c r="O43" s="36">
        <f t="shared" si="5"/>
        <v>0</v>
      </c>
      <c r="P43" s="36">
        <v>0</v>
      </c>
      <c r="Q43" s="36">
        <f t="shared" si="6"/>
        <v>0</v>
      </c>
      <c r="R43" s="36">
        <v>0</v>
      </c>
      <c r="S43" s="36">
        <f t="shared" si="7"/>
        <v>0</v>
      </c>
      <c r="T43" s="36">
        <v>25599</v>
      </c>
      <c r="U43" s="36">
        <f t="shared" si="8"/>
        <v>1.063920867794356</v>
      </c>
      <c r="V43" s="37">
        <f t="shared" si="10"/>
        <v>11272614</v>
      </c>
      <c r="W43" s="36">
        <f t="shared" si="9"/>
        <v>468.5014754166493</v>
      </c>
    </row>
    <row r="44" spans="1:23" ht="12.75">
      <c r="A44" s="44">
        <v>41</v>
      </c>
      <c r="B44" s="56" t="s">
        <v>44</v>
      </c>
      <c r="C44" s="51">
        <v>1497</v>
      </c>
      <c r="D44" s="43">
        <v>33698</v>
      </c>
      <c r="E44" s="43">
        <f t="shared" si="0"/>
        <v>22.510354041416164</v>
      </c>
      <c r="F44" s="43">
        <v>7734</v>
      </c>
      <c r="G44" s="43">
        <f t="shared" si="1"/>
        <v>5.166332665330661</v>
      </c>
      <c r="H44" s="43">
        <v>0</v>
      </c>
      <c r="I44" s="43">
        <f t="shared" si="2"/>
        <v>0</v>
      </c>
      <c r="J44" s="43">
        <v>705000</v>
      </c>
      <c r="K44" s="43">
        <f t="shared" si="3"/>
        <v>470.94188376753505</v>
      </c>
      <c r="L44" s="43">
        <v>193061</v>
      </c>
      <c r="M44" s="43">
        <f t="shared" si="4"/>
        <v>128.96526386105543</v>
      </c>
      <c r="N44" s="43">
        <v>0</v>
      </c>
      <c r="O44" s="43">
        <f t="shared" si="5"/>
        <v>0</v>
      </c>
      <c r="P44" s="43">
        <v>0</v>
      </c>
      <c r="Q44" s="43">
        <f t="shared" si="6"/>
        <v>0</v>
      </c>
      <c r="R44" s="43">
        <v>0</v>
      </c>
      <c r="S44" s="43">
        <f t="shared" si="7"/>
        <v>0</v>
      </c>
      <c r="T44" s="43">
        <v>0</v>
      </c>
      <c r="U44" s="43">
        <f t="shared" si="8"/>
        <v>0</v>
      </c>
      <c r="V44" s="40">
        <f t="shared" si="10"/>
        <v>939493</v>
      </c>
      <c r="W44" s="43">
        <f t="shared" si="9"/>
        <v>627.5838343353373</v>
      </c>
    </row>
    <row r="45" spans="1:23" ht="12.75">
      <c r="A45" s="23">
        <v>42</v>
      </c>
      <c r="B45" s="55" t="s">
        <v>45</v>
      </c>
      <c r="C45" s="51">
        <v>3428</v>
      </c>
      <c r="D45" s="39">
        <v>181057</v>
      </c>
      <c r="E45" s="39">
        <f t="shared" si="0"/>
        <v>52.81709451575262</v>
      </c>
      <c r="F45" s="39">
        <v>24599</v>
      </c>
      <c r="G45" s="39">
        <f t="shared" si="1"/>
        <v>7.175904317386231</v>
      </c>
      <c r="H45" s="39">
        <v>15000</v>
      </c>
      <c r="I45" s="39">
        <f t="shared" si="2"/>
        <v>4.3757292882147025</v>
      </c>
      <c r="J45" s="39">
        <v>1370000</v>
      </c>
      <c r="K45" s="39">
        <f t="shared" si="3"/>
        <v>399.6499416569428</v>
      </c>
      <c r="L45" s="39">
        <v>699724</v>
      </c>
      <c r="M45" s="39">
        <f t="shared" si="4"/>
        <v>204.12018669778297</v>
      </c>
      <c r="N45" s="39">
        <v>0</v>
      </c>
      <c r="O45" s="39">
        <f t="shared" si="5"/>
        <v>0</v>
      </c>
      <c r="P45" s="39">
        <v>0</v>
      </c>
      <c r="Q45" s="39">
        <f t="shared" si="6"/>
        <v>0</v>
      </c>
      <c r="R45" s="39">
        <v>0</v>
      </c>
      <c r="S45" s="39">
        <f t="shared" si="7"/>
        <v>0</v>
      </c>
      <c r="T45" s="39">
        <v>0</v>
      </c>
      <c r="U45" s="39">
        <f t="shared" si="8"/>
        <v>0</v>
      </c>
      <c r="V45" s="40">
        <f t="shared" si="10"/>
        <v>2290380</v>
      </c>
      <c r="W45" s="39">
        <f t="shared" si="9"/>
        <v>668.1388564760794</v>
      </c>
    </row>
    <row r="46" spans="1:23" ht="12.75">
      <c r="A46" s="23">
        <v>43</v>
      </c>
      <c r="B46" s="55" t="s">
        <v>46</v>
      </c>
      <c r="C46" s="51">
        <v>4271</v>
      </c>
      <c r="D46" s="39">
        <v>111352</v>
      </c>
      <c r="E46" s="39">
        <f t="shared" si="0"/>
        <v>26.071645984546944</v>
      </c>
      <c r="F46" s="39">
        <v>10100</v>
      </c>
      <c r="G46" s="39">
        <f t="shared" si="1"/>
        <v>2.3647857644579724</v>
      </c>
      <c r="H46" s="39">
        <v>0</v>
      </c>
      <c r="I46" s="39">
        <f t="shared" si="2"/>
        <v>0</v>
      </c>
      <c r="J46" s="39">
        <v>1596219</v>
      </c>
      <c r="K46" s="39">
        <f t="shared" si="3"/>
        <v>373.73425427300396</v>
      </c>
      <c r="L46" s="39">
        <v>643537</v>
      </c>
      <c r="M46" s="39">
        <f t="shared" si="4"/>
        <v>150.67595410910795</v>
      </c>
      <c r="N46" s="39">
        <v>0</v>
      </c>
      <c r="O46" s="39">
        <f t="shared" si="5"/>
        <v>0</v>
      </c>
      <c r="P46" s="39">
        <v>0</v>
      </c>
      <c r="Q46" s="39">
        <f t="shared" si="6"/>
        <v>0</v>
      </c>
      <c r="R46" s="39">
        <v>0</v>
      </c>
      <c r="S46" s="39">
        <f t="shared" si="7"/>
        <v>0</v>
      </c>
      <c r="T46" s="39">
        <v>12863</v>
      </c>
      <c r="U46" s="39">
        <f t="shared" si="8"/>
        <v>3.011706860220089</v>
      </c>
      <c r="V46" s="40">
        <f t="shared" si="10"/>
        <v>2374071</v>
      </c>
      <c r="W46" s="39">
        <f t="shared" si="9"/>
        <v>555.8583469913369</v>
      </c>
    </row>
    <row r="47" spans="1:23" ht="12.75">
      <c r="A47" s="23">
        <v>44</v>
      </c>
      <c r="B47" s="55" t="s">
        <v>92</v>
      </c>
      <c r="C47" s="51">
        <v>6285</v>
      </c>
      <c r="D47" s="39">
        <v>4492</v>
      </c>
      <c r="E47" s="39">
        <f t="shared" si="0"/>
        <v>0.7147175815433572</v>
      </c>
      <c r="F47" s="39">
        <v>28119</v>
      </c>
      <c r="G47" s="39">
        <f t="shared" si="1"/>
        <v>4.473985680190931</v>
      </c>
      <c r="H47" s="39">
        <v>0</v>
      </c>
      <c r="I47" s="39">
        <f t="shared" si="2"/>
        <v>0</v>
      </c>
      <c r="J47" s="39">
        <v>1825000</v>
      </c>
      <c r="K47" s="39">
        <f t="shared" si="3"/>
        <v>290.3739061256961</v>
      </c>
      <c r="L47" s="39">
        <v>611950</v>
      </c>
      <c r="M47" s="39">
        <f t="shared" si="4"/>
        <v>97.36674622116149</v>
      </c>
      <c r="N47" s="39">
        <v>0</v>
      </c>
      <c r="O47" s="39">
        <f t="shared" si="5"/>
        <v>0</v>
      </c>
      <c r="P47" s="39">
        <v>0</v>
      </c>
      <c r="Q47" s="39">
        <f t="shared" si="6"/>
        <v>0</v>
      </c>
      <c r="R47" s="39">
        <v>0</v>
      </c>
      <c r="S47" s="39">
        <f t="shared" si="7"/>
        <v>0</v>
      </c>
      <c r="T47" s="39">
        <v>0</v>
      </c>
      <c r="U47" s="39">
        <f t="shared" si="8"/>
        <v>0</v>
      </c>
      <c r="V47" s="40">
        <f t="shared" si="10"/>
        <v>2469561</v>
      </c>
      <c r="W47" s="39">
        <f t="shared" si="9"/>
        <v>392.9293556085919</v>
      </c>
    </row>
    <row r="48" spans="1:23" ht="12.75">
      <c r="A48" s="24">
        <v>45</v>
      </c>
      <c r="B48" s="57" t="s">
        <v>91</v>
      </c>
      <c r="C48" s="52">
        <v>9743</v>
      </c>
      <c r="D48" s="36">
        <v>4385619</v>
      </c>
      <c r="E48" s="36">
        <f t="shared" si="0"/>
        <v>450.1302473570769</v>
      </c>
      <c r="F48" s="36">
        <v>480</v>
      </c>
      <c r="G48" s="36">
        <f t="shared" si="1"/>
        <v>0.049266139792671665</v>
      </c>
      <c r="H48" s="36">
        <v>0</v>
      </c>
      <c r="I48" s="36">
        <f t="shared" si="2"/>
        <v>0</v>
      </c>
      <c r="J48" s="36">
        <v>4780000</v>
      </c>
      <c r="K48" s="36">
        <f t="shared" si="3"/>
        <v>490.608642102022</v>
      </c>
      <c r="L48" s="36">
        <v>1557194</v>
      </c>
      <c r="M48" s="36">
        <f t="shared" si="4"/>
        <v>159.82695268397825</v>
      </c>
      <c r="N48" s="36">
        <v>0</v>
      </c>
      <c r="O48" s="36">
        <f t="shared" si="5"/>
        <v>0</v>
      </c>
      <c r="P48" s="36">
        <v>0</v>
      </c>
      <c r="Q48" s="36">
        <f t="shared" si="6"/>
        <v>0</v>
      </c>
      <c r="R48" s="36">
        <v>0</v>
      </c>
      <c r="S48" s="36">
        <f t="shared" si="7"/>
        <v>0</v>
      </c>
      <c r="T48" s="36">
        <v>0</v>
      </c>
      <c r="U48" s="36">
        <f t="shared" si="8"/>
        <v>0</v>
      </c>
      <c r="V48" s="37">
        <f t="shared" si="10"/>
        <v>10723293</v>
      </c>
      <c r="W48" s="36">
        <f t="shared" si="9"/>
        <v>1100.6151082828696</v>
      </c>
    </row>
    <row r="49" spans="1:23" ht="12.75">
      <c r="A49" s="44">
        <v>46</v>
      </c>
      <c r="B49" s="56" t="s">
        <v>47</v>
      </c>
      <c r="C49" s="51">
        <v>803</v>
      </c>
      <c r="D49" s="43">
        <v>16526</v>
      </c>
      <c r="E49" s="43">
        <f t="shared" si="0"/>
        <v>20.580323785803238</v>
      </c>
      <c r="F49" s="43">
        <v>6212</v>
      </c>
      <c r="G49" s="43">
        <f t="shared" si="1"/>
        <v>7.7359900373599</v>
      </c>
      <c r="H49" s="43">
        <v>0</v>
      </c>
      <c r="I49" s="43">
        <f t="shared" si="2"/>
        <v>0</v>
      </c>
      <c r="J49" s="43">
        <v>52547</v>
      </c>
      <c r="K49" s="43">
        <f t="shared" si="3"/>
        <v>65.43835616438356</v>
      </c>
      <c r="L49" s="43">
        <v>4355</v>
      </c>
      <c r="M49" s="43">
        <f t="shared" si="4"/>
        <v>5.423412204234122</v>
      </c>
      <c r="N49" s="43">
        <v>0</v>
      </c>
      <c r="O49" s="43">
        <f t="shared" si="5"/>
        <v>0</v>
      </c>
      <c r="P49" s="43">
        <v>0</v>
      </c>
      <c r="Q49" s="43">
        <f t="shared" si="6"/>
        <v>0</v>
      </c>
      <c r="R49" s="43">
        <v>0</v>
      </c>
      <c r="S49" s="43">
        <f t="shared" si="7"/>
        <v>0</v>
      </c>
      <c r="T49" s="43">
        <v>0</v>
      </c>
      <c r="U49" s="43">
        <f t="shared" si="8"/>
        <v>0</v>
      </c>
      <c r="V49" s="40">
        <f t="shared" si="10"/>
        <v>79640</v>
      </c>
      <c r="W49" s="43">
        <f t="shared" si="9"/>
        <v>99.17808219178082</v>
      </c>
    </row>
    <row r="50" spans="1:23" ht="12.75">
      <c r="A50" s="23">
        <v>47</v>
      </c>
      <c r="B50" s="55" t="s">
        <v>48</v>
      </c>
      <c r="C50" s="51">
        <v>3803</v>
      </c>
      <c r="D50" s="39">
        <v>146490</v>
      </c>
      <c r="E50" s="39">
        <f t="shared" si="0"/>
        <v>38.51958979752827</v>
      </c>
      <c r="F50" s="39">
        <v>0</v>
      </c>
      <c r="G50" s="39">
        <f t="shared" si="1"/>
        <v>0</v>
      </c>
      <c r="H50" s="39">
        <v>0</v>
      </c>
      <c r="I50" s="39">
        <f t="shared" si="2"/>
        <v>0</v>
      </c>
      <c r="J50" s="39">
        <v>2742117</v>
      </c>
      <c r="K50" s="39">
        <f t="shared" si="3"/>
        <v>721.0404943465685</v>
      </c>
      <c r="L50" s="39">
        <v>944225</v>
      </c>
      <c r="M50" s="39">
        <f t="shared" si="4"/>
        <v>248.28424927688667</v>
      </c>
      <c r="N50" s="39">
        <v>0</v>
      </c>
      <c r="O50" s="39">
        <f t="shared" si="5"/>
        <v>0</v>
      </c>
      <c r="P50" s="39">
        <v>0</v>
      </c>
      <c r="Q50" s="39">
        <f t="shared" si="6"/>
        <v>0</v>
      </c>
      <c r="R50" s="39">
        <v>0</v>
      </c>
      <c r="S50" s="39">
        <f t="shared" si="7"/>
        <v>0</v>
      </c>
      <c r="T50" s="39">
        <v>15182</v>
      </c>
      <c r="U50" s="39">
        <f t="shared" si="8"/>
        <v>3.9921114909282145</v>
      </c>
      <c r="V50" s="40">
        <f t="shared" si="10"/>
        <v>3848014</v>
      </c>
      <c r="W50" s="39">
        <f t="shared" si="9"/>
        <v>1011.8364449119116</v>
      </c>
    </row>
    <row r="51" spans="1:23" ht="12.75">
      <c r="A51" s="23">
        <v>48</v>
      </c>
      <c r="B51" s="55" t="s">
        <v>49</v>
      </c>
      <c r="C51" s="51">
        <v>6423</v>
      </c>
      <c r="D51" s="39">
        <v>62474</v>
      </c>
      <c r="E51" s="39">
        <f t="shared" si="0"/>
        <v>9.726607504281489</v>
      </c>
      <c r="F51" s="39">
        <v>14393</v>
      </c>
      <c r="G51" s="39">
        <f t="shared" si="1"/>
        <v>2.2408531838704655</v>
      </c>
      <c r="H51" s="39">
        <v>122790</v>
      </c>
      <c r="I51" s="39">
        <f t="shared" si="2"/>
        <v>19.11723493694535</v>
      </c>
      <c r="J51" s="39">
        <v>2827666</v>
      </c>
      <c r="K51" s="39">
        <f t="shared" si="3"/>
        <v>440.24069749338315</v>
      </c>
      <c r="L51" s="39">
        <v>2072920</v>
      </c>
      <c r="M51" s="39">
        <f t="shared" si="4"/>
        <v>322.73392495718514</v>
      </c>
      <c r="N51" s="39">
        <v>0</v>
      </c>
      <c r="O51" s="39">
        <f t="shared" si="5"/>
        <v>0</v>
      </c>
      <c r="P51" s="39">
        <v>0</v>
      </c>
      <c r="Q51" s="39">
        <f t="shared" si="6"/>
        <v>0</v>
      </c>
      <c r="R51" s="39">
        <v>0</v>
      </c>
      <c r="S51" s="39">
        <f t="shared" si="7"/>
        <v>0</v>
      </c>
      <c r="T51" s="39">
        <v>0</v>
      </c>
      <c r="U51" s="39">
        <f t="shared" si="8"/>
        <v>0</v>
      </c>
      <c r="V51" s="40">
        <f t="shared" si="10"/>
        <v>5100243</v>
      </c>
      <c r="W51" s="39">
        <f t="shared" si="9"/>
        <v>794.0593180756656</v>
      </c>
    </row>
    <row r="52" spans="1:23" ht="12.75">
      <c r="A52" s="23">
        <v>49</v>
      </c>
      <c r="B52" s="55" t="s">
        <v>50</v>
      </c>
      <c r="C52" s="51">
        <v>14922</v>
      </c>
      <c r="D52" s="39">
        <v>247870</v>
      </c>
      <c r="E52" s="39">
        <f t="shared" si="0"/>
        <v>16.61104409596569</v>
      </c>
      <c r="F52" s="39">
        <v>5075</v>
      </c>
      <c r="G52" s="39">
        <f t="shared" si="1"/>
        <v>0.3401018630210428</v>
      </c>
      <c r="H52" s="39">
        <v>0</v>
      </c>
      <c r="I52" s="39">
        <f t="shared" si="2"/>
        <v>0</v>
      </c>
      <c r="J52" s="39">
        <v>1966600</v>
      </c>
      <c r="K52" s="39">
        <f t="shared" si="3"/>
        <v>131.79198498860742</v>
      </c>
      <c r="L52" s="39">
        <v>267745</v>
      </c>
      <c r="M52" s="39">
        <f t="shared" si="4"/>
        <v>17.942970111245142</v>
      </c>
      <c r="N52" s="39">
        <v>0</v>
      </c>
      <c r="O52" s="39">
        <f t="shared" si="5"/>
        <v>0</v>
      </c>
      <c r="P52" s="39">
        <v>0</v>
      </c>
      <c r="Q52" s="39">
        <f t="shared" si="6"/>
        <v>0</v>
      </c>
      <c r="R52" s="39">
        <v>0</v>
      </c>
      <c r="S52" s="39">
        <f t="shared" si="7"/>
        <v>0</v>
      </c>
      <c r="T52" s="39">
        <v>554</v>
      </c>
      <c r="U52" s="39">
        <f t="shared" si="8"/>
        <v>0.037126390564267524</v>
      </c>
      <c r="V52" s="40">
        <f t="shared" si="10"/>
        <v>2487844</v>
      </c>
      <c r="W52" s="39">
        <f t="shared" si="9"/>
        <v>166.72322744940357</v>
      </c>
    </row>
    <row r="53" spans="1:23" ht="12.75">
      <c r="A53" s="24">
        <v>50</v>
      </c>
      <c r="B53" s="57" t="s">
        <v>51</v>
      </c>
      <c r="C53" s="52">
        <v>8413</v>
      </c>
      <c r="D53" s="36">
        <v>106786</v>
      </c>
      <c r="E53" s="36">
        <f t="shared" si="0"/>
        <v>12.692975157494354</v>
      </c>
      <c r="F53" s="36">
        <v>36280</v>
      </c>
      <c r="G53" s="36">
        <f t="shared" si="1"/>
        <v>4.3123737073576605</v>
      </c>
      <c r="H53" s="36">
        <v>0</v>
      </c>
      <c r="I53" s="36">
        <f t="shared" si="2"/>
        <v>0</v>
      </c>
      <c r="J53" s="36">
        <v>8434091</v>
      </c>
      <c r="K53" s="36">
        <f t="shared" si="3"/>
        <v>1002.5069535243076</v>
      </c>
      <c r="L53" s="36">
        <v>2031963</v>
      </c>
      <c r="M53" s="36">
        <f t="shared" si="4"/>
        <v>241.52656602876502</v>
      </c>
      <c r="N53" s="36">
        <v>0</v>
      </c>
      <c r="O53" s="36">
        <f t="shared" si="5"/>
        <v>0</v>
      </c>
      <c r="P53" s="36">
        <v>0</v>
      </c>
      <c r="Q53" s="36">
        <f t="shared" si="6"/>
        <v>0</v>
      </c>
      <c r="R53" s="36">
        <v>0</v>
      </c>
      <c r="S53" s="36">
        <f t="shared" si="7"/>
        <v>0</v>
      </c>
      <c r="T53" s="36">
        <v>4035</v>
      </c>
      <c r="U53" s="36">
        <f t="shared" si="8"/>
        <v>0.4796148817306549</v>
      </c>
      <c r="V53" s="37">
        <f t="shared" si="10"/>
        <v>10613155</v>
      </c>
      <c r="W53" s="36">
        <f t="shared" si="9"/>
        <v>1261.5184832996554</v>
      </c>
    </row>
    <row r="54" spans="1:23" ht="12.75">
      <c r="A54" s="44">
        <v>51</v>
      </c>
      <c r="B54" s="56" t="s">
        <v>52</v>
      </c>
      <c r="C54" s="51">
        <v>9439</v>
      </c>
      <c r="D54" s="43">
        <v>80159</v>
      </c>
      <c r="E54" s="43">
        <f t="shared" si="0"/>
        <v>8.492319101599746</v>
      </c>
      <c r="F54" s="43">
        <v>11412</v>
      </c>
      <c r="G54" s="43">
        <f t="shared" si="1"/>
        <v>1.2090263799131264</v>
      </c>
      <c r="H54" s="43">
        <v>0</v>
      </c>
      <c r="I54" s="43">
        <f t="shared" si="2"/>
        <v>0</v>
      </c>
      <c r="J54" s="43">
        <v>960000</v>
      </c>
      <c r="K54" s="43">
        <f t="shared" si="3"/>
        <v>101.7056891619875</v>
      </c>
      <c r="L54" s="43">
        <v>1124738</v>
      </c>
      <c r="M54" s="43">
        <f t="shared" si="4"/>
        <v>119.15859730903698</v>
      </c>
      <c r="N54" s="43">
        <v>0</v>
      </c>
      <c r="O54" s="43">
        <f t="shared" si="5"/>
        <v>0</v>
      </c>
      <c r="P54" s="43">
        <v>0</v>
      </c>
      <c r="Q54" s="43">
        <f t="shared" si="6"/>
        <v>0</v>
      </c>
      <c r="R54" s="43">
        <v>0</v>
      </c>
      <c r="S54" s="43">
        <f t="shared" si="7"/>
        <v>0</v>
      </c>
      <c r="T54" s="43">
        <v>7604</v>
      </c>
      <c r="U54" s="43">
        <f t="shared" si="8"/>
        <v>0.8055938129039093</v>
      </c>
      <c r="V54" s="40">
        <f t="shared" si="10"/>
        <v>2183913</v>
      </c>
      <c r="W54" s="43">
        <f t="shared" si="9"/>
        <v>231.37122576544127</v>
      </c>
    </row>
    <row r="55" spans="1:23" ht="12.75">
      <c r="A55" s="23">
        <v>52</v>
      </c>
      <c r="B55" s="55" t="s">
        <v>90</v>
      </c>
      <c r="C55" s="51">
        <v>37058</v>
      </c>
      <c r="D55" s="39">
        <v>200692</v>
      </c>
      <c r="E55" s="39">
        <f t="shared" si="0"/>
        <v>5.415618759781964</v>
      </c>
      <c r="F55" s="39">
        <v>70032</v>
      </c>
      <c r="G55" s="39">
        <f t="shared" si="1"/>
        <v>1.8897943763829672</v>
      </c>
      <c r="H55" s="39">
        <v>0</v>
      </c>
      <c r="I55" s="39">
        <f t="shared" si="2"/>
        <v>0</v>
      </c>
      <c r="J55" s="39">
        <v>38003333</v>
      </c>
      <c r="K55" s="39">
        <f t="shared" si="3"/>
        <v>1025.5095525932322</v>
      </c>
      <c r="L55" s="39">
        <v>10656706</v>
      </c>
      <c r="M55" s="39">
        <f t="shared" si="4"/>
        <v>287.56829834313777</v>
      </c>
      <c r="N55" s="39">
        <v>0</v>
      </c>
      <c r="O55" s="39">
        <f t="shared" si="5"/>
        <v>0</v>
      </c>
      <c r="P55" s="39">
        <v>0</v>
      </c>
      <c r="Q55" s="39">
        <f t="shared" si="6"/>
        <v>0</v>
      </c>
      <c r="R55" s="39">
        <v>0</v>
      </c>
      <c r="S55" s="39">
        <f t="shared" si="7"/>
        <v>0</v>
      </c>
      <c r="T55" s="39">
        <v>228744</v>
      </c>
      <c r="U55" s="39">
        <f t="shared" si="8"/>
        <v>6.172594311619624</v>
      </c>
      <c r="V55" s="40">
        <f t="shared" si="10"/>
        <v>49159507</v>
      </c>
      <c r="W55" s="39">
        <f t="shared" si="9"/>
        <v>1326.5558583841546</v>
      </c>
    </row>
    <row r="56" spans="1:23" ht="12.75">
      <c r="A56" s="23">
        <v>53</v>
      </c>
      <c r="B56" s="55" t="s">
        <v>53</v>
      </c>
      <c r="C56" s="51">
        <v>19511</v>
      </c>
      <c r="D56" s="39">
        <v>245405</v>
      </c>
      <c r="E56" s="39">
        <f t="shared" si="0"/>
        <v>12.577776638819127</v>
      </c>
      <c r="F56" s="39">
        <v>42347</v>
      </c>
      <c r="G56" s="39">
        <f t="shared" si="1"/>
        <v>2.1704166880221414</v>
      </c>
      <c r="H56" s="39">
        <v>0</v>
      </c>
      <c r="I56" s="39">
        <f t="shared" si="2"/>
        <v>0</v>
      </c>
      <c r="J56" s="39">
        <v>2636666</v>
      </c>
      <c r="K56" s="39">
        <f t="shared" si="3"/>
        <v>135.13740966634205</v>
      </c>
      <c r="L56" s="39">
        <v>429983</v>
      </c>
      <c r="M56" s="39">
        <f t="shared" si="4"/>
        <v>22.03797857618779</v>
      </c>
      <c r="N56" s="39">
        <v>0</v>
      </c>
      <c r="O56" s="39">
        <f t="shared" si="5"/>
        <v>0</v>
      </c>
      <c r="P56" s="39">
        <v>0</v>
      </c>
      <c r="Q56" s="39">
        <f t="shared" si="6"/>
        <v>0</v>
      </c>
      <c r="R56" s="39">
        <v>0</v>
      </c>
      <c r="S56" s="39">
        <f t="shared" si="7"/>
        <v>0</v>
      </c>
      <c r="T56" s="39">
        <v>19855</v>
      </c>
      <c r="U56" s="39">
        <f t="shared" si="8"/>
        <v>1.017631079903644</v>
      </c>
      <c r="V56" s="40">
        <f t="shared" si="10"/>
        <v>3374256</v>
      </c>
      <c r="W56" s="39">
        <f t="shared" si="9"/>
        <v>172.94121264927477</v>
      </c>
    </row>
    <row r="57" spans="1:23" ht="12.75">
      <c r="A57" s="23">
        <v>54</v>
      </c>
      <c r="B57" s="55" t="s">
        <v>54</v>
      </c>
      <c r="C57" s="51">
        <v>707</v>
      </c>
      <c r="D57" s="39">
        <v>5446</v>
      </c>
      <c r="E57" s="39">
        <f t="shared" si="0"/>
        <v>7.702970297029703</v>
      </c>
      <c r="F57" s="39">
        <v>7187</v>
      </c>
      <c r="G57" s="39">
        <f t="shared" si="1"/>
        <v>10.165487977369166</v>
      </c>
      <c r="H57" s="39">
        <v>30420</v>
      </c>
      <c r="I57" s="39">
        <f t="shared" si="2"/>
        <v>43.02687411598303</v>
      </c>
      <c r="J57" s="39">
        <v>66660</v>
      </c>
      <c r="K57" s="39">
        <f t="shared" si="3"/>
        <v>94.28571428571429</v>
      </c>
      <c r="L57" s="39">
        <v>11399</v>
      </c>
      <c r="M57" s="39">
        <f t="shared" si="4"/>
        <v>16.123055162659124</v>
      </c>
      <c r="N57" s="39">
        <v>0</v>
      </c>
      <c r="O57" s="39">
        <f t="shared" si="5"/>
        <v>0</v>
      </c>
      <c r="P57" s="39">
        <v>0</v>
      </c>
      <c r="Q57" s="39">
        <f t="shared" si="6"/>
        <v>0</v>
      </c>
      <c r="R57" s="39">
        <v>0</v>
      </c>
      <c r="S57" s="39">
        <f t="shared" si="7"/>
        <v>0</v>
      </c>
      <c r="T57" s="39">
        <v>47922</v>
      </c>
      <c r="U57" s="39">
        <f t="shared" si="8"/>
        <v>67.78217821782178</v>
      </c>
      <c r="V57" s="40">
        <f t="shared" si="10"/>
        <v>169034</v>
      </c>
      <c r="W57" s="39">
        <f t="shared" si="9"/>
        <v>239.0862800565771</v>
      </c>
    </row>
    <row r="58" spans="1:23" ht="12.75">
      <c r="A58" s="24">
        <v>55</v>
      </c>
      <c r="B58" s="57" t="s">
        <v>89</v>
      </c>
      <c r="C58" s="52">
        <v>18589</v>
      </c>
      <c r="D58" s="36">
        <v>24371</v>
      </c>
      <c r="E58" s="36">
        <f t="shared" si="0"/>
        <v>1.3110441659045673</v>
      </c>
      <c r="F58" s="36">
        <v>31135</v>
      </c>
      <c r="G58" s="36">
        <f t="shared" si="1"/>
        <v>1.674915272472968</v>
      </c>
      <c r="H58" s="36">
        <v>0</v>
      </c>
      <c r="I58" s="36">
        <f t="shared" si="2"/>
        <v>0</v>
      </c>
      <c r="J58" s="36">
        <v>74925</v>
      </c>
      <c r="K58" s="36">
        <f t="shared" si="3"/>
        <v>4.030609500242079</v>
      </c>
      <c r="L58" s="36">
        <v>142000</v>
      </c>
      <c r="M58" s="36">
        <f t="shared" si="4"/>
        <v>7.638926246705041</v>
      </c>
      <c r="N58" s="36">
        <v>0</v>
      </c>
      <c r="O58" s="36">
        <f t="shared" si="5"/>
        <v>0</v>
      </c>
      <c r="P58" s="36">
        <v>0</v>
      </c>
      <c r="Q58" s="36">
        <f t="shared" si="6"/>
        <v>0</v>
      </c>
      <c r="R58" s="36">
        <v>8400</v>
      </c>
      <c r="S58" s="36">
        <f t="shared" si="7"/>
        <v>0.4518801441712841</v>
      </c>
      <c r="T58" s="36">
        <v>90619</v>
      </c>
      <c r="U58" s="36">
        <f t="shared" si="8"/>
        <v>4.874872236268761</v>
      </c>
      <c r="V58" s="37">
        <f t="shared" si="10"/>
        <v>371450</v>
      </c>
      <c r="W58" s="36">
        <f t="shared" si="9"/>
        <v>19.9822475657647</v>
      </c>
    </row>
    <row r="59" spans="1:23" ht="12.75">
      <c r="A59" s="44">
        <v>56</v>
      </c>
      <c r="B59" s="56" t="s">
        <v>55</v>
      </c>
      <c r="C59" s="51">
        <v>2534</v>
      </c>
      <c r="D59" s="43">
        <v>93212</v>
      </c>
      <c r="E59" s="43">
        <f t="shared" si="0"/>
        <v>36.78453038674033</v>
      </c>
      <c r="F59" s="43">
        <v>8361</v>
      </c>
      <c r="G59" s="43">
        <f t="shared" si="1"/>
        <v>3.299526440410418</v>
      </c>
      <c r="H59" s="43">
        <v>0</v>
      </c>
      <c r="I59" s="43">
        <f t="shared" si="2"/>
        <v>0</v>
      </c>
      <c r="J59" s="43">
        <v>0</v>
      </c>
      <c r="K59" s="43">
        <f t="shared" si="3"/>
        <v>0</v>
      </c>
      <c r="L59" s="43">
        <v>0</v>
      </c>
      <c r="M59" s="43">
        <f t="shared" si="4"/>
        <v>0</v>
      </c>
      <c r="N59" s="43">
        <v>0</v>
      </c>
      <c r="O59" s="43">
        <f t="shared" si="5"/>
        <v>0</v>
      </c>
      <c r="P59" s="43">
        <v>0</v>
      </c>
      <c r="Q59" s="43">
        <f t="shared" si="6"/>
        <v>0</v>
      </c>
      <c r="R59" s="43">
        <v>0</v>
      </c>
      <c r="S59" s="43">
        <f t="shared" si="7"/>
        <v>0</v>
      </c>
      <c r="T59" s="43">
        <v>479</v>
      </c>
      <c r="U59" s="43">
        <f t="shared" si="8"/>
        <v>0.18902920284135755</v>
      </c>
      <c r="V59" s="40">
        <f t="shared" si="10"/>
        <v>102052</v>
      </c>
      <c r="W59" s="43">
        <f t="shared" si="9"/>
        <v>40.27308602999211</v>
      </c>
    </row>
    <row r="60" spans="1:23" ht="12.75">
      <c r="A60" s="23">
        <v>57</v>
      </c>
      <c r="B60" s="55" t="s">
        <v>88</v>
      </c>
      <c r="C60" s="51">
        <v>9226</v>
      </c>
      <c r="D60" s="39">
        <v>350218</v>
      </c>
      <c r="E60" s="39">
        <f t="shared" si="0"/>
        <v>37.95989594623889</v>
      </c>
      <c r="F60" s="39">
        <v>7911</v>
      </c>
      <c r="G60" s="39">
        <f t="shared" si="1"/>
        <v>0.8574680251463256</v>
      </c>
      <c r="H60" s="39">
        <v>8928</v>
      </c>
      <c r="I60" s="39">
        <f t="shared" si="2"/>
        <v>0.9676999783221331</v>
      </c>
      <c r="J60" s="39">
        <v>345000</v>
      </c>
      <c r="K60" s="39">
        <f t="shared" si="3"/>
        <v>37.39432039887275</v>
      </c>
      <c r="L60" s="39">
        <v>90348</v>
      </c>
      <c r="M60" s="39">
        <f t="shared" si="4"/>
        <v>9.792759592456102</v>
      </c>
      <c r="N60" s="39">
        <v>0</v>
      </c>
      <c r="O60" s="39">
        <f t="shared" si="5"/>
        <v>0</v>
      </c>
      <c r="P60" s="39">
        <v>0</v>
      </c>
      <c r="Q60" s="39">
        <f t="shared" si="6"/>
        <v>0</v>
      </c>
      <c r="R60" s="39">
        <v>1538950</v>
      </c>
      <c r="S60" s="39">
        <f t="shared" si="7"/>
        <v>166.80576631259484</v>
      </c>
      <c r="T60" s="39">
        <v>4267</v>
      </c>
      <c r="U60" s="39">
        <f t="shared" si="8"/>
        <v>0.4624972902666378</v>
      </c>
      <c r="V60" s="40">
        <f t="shared" si="10"/>
        <v>2345622</v>
      </c>
      <c r="W60" s="39">
        <f t="shared" si="9"/>
        <v>254.24040754389767</v>
      </c>
    </row>
    <row r="61" spans="1:23" ht="12.75">
      <c r="A61" s="23">
        <v>58</v>
      </c>
      <c r="B61" s="55" t="s">
        <v>56</v>
      </c>
      <c r="C61" s="51">
        <v>10139</v>
      </c>
      <c r="D61" s="39">
        <v>93471</v>
      </c>
      <c r="E61" s="39">
        <f t="shared" si="0"/>
        <v>9.21895650458625</v>
      </c>
      <c r="F61" s="39">
        <v>38256</v>
      </c>
      <c r="G61" s="39">
        <f t="shared" si="1"/>
        <v>3.773153170924154</v>
      </c>
      <c r="H61" s="39">
        <v>0</v>
      </c>
      <c r="I61" s="39">
        <f t="shared" si="2"/>
        <v>0</v>
      </c>
      <c r="J61" s="39">
        <v>2054350</v>
      </c>
      <c r="K61" s="39">
        <f t="shared" si="3"/>
        <v>202.61860143998422</v>
      </c>
      <c r="L61" s="39">
        <v>1606962</v>
      </c>
      <c r="M61" s="39">
        <f t="shared" si="4"/>
        <v>158.49314528059966</v>
      </c>
      <c r="N61" s="39">
        <v>0</v>
      </c>
      <c r="O61" s="39">
        <f t="shared" si="5"/>
        <v>0</v>
      </c>
      <c r="P61" s="39">
        <v>0</v>
      </c>
      <c r="Q61" s="39">
        <f t="shared" si="6"/>
        <v>0</v>
      </c>
      <c r="R61" s="39">
        <v>23797</v>
      </c>
      <c r="S61" s="39">
        <f t="shared" si="7"/>
        <v>2.3470756484860438</v>
      </c>
      <c r="T61" s="39">
        <v>0</v>
      </c>
      <c r="U61" s="39">
        <f t="shared" si="8"/>
        <v>0</v>
      </c>
      <c r="V61" s="40">
        <f t="shared" si="10"/>
        <v>3816836</v>
      </c>
      <c r="W61" s="39">
        <f t="shared" si="9"/>
        <v>376.4509320445803</v>
      </c>
    </row>
    <row r="62" spans="1:23" ht="12.75">
      <c r="A62" s="23">
        <v>59</v>
      </c>
      <c r="B62" s="55" t="s">
        <v>57</v>
      </c>
      <c r="C62" s="51">
        <v>5463</v>
      </c>
      <c r="D62" s="39">
        <v>122249</v>
      </c>
      <c r="E62" s="39">
        <f t="shared" si="0"/>
        <v>22.377631338092623</v>
      </c>
      <c r="F62" s="39">
        <v>31243</v>
      </c>
      <c r="G62" s="39">
        <f t="shared" si="1"/>
        <v>5.719018854109463</v>
      </c>
      <c r="H62" s="39">
        <v>0</v>
      </c>
      <c r="I62" s="39">
        <f t="shared" si="2"/>
        <v>0</v>
      </c>
      <c r="J62" s="39">
        <v>1569000</v>
      </c>
      <c r="K62" s="39">
        <f t="shared" si="3"/>
        <v>287.2048325096101</v>
      </c>
      <c r="L62" s="39">
        <v>774212</v>
      </c>
      <c r="M62" s="39">
        <f t="shared" si="4"/>
        <v>141.7192019037159</v>
      </c>
      <c r="N62" s="39">
        <v>0</v>
      </c>
      <c r="O62" s="39">
        <f t="shared" si="5"/>
        <v>0</v>
      </c>
      <c r="P62" s="39">
        <v>0</v>
      </c>
      <c r="Q62" s="39">
        <f t="shared" si="6"/>
        <v>0</v>
      </c>
      <c r="R62" s="39">
        <v>0</v>
      </c>
      <c r="S62" s="39">
        <f t="shared" si="7"/>
        <v>0</v>
      </c>
      <c r="T62" s="39">
        <v>0</v>
      </c>
      <c r="U62" s="39">
        <f t="shared" si="8"/>
        <v>0</v>
      </c>
      <c r="V62" s="40">
        <f t="shared" si="10"/>
        <v>2496704</v>
      </c>
      <c r="W62" s="39">
        <f t="shared" si="9"/>
        <v>457.0206846055281</v>
      </c>
    </row>
    <row r="63" spans="1:23" ht="12.75">
      <c r="A63" s="24">
        <v>60</v>
      </c>
      <c r="B63" s="57" t="s">
        <v>58</v>
      </c>
      <c r="C63" s="52">
        <v>6715</v>
      </c>
      <c r="D63" s="36">
        <v>449081</v>
      </c>
      <c r="E63" s="36">
        <f t="shared" si="0"/>
        <v>66.87728965003723</v>
      </c>
      <c r="F63" s="36">
        <v>285</v>
      </c>
      <c r="G63" s="36">
        <f t="shared" si="1"/>
        <v>0.04244229337304542</v>
      </c>
      <c r="H63" s="36">
        <v>3694</v>
      </c>
      <c r="I63" s="36">
        <f t="shared" si="2"/>
        <v>0.5501116902457185</v>
      </c>
      <c r="J63" s="36">
        <v>3562000</v>
      </c>
      <c r="K63" s="36">
        <f t="shared" si="3"/>
        <v>530.4542069992553</v>
      </c>
      <c r="L63" s="36">
        <v>3312280</v>
      </c>
      <c r="M63" s="36">
        <f t="shared" si="4"/>
        <v>493.26582278481015</v>
      </c>
      <c r="N63" s="36">
        <v>0</v>
      </c>
      <c r="O63" s="36">
        <f t="shared" si="5"/>
        <v>0</v>
      </c>
      <c r="P63" s="36">
        <v>0</v>
      </c>
      <c r="Q63" s="36">
        <f t="shared" si="6"/>
        <v>0</v>
      </c>
      <c r="R63" s="36">
        <v>0</v>
      </c>
      <c r="S63" s="36">
        <f t="shared" si="7"/>
        <v>0</v>
      </c>
      <c r="T63" s="36">
        <v>0</v>
      </c>
      <c r="U63" s="36">
        <f t="shared" si="8"/>
        <v>0</v>
      </c>
      <c r="V63" s="37">
        <f t="shared" si="10"/>
        <v>7327340</v>
      </c>
      <c r="W63" s="36">
        <f t="shared" si="9"/>
        <v>1091.1898734177216</v>
      </c>
    </row>
    <row r="64" spans="1:23" ht="12.75">
      <c r="A64" s="44">
        <v>61</v>
      </c>
      <c r="B64" s="56" t="s">
        <v>59</v>
      </c>
      <c r="C64" s="51">
        <v>3917</v>
      </c>
      <c r="D64" s="43">
        <v>24869</v>
      </c>
      <c r="E64" s="43">
        <f t="shared" si="0"/>
        <v>6.3489915751850905</v>
      </c>
      <c r="F64" s="43">
        <v>27326</v>
      </c>
      <c r="G64" s="43">
        <f t="shared" si="1"/>
        <v>6.976257339800868</v>
      </c>
      <c r="H64" s="43">
        <v>0</v>
      </c>
      <c r="I64" s="43">
        <f t="shared" si="2"/>
        <v>0</v>
      </c>
      <c r="J64" s="43">
        <v>1825000</v>
      </c>
      <c r="K64" s="43">
        <f t="shared" si="3"/>
        <v>465.9177942302783</v>
      </c>
      <c r="L64" s="43">
        <v>91500</v>
      </c>
      <c r="M64" s="43">
        <f t="shared" si="4"/>
        <v>23.359714066887925</v>
      </c>
      <c r="N64" s="43">
        <v>0</v>
      </c>
      <c r="O64" s="43">
        <f t="shared" si="5"/>
        <v>0</v>
      </c>
      <c r="P64" s="43">
        <v>0</v>
      </c>
      <c r="Q64" s="43">
        <f t="shared" si="6"/>
        <v>0</v>
      </c>
      <c r="R64" s="43">
        <v>0</v>
      </c>
      <c r="S64" s="43">
        <f t="shared" si="7"/>
        <v>0</v>
      </c>
      <c r="T64" s="43">
        <v>36944</v>
      </c>
      <c r="U64" s="43">
        <f t="shared" si="8"/>
        <v>9.431707939749808</v>
      </c>
      <c r="V64" s="40">
        <f t="shared" si="10"/>
        <v>2005639</v>
      </c>
      <c r="W64" s="43">
        <f t="shared" si="9"/>
        <v>512.0344651519019</v>
      </c>
    </row>
    <row r="65" spans="1:23" ht="12.75">
      <c r="A65" s="23">
        <v>62</v>
      </c>
      <c r="B65" s="55" t="s">
        <v>60</v>
      </c>
      <c r="C65" s="51">
        <v>2179</v>
      </c>
      <c r="D65" s="39">
        <v>54278</v>
      </c>
      <c r="E65" s="39">
        <f t="shared" si="0"/>
        <v>24.909591555759523</v>
      </c>
      <c r="F65" s="39">
        <v>42353</v>
      </c>
      <c r="G65" s="39">
        <f t="shared" si="1"/>
        <v>19.436897659476823</v>
      </c>
      <c r="H65" s="39">
        <v>0</v>
      </c>
      <c r="I65" s="39">
        <f t="shared" si="2"/>
        <v>0</v>
      </c>
      <c r="J65" s="39">
        <v>0</v>
      </c>
      <c r="K65" s="39">
        <f t="shared" si="3"/>
        <v>0</v>
      </c>
      <c r="L65" s="39">
        <v>0</v>
      </c>
      <c r="M65" s="39">
        <f t="shared" si="4"/>
        <v>0</v>
      </c>
      <c r="N65" s="39">
        <v>0</v>
      </c>
      <c r="O65" s="39">
        <f t="shared" si="5"/>
        <v>0</v>
      </c>
      <c r="P65" s="39">
        <v>0</v>
      </c>
      <c r="Q65" s="39">
        <f t="shared" si="6"/>
        <v>0</v>
      </c>
      <c r="R65" s="39">
        <v>0</v>
      </c>
      <c r="S65" s="39">
        <f t="shared" si="7"/>
        <v>0</v>
      </c>
      <c r="T65" s="39">
        <v>0</v>
      </c>
      <c r="U65" s="39">
        <f t="shared" si="8"/>
        <v>0</v>
      </c>
      <c r="V65" s="40">
        <f t="shared" si="10"/>
        <v>96631</v>
      </c>
      <c r="W65" s="39">
        <f t="shared" si="9"/>
        <v>44.346489215236346</v>
      </c>
    </row>
    <row r="66" spans="1:23" ht="12.75">
      <c r="A66" s="23">
        <v>63</v>
      </c>
      <c r="B66" s="55" t="s">
        <v>61</v>
      </c>
      <c r="C66" s="51">
        <v>2163</v>
      </c>
      <c r="D66" s="39">
        <v>136986</v>
      </c>
      <c r="E66" s="39">
        <f t="shared" si="0"/>
        <v>63.33148404993065</v>
      </c>
      <c r="F66" s="39">
        <v>13675</v>
      </c>
      <c r="G66" s="39">
        <f t="shared" si="1"/>
        <v>6.322237632917244</v>
      </c>
      <c r="H66" s="39">
        <v>0</v>
      </c>
      <c r="I66" s="39">
        <f t="shared" si="2"/>
        <v>0</v>
      </c>
      <c r="J66" s="39">
        <v>3896605</v>
      </c>
      <c r="K66" s="39">
        <f t="shared" si="3"/>
        <v>1801.4817383263985</v>
      </c>
      <c r="L66" s="39">
        <v>175474</v>
      </c>
      <c r="M66" s="39">
        <f t="shared" si="4"/>
        <v>81.12528895053167</v>
      </c>
      <c r="N66" s="39">
        <v>0</v>
      </c>
      <c r="O66" s="39">
        <f t="shared" si="5"/>
        <v>0</v>
      </c>
      <c r="P66" s="39">
        <v>0</v>
      </c>
      <c r="Q66" s="39">
        <f t="shared" si="6"/>
        <v>0</v>
      </c>
      <c r="R66" s="39">
        <v>0</v>
      </c>
      <c r="S66" s="39">
        <f t="shared" si="7"/>
        <v>0</v>
      </c>
      <c r="T66" s="39">
        <v>67348</v>
      </c>
      <c r="U66" s="39">
        <f t="shared" si="8"/>
        <v>31.136384650947758</v>
      </c>
      <c r="V66" s="40">
        <f t="shared" si="10"/>
        <v>4290088</v>
      </c>
      <c r="W66" s="39">
        <f t="shared" si="9"/>
        <v>1983.3971336107259</v>
      </c>
    </row>
    <row r="67" spans="1:23" ht="12.75">
      <c r="A67" s="23">
        <v>64</v>
      </c>
      <c r="B67" s="55" t="s">
        <v>62</v>
      </c>
      <c r="C67" s="51">
        <v>2538</v>
      </c>
      <c r="D67" s="39">
        <v>11279</v>
      </c>
      <c r="E67" s="39">
        <f t="shared" si="0"/>
        <v>4.444050433412135</v>
      </c>
      <c r="F67" s="39">
        <v>10941</v>
      </c>
      <c r="G67" s="39">
        <f t="shared" si="1"/>
        <v>4.3108747044917255</v>
      </c>
      <c r="H67" s="39">
        <v>15177</v>
      </c>
      <c r="I67" s="39">
        <f t="shared" si="2"/>
        <v>5.979905437352246</v>
      </c>
      <c r="J67" s="39">
        <v>927000</v>
      </c>
      <c r="K67" s="39">
        <f t="shared" si="3"/>
        <v>365.2482269503546</v>
      </c>
      <c r="L67" s="39">
        <v>430424</v>
      </c>
      <c r="M67" s="39">
        <f t="shared" si="4"/>
        <v>169.59180457052798</v>
      </c>
      <c r="N67" s="39">
        <v>0</v>
      </c>
      <c r="O67" s="39">
        <f t="shared" si="5"/>
        <v>0</v>
      </c>
      <c r="P67" s="39">
        <v>0</v>
      </c>
      <c r="Q67" s="39">
        <f t="shared" si="6"/>
        <v>0</v>
      </c>
      <c r="R67" s="39">
        <v>0</v>
      </c>
      <c r="S67" s="39">
        <f t="shared" si="7"/>
        <v>0</v>
      </c>
      <c r="T67" s="39">
        <v>0</v>
      </c>
      <c r="U67" s="39">
        <f t="shared" si="8"/>
        <v>0</v>
      </c>
      <c r="V67" s="40">
        <f t="shared" si="10"/>
        <v>1394821</v>
      </c>
      <c r="W67" s="39">
        <f t="shared" si="9"/>
        <v>549.5748620961386</v>
      </c>
    </row>
    <row r="68" spans="1:23" ht="12.75">
      <c r="A68" s="24">
        <v>65</v>
      </c>
      <c r="B68" s="57" t="s">
        <v>63</v>
      </c>
      <c r="C68" s="52">
        <v>8802</v>
      </c>
      <c r="D68" s="36">
        <v>267107</v>
      </c>
      <c r="E68" s="36">
        <f t="shared" si="0"/>
        <v>30.346171324698933</v>
      </c>
      <c r="F68" s="36">
        <v>23490</v>
      </c>
      <c r="G68" s="36">
        <f t="shared" si="1"/>
        <v>2.668711656441718</v>
      </c>
      <c r="H68" s="36">
        <v>0</v>
      </c>
      <c r="I68" s="36">
        <f t="shared" si="2"/>
        <v>0</v>
      </c>
      <c r="J68" s="36">
        <v>7238691</v>
      </c>
      <c r="K68" s="36">
        <f t="shared" si="3"/>
        <v>822.3916155419223</v>
      </c>
      <c r="L68" s="36">
        <v>1015747</v>
      </c>
      <c r="M68" s="36">
        <f t="shared" si="4"/>
        <v>115.39956827993637</v>
      </c>
      <c r="N68" s="36">
        <v>0</v>
      </c>
      <c r="O68" s="36">
        <f t="shared" si="5"/>
        <v>0</v>
      </c>
      <c r="P68" s="36">
        <v>0</v>
      </c>
      <c r="Q68" s="36">
        <f t="shared" si="6"/>
        <v>0</v>
      </c>
      <c r="R68" s="36">
        <v>4341</v>
      </c>
      <c r="S68" s="36">
        <f t="shared" si="7"/>
        <v>0.49318336741649627</v>
      </c>
      <c r="T68" s="36">
        <v>5143</v>
      </c>
      <c r="U68" s="36">
        <f t="shared" si="8"/>
        <v>0.5842990229493297</v>
      </c>
      <c r="V68" s="37">
        <f t="shared" si="10"/>
        <v>8554519</v>
      </c>
      <c r="W68" s="36">
        <f t="shared" si="9"/>
        <v>971.8835491933652</v>
      </c>
    </row>
    <row r="69" spans="1:23" ht="12.75">
      <c r="A69" s="44">
        <v>66</v>
      </c>
      <c r="B69" s="56" t="s">
        <v>87</v>
      </c>
      <c r="C69" s="51">
        <v>2157</v>
      </c>
      <c r="D69" s="43">
        <v>7704</v>
      </c>
      <c r="E69" s="43">
        <f>D69/$C69</f>
        <v>3.5716272600834493</v>
      </c>
      <c r="F69" s="43">
        <v>725</v>
      </c>
      <c r="G69" s="43">
        <f>F69/$C69</f>
        <v>0.33611497450162264</v>
      </c>
      <c r="H69" s="43">
        <v>0</v>
      </c>
      <c r="I69" s="43">
        <f>H69/$C69</f>
        <v>0</v>
      </c>
      <c r="J69" s="43">
        <v>0</v>
      </c>
      <c r="K69" s="43">
        <f>J69/$C69</f>
        <v>0</v>
      </c>
      <c r="L69" s="43">
        <v>0</v>
      </c>
      <c r="M69" s="43">
        <f>L69/$C69</f>
        <v>0</v>
      </c>
      <c r="N69" s="43">
        <v>0</v>
      </c>
      <c r="O69" s="43">
        <f aca="true" t="shared" si="11" ref="O69:O74">N69/$C69</f>
        <v>0</v>
      </c>
      <c r="P69" s="43">
        <v>0</v>
      </c>
      <c r="Q69" s="43">
        <f aca="true" t="shared" si="12" ref="Q69:Q74">P69/$C69</f>
        <v>0</v>
      </c>
      <c r="R69" s="43">
        <v>0</v>
      </c>
      <c r="S69" s="43">
        <f aca="true" t="shared" si="13" ref="S69:S74">R69/$C69</f>
        <v>0</v>
      </c>
      <c r="T69" s="43">
        <v>46682</v>
      </c>
      <c r="U69" s="43">
        <f aca="true" t="shared" si="14" ref="U69:U74">T69/$C69</f>
        <v>21.642095503013444</v>
      </c>
      <c r="V69" s="40">
        <f t="shared" si="10"/>
        <v>55111</v>
      </c>
      <c r="W69" s="43">
        <f>V69/$C69</f>
        <v>25.549837737598516</v>
      </c>
    </row>
    <row r="70" spans="1:23" ht="12.75" customHeight="1">
      <c r="A70" s="23">
        <v>67</v>
      </c>
      <c r="B70" s="55" t="s">
        <v>64</v>
      </c>
      <c r="C70" s="51">
        <v>5235</v>
      </c>
      <c r="D70" s="39">
        <v>129652</v>
      </c>
      <c r="E70" s="39">
        <f t="shared" si="0"/>
        <v>24.766380133715376</v>
      </c>
      <c r="F70" s="39">
        <v>23611</v>
      </c>
      <c r="G70" s="39">
        <f t="shared" si="1"/>
        <v>4.510219675262655</v>
      </c>
      <c r="H70" s="39">
        <v>0</v>
      </c>
      <c r="I70" s="39">
        <f t="shared" si="2"/>
        <v>0</v>
      </c>
      <c r="J70" s="39">
        <v>3180000</v>
      </c>
      <c r="K70" s="39">
        <f t="shared" si="3"/>
        <v>607.4498567335244</v>
      </c>
      <c r="L70" s="39">
        <v>3208503</v>
      </c>
      <c r="M70" s="39">
        <f t="shared" si="4"/>
        <v>612.8945558739255</v>
      </c>
      <c r="N70" s="39">
        <v>0</v>
      </c>
      <c r="O70" s="39">
        <f t="shared" si="11"/>
        <v>0</v>
      </c>
      <c r="P70" s="39">
        <v>0</v>
      </c>
      <c r="Q70" s="39">
        <f t="shared" si="12"/>
        <v>0</v>
      </c>
      <c r="R70" s="39">
        <v>0</v>
      </c>
      <c r="S70" s="39">
        <f t="shared" si="13"/>
        <v>0</v>
      </c>
      <c r="T70" s="39">
        <v>2617</v>
      </c>
      <c r="U70" s="39">
        <f t="shared" si="14"/>
        <v>0.49990448901623685</v>
      </c>
      <c r="V70" s="40">
        <f>D70+F70+H70+J70+L70+N70+P70+R70+T70</f>
        <v>6544383</v>
      </c>
      <c r="W70" s="39">
        <f t="shared" si="9"/>
        <v>1250.1209169054441</v>
      </c>
    </row>
    <row r="71" spans="1:23" ht="12.75">
      <c r="A71" s="23">
        <v>68</v>
      </c>
      <c r="B71" s="55" t="s">
        <v>65</v>
      </c>
      <c r="C71" s="51">
        <v>1789</v>
      </c>
      <c r="D71" s="39">
        <v>14052</v>
      </c>
      <c r="E71" s="39">
        <f>D71/$C71</f>
        <v>7.85466741196199</v>
      </c>
      <c r="F71" s="39">
        <v>7580</v>
      </c>
      <c r="G71" s="39">
        <f>F71/$C71</f>
        <v>4.237003912800447</v>
      </c>
      <c r="H71" s="39">
        <v>2835</v>
      </c>
      <c r="I71" s="39">
        <f>H71/$C71</f>
        <v>1.5846841811067636</v>
      </c>
      <c r="J71" s="39">
        <v>36966</v>
      </c>
      <c r="K71" s="39">
        <f>J71/$C71</f>
        <v>20.662940190050307</v>
      </c>
      <c r="L71" s="39">
        <v>0</v>
      </c>
      <c r="M71" s="39">
        <f>L71/$C71</f>
        <v>0</v>
      </c>
      <c r="N71" s="39">
        <v>0</v>
      </c>
      <c r="O71" s="39">
        <f t="shared" si="11"/>
        <v>0</v>
      </c>
      <c r="P71" s="39">
        <v>0</v>
      </c>
      <c r="Q71" s="39">
        <f t="shared" si="12"/>
        <v>0</v>
      </c>
      <c r="R71" s="39">
        <v>0</v>
      </c>
      <c r="S71" s="39">
        <f t="shared" si="13"/>
        <v>0</v>
      </c>
      <c r="T71" s="39">
        <v>0</v>
      </c>
      <c r="U71" s="39">
        <f t="shared" si="14"/>
        <v>0</v>
      </c>
      <c r="V71" s="40">
        <f>D71+F71+H71+J71+L71+N71+P71+R71+T71</f>
        <v>61433</v>
      </c>
      <c r="W71" s="39">
        <f>V71/$C71</f>
        <v>34.33929569591951</v>
      </c>
    </row>
    <row r="72" spans="1:23" s="35" customFormat="1" ht="12.75">
      <c r="A72" s="23">
        <v>69</v>
      </c>
      <c r="B72" s="55" t="s">
        <v>80</v>
      </c>
      <c r="C72" s="51">
        <v>4068</v>
      </c>
      <c r="D72" s="39">
        <v>72633</v>
      </c>
      <c r="E72" s="39">
        <f>D72/$C72</f>
        <v>17.8547197640118</v>
      </c>
      <c r="F72" s="39">
        <v>16919</v>
      </c>
      <c r="G72" s="39">
        <f>F72/$C72</f>
        <v>4.159046214355949</v>
      </c>
      <c r="H72" s="39">
        <v>0</v>
      </c>
      <c r="I72" s="39">
        <f>H72/$C72</f>
        <v>0</v>
      </c>
      <c r="J72" s="39">
        <v>1905000</v>
      </c>
      <c r="K72" s="39">
        <f>J72/$C72</f>
        <v>468.28908554572274</v>
      </c>
      <c r="L72" s="39">
        <v>2207176</v>
      </c>
      <c r="M72" s="39">
        <f>L72/$C72</f>
        <v>542.5703048180924</v>
      </c>
      <c r="N72" s="39">
        <v>0</v>
      </c>
      <c r="O72" s="39">
        <f t="shared" si="11"/>
        <v>0</v>
      </c>
      <c r="P72" s="39">
        <v>0</v>
      </c>
      <c r="Q72" s="39">
        <f t="shared" si="12"/>
        <v>0</v>
      </c>
      <c r="R72" s="39">
        <v>0</v>
      </c>
      <c r="S72" s="39">
        <f t="shared" si="13"/>
        <v>0</v>
      </c>
      <c r="T72" s="39">
        <v>10500</v>
      </c>
      <c r="U72" s="39">
        <f t="shared" si="14"/>
        <v>2.5811209439528024</v>
      </c>
      <c r="V72" s="40">
        <f>D72+F72+H72+J72+L72+N72+P72+R72+T72</f>
        <v>4212228</v>
      </c>
      <c r="W72" s="39">
        <f>V72/$C72</f>
        <v>1035.4542772861357</v>
      </c>
    </row>
    <row r="73" spans="1:23" s="35" customFormat="1" ht="12.75">
      <c r="A73" s="23">
        <v>396</v>
      </c>
      <c r="B73" s="55" t="s">
        <v>120</v>
      </c>
      <c r="C73" s="51">
        <v>33299</v>
      </c>
      <c r="D73" s="39">
        <v>2792448</v>
      </c>
      <c r="E73" s="39">
        <f>D73/$C73</f>
        <v>83.85981561007839</v>
      </c>
      <c r="F73" s="39">
        <v>4165732</v>
      </c>
      <c r="G73" s="39">
        <f>F73/$C73</f>
        <v>125.1008138382534</v>
      </c>
      <c r="H73" s="39">
        <v>27255</v>
      </c>
      <c r="I73" s="39">
        <f>H73/$C73</f>
        <v>0.8184930478392745</v>
      </c>
      <c r="J73" s="39">
        <v>0</v>
      </c>
      <c r="K73" s="39">
        <f>J73/$C73</f>
        <v>0</v>
      </c>
      <c r="L73" s="39">
        <v>76752</v>
      </c>
      <c r="M73" s="39">
        <f>L73/$C73</f>
        <v>2.304934082104568</v>
      </c>
      <c r="N73" s="39">
        <v>14092</v>
      </c>
      <c r="O73" s="39">
        <f t="shared" si="11"/>
        <v>0.42319589176852157</v>
      </c>
      <c r="P73" s="39">
        <v>0</v>
      </c>
      <c r="Q73" s="39">
        <f t="shared" si="12"/>
        <v>0</v>
      </c>
      <c r="R73" s="39">
        <v>38181</v>
      </c>
      <c r="S73" s="39">
        <f t="shared" si="13"/>
        <v>1.1466110093396198</v>
      </c>
      <c r="T73" s="39">
        <v>28313</v>
      </c>
      <c r="U73" s="39">
        <f t="shared" si="14"/>
        <v>0.8502657737469593</v>
      </c>
      <c r="V73" s="40">
        <f>D73+F73+H73+J73+L73+N73+P73+R73+T73</f>
        <v>7142773</v>
      </c>
      <c r="W73" s="39">
        <f>V73/$C73</f>
        <v>214.5041292531307</v>
      </c>
    </row>
    <row r="74" spans="1:23" s="15" customFormat="1" ht="12.75">
      <c r="A74" s="10"/>
      <c r="B74" s="11" t="s">
        <v>10</v>
      </c>
      <c r="C74" s="12">
        <f>SUM(C4:C73)</f>
        <v>692710</v>
      </c>
      <c r="D74" s="28">
        <f>SUM(D4:D73)</f>
        <v>22570138</v>
      </c>
      <c r="E74" s="28">
        <f>D74/$C74</f>
        <v>32.58237646345513</v>
      </c>
      <c r="F74" s="28">
        <f>SUM(F4:F73)</f>
        <v>5960633</v>
      </c>
      <c r="G74" s="28">
        <f>F74/$C74</f>
        <v>8.604802875662253</v>
      </c>
      <c r="H74" s="28">
        <f>SUM(H4:H73)</f>
        <v>1391807</v>
      </c>
      <c r="I74" s="28">
        <f>H74/$C74</f>
        <v>2.0092203086428664</v>
      </c>
      <c r="J74" s="28">
        <f>SUM(J4:J73)</f>
        <v>341231914</v>
      </c>
      <c r="K74" s="28">
        <f>J74/$C74</f>
        <v>492.6042846212701</v>
      </c>
      <c r="L74" s="28">
        <f>SUM(L4:L73)</f>
        <v>117411079</v>
      </c>
      <c r="M74" s="28">
        <f>L74/$C74</f>
        <v>169.49528518427624</v>
      </c>
      <c r="N74" s="28">
        <f>SUM(N4:N73)</f>
        <v>107403</v>
      </c>
      <c r="O74" s="28">
        <f t="shared" si="11"/>
        <v>0.1550475668028468</v>
      </c>
      <c r="P74" s="28">
        <f>SUM(P4:P73)</f>
        <v>0</v>
      </c>
      <c r="Q74" s="28">
        <f t="shared" si="12"/>
        <v>0</v>
      </c>
      <c r="R74" s="28">
        <f>SUM(R4:R73)</f>
        <v>3138855</v>
      </c>
      <c r="S74" s="28">
        <f t="shared" si="13"/>
        <v>4.531268496196099</v>
      </c>
      <c r="T74" s="28">
        <f>SUM(T4:T73)</f>
        <v>1558776</v>
      </c>
      <c r="U74" s="28">
        <f t="shared" si="14"/>
        <v>2.2502576835905357</v>
      </c>
      <c r="V74" s="32">
        <f>SUM(V4:V73)</f>
        <v>493370605</v>
      </c>
      <c r="W74" s="28">
        <f>V74/$C74</f>
        <v>712.2325431998961</v>
      </c>
    </row>
    <row r="75" spans="1:23" ht="12.75">
      <c r="A75" s="3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0"/>
    </row>
    <row r="76" spans="1:23" s="35" customFormat="1" ht="12.75">
      <c r="A76" s="49">
        <v>318</v>
      </c>
      <c r="B76" s="44" t="s">
        <v>66</v>
      </c>
      <c r="C76" s="51">
        <v>1359</v>
      </c>
      <c r="D76" s="43">
        <v>83700</v>
      </c>
      <c r="E76" s="43">
        <f>D76/$C76</f>
        <v>61.58940397350993</v>
      </c>
      <c r="F76" s="43">
        <v>13681</v>
      </c>
      <c r="G76" s="43">
        <f>F76/$C76</f>
        <v>10.066961000735835</v>
      </c>
      <c r="H76" s="43">
        <v>0</v>
      </c>
      <c r="I76" s="43">
        <f>H76/$C76</f>
        <v>0</v>
      </c>
      <c r="J76" s="43">
        <v>310000</v>
      </c>
      <c r="K76" s="43">
        <f>J76/$C76</f>
        <v>228.10890360559236</v>
      </c>
      <c r="L76" s="43">
        <v>497613</v>
      </c>
      <c r="M76" s="43">
        <f>L76/$C76</f>
        <v>366.16114790286974</v>
      </c>
      <c r="N76" s="43">
        <v>0</v>
      </c>
      <c r="O76" s="43">
        <f>N76/$C76</f>
        <v>0</v>
      </c>
      <c r="P76" s="43">
        <v>0</v>
      </c>
      <c r="Q76" s="43">
        <f>P76/$C76</f>
        <v>0</v>
      </c>
      <c r="R76" s="43">
        <v>0</v>
      </c>
      <c r="S76" s="43">
        <f>R76/$C76</f>
        <v>0</v>
      </c>
      <c r="T76" s="43">
        <v>0</v>
      </c>
      <c r="U76" s="43">
        <f>T76/$C76</f>
        <v>0</v>
      </c>
      <c r="V76" s="45">
        <f>D76+F76+H76+J76+L76+N76+P76+R76+T76</f>
        <v>904994</v>
      </c>
      <c r="W76" s="43">
        <f>V76/$C76</f>
        <v>665.9264164827079</v>
      </c>
    </row>
    <row r="77" spans="1:23" ht="12.75">
      <c r="A77" s="18">
        <v>319</v>
      </c>
      <c r="B77" s="19" t="s">
        <v>67</v>
      </c>
      <c r="C77" s="52">
        <v>303</v>
      </c>
      <c r="D77" s="36">
        <v>24705</v>
      </c>
      <c r="E77" s="36">
        <f>D77/$C77</f>
        <v>81.53465346534654</v>
      </c>
      <c r="F77" s="36">
        <v>625</v>
      </c>
      <c r="G77" s="36">
        <f>F77/$C77</f>
        <v>2.062706270627063</v>
      </c>
      <c r="H77" s="36">
        <v>0</v>
      </c>
      <c r="I77" s="36">
        <f>H77/$C77</f>
        <v>0</v>
      </c>
      <c r="J77" s="36">
        <v>0</v>
      </c>
      <c r="K77" s="36">
        <f>J77/$C77</f>
        <v>0</v>
      </c>
      <c r="L77" s="36">
        <v>0</v>
      </c>
      <c r="M77" s="36">
        <f>L77/$C77</f>
        <v>0</v>
      </c>
      <c r="N77" s="36">
        <v>0</v>
      </c>
      <c r="O77" s="36">
        <f>N77/$C77</f>
        <v>0</v>
      </c>
      <c r="P77" s="36">
        <v>0</v>
      </c>
      <c r="Q77" s="36">
        <f>P77/$C77</f>
        <v>0</v>
      </c>
      <c r="R77" s="36">
        <v>0</v>
      </c>
      <c r="S77" s="36">
        <f>R77/$C77</f>
        <v>0</v>
      </c>
      <c r="T77" s="36">
        <v>0</v>
      </c>
      <c r="U77" s="36">
        <f>T77/$C77</f>
        <v>0</v>
      </c>
      <c r="V77" s="37">
        <f>D77+F77+H77+J77+L77+N77+P77+R77+T77</f>
        <v>25330</v>
      </c>
      <c r="W77" s="36">
        <f>V77/$C77</f>
        <v>83.5973597359736</v>
      </c>
    </row>
    <row r="78" spans="1:23" ht="12.75">
      <c r="A78" s="20"/>
      <c r="B78" s="21" t="s">
        <v>68</v>
      </c>
      <c r="C78" s="22">
        <f>SUM(C76:C77)</f>
        <v>1662</v>
      </c>
      <c r="D78" s="42">
        <f>SUM(D76:D77)</f>
        <v>108405</v>
      </c>
      <c r="E78" s="42">
        <f>D78/$C78</f>
        <v>65.22563176895306</v>
      </c>
      <c r="F78" s="42">
        <f>SUM(F76:F77)</f>
        <v>14306</v>
      </c>
      <c r="G78" s="42">
        <f>F78/$C78</f>
        <v>8.607701564380264</v>
      </c>
      <c r="H78" s="42">
        <f>SUM(H76:H77)</f>
        <v>0</v>
      </c>
      <c r="I78" s="42">
        <f>H78/$C78</f>
        <v>0</v>
      </c>
      <c r="J78" s="42">
        <f>SUM(J76:J77)</f>
        <v>310000</v>
      </c>
      <c r="K78" s="42">
        <f>J78/$C78</f>
        <v>186.5222623345367</v>
      </c>
      <c r="L78" s="42">
        <f>SUM(L76:L77)</f>
        <v>497613</v>
      </c>
      <c r="M78" s="42">
        <f>L78/$C78</f>
        <v>299.40613718411555</v>
      </c>
      <c r="N78" s="42">
        <f>SUM(N76:N77)</f>
        <v>0</v>
      </c>
      <c r="O78" s="42">
        <f>N78/$C78</f>
        <v>0</v>
      </c>
      <c r="P78" s="42">
        <f>SUM(P76:P77)</f>
        <v>0</v>
      </c>
      <c r="Q78" s="42">
        <f>P78/$C78</f>
        <v>0</v>
      </c>
      <c r="R78" s="42">
        <f>SUM(R76:R77)</f>
        <v>0</v>
      </c>
      <c r="S78" s="42">
        <f>R78/$C78</f>
        <v>0</v>
      </c>
      <c r="T78" s="42">
        <f>SUM(T76:T77)</f>
        <v>0</v>
      </c>
      <c r="U78" s="42">
        <f>T78/$C78</f>
        <v>0</v>
      </c>
      <c r="V78" s="14">
        <f>SUM(V76:V77)</f>
        <v>930324</v>
      </c>
      <c r="W78" s="13">
        <f>V78/$C78</f>
        <v>559.7617328519856</v>
      </c>
    </row>
    <row r="79" spans="1:23" ht="12.75">
      <c r="A79" s="16"/>
      <c r="B79" s="17"/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0"/>
    </row>
    <row r="80" spans="1:23" ht="12.75">
      <c r="A80" s="44">
        <v>321001</v>
      </c>
      <c r="B80" s="44" t="s">
        <v>69</v>
      </c>
      <c r="C80" s="51">
        <v>379</v>
      </c>
      <c r="D80" s="43">
        <v>5555</v>
      </c>
      <c r="E80" s="43">
        <f aca="true" t="shared" si="15" ref="E80:E96">D80/$C80</f>
        <v>14.656992084432718</v>
      </c>
      <c r="F80" s="43">
        <v>9422</v>
      </c>
      <c r="G80" s="43">
        <f aca="true" t="shared" si="16" ref="G80:G96">F80/$C80</f>
        <v>24.860158311345646</v>
      </c>
      <c r="H80" s="43">
        <v>0</v>
      </c>
      <c r="I80" s="43">
        <f aca="true" t="shared" si="17" ref="I80:I96">H80/$C80</f>
        <v>0</v>
      </c>
      <c r="J80" s="43">
        <v>0</v>
      </c>
      <c r="K80" s="43">
        <f aca="true" t="shared" si="18" ref="K80:K96">J80/$C80</f>
        <v>0</v>
      </c>
      <c r="L80" s="43">
        <v>0</v>
      </c>
      <c r="M80" s="43">
        <f aca="true" t="shared" si="19" ref="M80:M96">L80/$C80</f>
        <v>0</v>
      </c>
      <c r="N80" s="43">
        <v>0</v>
      </c>
      <c r="O80" s="43">
        <f aca="true" t="shared" si="20" ref="O80:O86">N80/$C80</f>
        <v>0</v>
      </c>
      <c r="P80" s="43">
        <v>0</v>
      </c>
      <c r="Q80" s="43">
        <f aca="true" t="shared" si="21" ref="Q80:Q86">P80/$C80</f>
        <v>0</v>
      </c>
      <c r="R80" s="43">
        <v>0</v>
      </c>
      <c r="S80" s="43">
        <f aca="true" t="shared" si="22" ref="S80:S86">R80/$C80</f>
        <v>0</v>
      </c>
      <c r="T80" s="43">
        <v>0</v>
      </c>
      <c r="U80" s="43">
        <f aca="true" t="shared" si="23" ref="U80:U86">T80/$C80</f>
        <v>0</v>
      </c>
      <c r="V80" s="45">
        <f>D80+F80+H80+J80+L80+N80+P80+R80+T80</f>
        <v>14977</v>
      </c>
      <c r="W80" s="43">
        <f aca="true" t="shared" si="24" ref="W80:W96">V80/$C80</f>
        <v>39.517150395778366</v>
      </c>
    </row>
    <row r="81" spans="1:23" s="35" customFormat="1" ht="12.75">
      <c r="A81" s="23">
        <v>329001</v>
      </c>
      <c r="B81" s="38" t="s">
        <v>70</v>
      </c>
      <c r="C81" s="51">
        <v>367</v>
      </c>
      <c r="D81" s="39">
        <v>17981</v>
      </c>
      <c r="E81" s="39">
        <f t="shared" si="15"/>
        <v>48.99455040871935</v>
      </c>
      <c r="F81" s="39">
        <v>13506</v>
      </c>
      <c r="G81" s="39">
        <f t="shared" si="16"/>
        <v>36.80108991825613</v>
      </c>
      <c r="H81" s="39">
        <v>0</v>
      </c>
      <c r="I81" s="39">
        <f t="shared" si="17"/>
        <v>0</v>
      </c>
      <c r="J81" s="39">
        <v>276898</v>
      </c>
      <c r="K81" s="39">
        <f t="shared" si="18"/>
        <v>754.4904632152588</v>
      </c>
      <c r="L81" s="39">
        <v>59717</v>
      </c>
      <c r="M81" s="39">
        <f t="shared" si="19"/>
        <v>162.716621253406</v>
      </c>
      <c r="N81" s="39">
        <v>73</v>
      </c>
      <c r="O81" s="39">
        <f t="shared" si="20"/>
        <v>0.1989100817438692</v>
      </c>
      <c r="P81" s="39">
        <v>0</v>
      </c>
      <c r="Q81" s="39">
        <f t="shared" si="21"/>
        <v>0</v>
      </c>
      <c r="R81" s="39">
        <v>0</v>
      </c>
      <c r="S81" s="39">
        <f t="shared" si="22"/>
        <v>0</v>
      </c>
      <c r="T81" s="39">
        <v>0</v>
      </c>
      <c r="U81" s="39">
        <f t="shared" si="23"/>
        <v>0</v>
      </c>
      <c r="V81" s="40">
        <f>D81+F81+H81+J81+L81+N81+P81+R81+T81</f>
        <v>368175</v>
      </c>
      <c r="W81" s="39">
        <f t="shared" si="24"/>
        <v>1003.2016348773842</v>
      </c>
    </row>
    <row r="82" spans="1:23" s="35" customFormat="1" ht="12.75">
      <c r="A82" s="23">
        <v>331001</v>
      </c>
      <c r="B82" s="38" t="s">
        <v>71</v>
      </c>
      <c r="C82" s="51">
        <v>627</v>
      </c>
      <c r="D82" s="39">
        <v>86347</v>
      </c>
      <c r="E82" s="39">
        <f t="shared" si="15"/>
        <v>137.7145135566188</v>
      </c>
      <c r="F82" s="39">
        <v>35397</v>
      </c>
      <c r="G82" s="39">
        <f t="shared" si="16"/>
        <v>56.45454545454545</v>
      </c>
      <c r="H82" s="39">
        <v>0</v>
      </c>
      <c r="I82" s="39">
        <f t="shared" si="17"/>
        <v>0</v>
      </c>
      <c r="J82" s="39">
        <v>0</v>
      </c>
      <c r="K82" s="39">
        <f t="shared" si="18"/>
        <v>0</v>
      </c>
      <c r="L82" s="39">
        <v>0</v>
      </c>
      <c r="M82" s="39">
        <f t="shared" si="19"/>
        <v>0</v>
      </c>
      <c r="N82" s="39">
        <v>0</v>
      </c>
      <c r="O82" s="39">
        <f t="shared" si="20"/>
        <v>0</v>
      </c>
      <c r="P82" s="39">
        <v>0</v>
      </c>
      <c r="Q82" s="39">
        <f t="shared" si="21"/>
        <v>0</v>
      </c>
      <c r="R82" s="39">
        <v>0</v>
      </c>
      <c r="S82" s="39">
        <f t="shared" si="22"/>
        <v>0</v>
      </c>
      <c r="T82" s="39">
        <v>5703</v>
      </c>
      <c r="U82" s="39">
        <f t="shared" si="23"/>
        <v>9.095693779904305</v>
      </c>
      <c r="V82" s="40">
        <f>D82+F82+H82+J82+L82+N82+P82+R82+T82</f>
        <v>127447</v>
      </c>
      <c r="W82" s="39">
        <f t="shared" si="24"/>
        <v>203.2647527910686</v>
      </c>
    </row>
    <row r="83" spans="1:23" s="35" customFormat="1" ht="12.75">
      <c r="A83" s="23">
        <v>333001</v>
      </c>
      <c r="B83" s="38" t="s">
        <v>72</v>
      </c>
      <c r="C83" s="51">
        <v>697</v>
      </c>
      <c r="D83" s="39">
        <v>154327</v>
      </c>
      <c r="E83" s="39">
        <f t="shared" si="15"/>
        <v>221.416068866571</v>
      </c>
      <c r="F83" s="39">
        <v>12061</v>
      </c>
      <c r="G83" s="39">
        <f t="shared" si="16"/>
        <v>17.30416068866571</v>
      </c>
      <c r="H83" s="39">
        <v>0</v>
      </c>
      <c r="I83" s="39">
        <f t="shared" si="17"/>
        <v>0</v>
      </c>
      <c r="J83" s="39">
        <v>203732</v>
      </c>
      <c r="K83" s="39">
        <f t="shared" si="18"/>
        <v>292.2984218077475</v>
      </c>
      <c r="L83" s="39">
        <v>408428</v>
      </c>
      <c r="M83" s="39">
        <f t="shared" si="19"/>
        <v>585.9799139167862</v>
      </c>
      <c r="N83" s="39">
        <v>0</v>
      </c>
      <c r="O83" s="39">
        <f t="shared" si="20"/>
        <v>0</v>
      </c>
      <c r="P83" s="39">
        <v>0</v>
      </c>
      <c r="Q83" s="39">
        <f t="shared" si="21"/>
        <v>0</v>
      </c>
      <c r="R83" s="39">
        <v>0</v>
      </c>
      <c r="S83" s="39">
        <f t="shared" si="22"/>
        <v>0</v>
      </c>
      <c r="T83" s="39">
        <v>0</v>
      </c>
      <c r="U83" s="39">
        <f t="shared" si="23"/>
        <v>0</v>
      </c>
      <c r="V83" s="40">
        <f>D83+F83+H83+J83+L83+N83+P83+R83+T83</f>
        <v>778548</v>
      </c>
      <c r="W83" s="39">
        <f t="shared" si="24"/>
        <v>1116.9985652797704</v>
      </c>
    </row>
    <row r="84" spans="1:23" ht="12.75">
      <c r="A84" s="24">
        <v>336001</v>
      </c>
      <c r="B84" s="46" t="s">
        <v>73</v>
      </c>
      <c r="C84" s="52">
        <v>653</v>
      </c>
      <c r="D84" s="36">
        <v>118453</v>
      </c>
      <c r="E84" s="36">
        <f t="shared" si="15"/>
        <v>181.3981623277182</v>
      </c>
      <c r="F84" s="36">
        <v>25955</v>
      </c>
      <c r="G84" s="36">
        <f t="shared" si="16"/>
        <v>39.74732006125574</v>
      </c>
      <c r="H84" s="36">
        <v>0</v>
      </c>
      <c r="I84" s="36">
        <f t="shared" si="17"/>
        <v>0</v>
      </c>
      <c r="J84" s="36">
        <v>0</v>
      </c>
      <c r="K84" s="36">
        <f t="shared" si="18"/>
        <v>0</v>
      </c>
      <c r="L84" s="36">
        <v>0</v>
      </c>
      <c r="M84" s="36">
        <f t="shared" si="19"/>
        <v>0</v>
      </c>
      <c r="N84" s="36">
        <v>0</v>
      </c>
      <c r="O84" s="36">
        <f t="shared" si="20"/>
        <v>0</v>
      </c>
      <c r="P84" s="36">
        <v>0</v>
      </c>
      <c r="Q84" s="36">
        <f t="shared" si="21"/>
        <v>0</v>
      </c>
      <c r="R84" s="36">
        <v>0</v>
      </c>
      <c r="S84" s="36">
        <f t="shared" si="22"/>
        <v>0</v>
      </c>
      <c r="T84" s="36">
        <v>0</v>
      </c>
      <c r="U84" s="36">
        <f t="shared" si="23"/>
        <v>0</v>
      </c>
      <c r="V84" s="37">
        <f aca="true" t="shared" si="25" ref="V84:V94">D84+F84+H84+J84+L84+N84+P84+R84+T84</f>
        <v>144408</v>
      </c>
      <c r="W84" s="36">
        <f t="shared" si="24"/>
        <v>221.14548238897396</v>
      </c>
    </row>
    <row r="85" spans="1:23" ht="12.75">
      <c r="A85" s="44">
        <v>337001</v>
      </c>
      <c r="B85" s="44" t="s">
        <v>74</v>
      </c>
      <c r="C85" s="53">
        <v>942</v>
      </c>
      <c r="D85" s="43">
        <v>51561</v>
      </c>
      <c r="E85" s="43">
        <f t="shared" si="15"/>
        <v>54.73566878980892</v>
      </c>
      <c r="F85" s="43">
        <v>44793</v>
      </c>
      <c r="G85" s="43">
        <f t="shared" si="16"/>
        <v>47.55095541401274</v>
      </c>
      <c r="H85" s="43">
        <v>0</v>
      </c>
      <c r="I85" s="43">
        <f t="shared" si="17"/>
        <v>0</v>
      </c>
      <c r="J85" s="43">
        <v>265909</v>
      </c>
      <c r="K85" s="43">
        <f t="shared" si="18"/>
        <v>282.28131634819533</v>
      </c>
      <c r="L85" s="43">
        <v>0</v>
      </c>
      <c r="M85" s="43">
        <f t="shared" si="19"/>
        <v>0</v>
      </c>
      <c r="N85" s="43">
        <v>1384140</v>
      </c>
      <c r="O85" s="43">
        <f t="shared" si="20"/>
        <v>1469.3630573248408</v>
      </c>
      <c r="P85" s="43">
        <v>0</v>
      </c>
      <c r="Q85" s="43">
        <f t="shared" si="21"/>
        <v>0</v>
      </c>
      <c r="R85" s="43">
        <v>212801</v>
      </c>
      <c r="S85" s="43">
        <f t="shared" si="22"/>
        <v>225.90339702760085</v>
      </c>
      <c r="T85" s="43">
        <v>0</v>
      </c>
      <c r="U85" s="43">
        <f t="shared" si="23"/>
        <v>0</v>
      </c>
      <c r="V85" s="40">
        <f t="shared" si="25"/>
        <v>1959204</v>
      </c>
      <c r="W85" s="43">
        <f t="shared" si="24"/>
        <v>2079.834394904459</v>
      </c>
    </row>
    <row r="86" spans="1:23" s="35" customFormat="1" ht="12.75">
      <c r="A86" s="23">
        <v>339001</v>
      </c>
      <c r="B86" s="38" t="s">
        <v>75</v>
      </c>
      <c r="C86" s="51">
        <v>395</v>
      </c>
      <c r="D86" s="39">
        <v>78658</v>
      </c>
      <c r="E86" s="39">
        <f t="shared" si="15"/>
        <v>199.13417721518988</v>
      </c>
      <c r="F86" s="39">
        <v>8743</v>
      </c>
      <c r="G86" s="39">
        <f t="shared" si="16"/>
        <v>22.134177215189872</v>
      </c>
      <c r="H86" s="39">
        <v>0</v>
      </c>
      <c r="I86" s="39">
        <f t="shared" si="17"/>
        <v>0</v>
      </c>
      <c r="J86" s="39">
        <v>0</v>
      </c>
      <c r="K86" s="39">
        <f t="shared" si="18"/>
        <v>0</v>
      </c>
      <c r="L86" s="39">
        <v>0</v>
      </c>
      <c r="M86" s="39">
        <f t="shared" si="19"/>
        <v>0</v>
      </c>
      <c r="N86" s="39">
        <v>1550</v>
      </c>
      <c r="O86" s="39">
        <f t="shared" si="20"/>
        <v>3.9240506329113924</v>
      </c>
      <c r="P86" s="39">
        <v>0</v>
      </c>
      <c r="Q86" s="39">
        <f t="shared" si="21"/>
        <v>0</v>
      </c>
      <c r="R86" s="39">
        <v>0</v>
      </c>
      <c r="S86" s="39">
        <f t="shared" si="22"/>
        <v>0</v>
      </c>
      <c r="T86" s="39">
        <v>0</v>
      </c>
      <c r="U86" s="39">
        <f t="shared" si="23"/>
        <v>0</v>
      </c>
      <c r="V86" s="40">
        <f t="shared" si="25"/>
        <v>88951</v>
      </c>
      <c r="W86" s="39">
        <f t="shared" si="24"/>
        <v>225.19240506329115</v>
      </c>
    </row>
    <row r="87" spans="1:23" s="35" customFormat="1" ht="12.75">
      <c r="A87" s="23">
        <v>340001</v>
      </c>
      <c r="B87" s="38" t="s">
        <v>79</v>
      </c>
      <c r="C87" s="51">
        <v>103</v>
      </c>
      <c r="D87" s="39">
        <v>2879</v>
      </c>
      <c r="E87" s="39">
        <f t="shared" si="15"/>
        <v>27.95145631067961</v>
      </c>
      <c r="F87" s="39">
        <v>2896</v>
      </c>
      <c r="G87" s="39">
        <f t="shared" si="16"/>
        <v>28.116504854368934</v>
      </c>
      <c r="H87" s="39">
        <v>0</v>
      </c>
      <c r="I87" s="39">
        <f aca="true" t="shared" si="26" ref="I87:I95">H87/$C87</f>
        <v>0</v>
      </c>
      <c r="J87" s="39">
        <v>0</v>
      </c>
      <c r="K87" s="39">
        <f aca="true" t="shared" si="27" ref="K87:K95">J87/$C87</f>
        <v>0</v>
      </c>
      <c r="L87" s="39">
        <v>0</v>
      </c>
      <c r="M87" s="39">
        <f aca="true" t="shared" si="28" ref="M87:M95">L87/$C87</f>
        <v>0</v>
      </c>
      <c r="N87" s="39">
        <v>0</v>
      </c>
      <c r="O87" s="39">
        <f aca="true" t="shared" si="29" ref="O87:O96">N87/$C87</f>
        <v>0</v>
      </c>
      <c r="P87" s="39">
        <v>0</v>
      </c>
      <c r="Q87" s="39">
        <f aca="true" t="shared" si="30" ref="Q87:Q96">P87/$C87</f>
        <v>0</v>
      </c>
      <c r="R87" s="39">
        <v>0</v>
      </c>
      <c r="S87" s="39">
        <f aca="true" t="shared" si="31" ref="S87:S96">R87/$C87</f>
        <v>0</v>
      </c>
      <c r="T87" s="39">
        <v>0</v>
      </c>
      <c r="U87" s="39">
        <f aca="true" t="shared" si="32" ref="U87:U96">T87/$C87</f>
        <v>0</v>
      </c>
      <c r="V87" s="40">
        <f t="shared" si="25"/>
        <v>5775</v>
      </c>
      <c r="W87" s="39">
        <f aca="true" t="shared" si="33" ref="W87:W95">V87/$C87</f>
        <v>56.067961165048544</v>
      </c>
    </row>
    <row r="88" spans="1:23" s="35" customFormat="1" ht="12.75">
      <c r="A88" s="23">
        <v>341001</v>
      </c>
      <c r="B88" s="38" t="s">
        <v>81</v>
      </c>
      <c r="C88" s="51">
        <v>364</v>
      </c>
      <c r="D88" s="39">
        <v>8388</v>
      </c>
      <c r="E88" s="39">
        <f t="shared" si="15"/>
        <v>23.043956043956044</v>
      </c>
      <c r="F88" s="39">
        <v>9821</v>
      </c>
      <c r="G88" s="39">
        <f t="shared" si="16"/>
        <v>26.98076923076923</v>
      </c>
      <c r="H88" s="39">
        <v>0</v>
      </c>
      <c r="I88" s="39">
        <f t="shared" si="26"/>
        <v>0</v>
      </c>
      <c r="J88" s="39">
        <v>0</v>
      </c>
      <c r="K88" s="39">
        <f t="shared" si="27"/>
        <v>0</v>
      </c>
      <c r="L88" s="39">
        <v>51000</v>
      </c>
      <c r="M88" s="39">
        <f t="shared" si="28"/>
        <v>140.1098901098901</v>
      </c>
      <c r="N88" s="39">
        <v>0</v>
      </c>
      <c r="O88" s="39">
        <f t="shared" si="29"/>
        <v>0</v>
      </c>
      <c r="P88" s="39">
        <v>0</v>
      </c>
      <c r="Q88" s="39">
        <f t="shared" si="30"/>
        <v>0</v>
      </c>
      <c r="R88" s="39">
        <v>0</v>
      </c>
      <c r="S88" s="39">
        <f t="shared" si="31"/>
        <v>0</v>
      </c>
      <c r="T88" s="39">
        <v>533</v>
      </c>
      <c r="U88" s="39">
        <f t="shared" si="32"/>
        <v>1.4642857142857142</v>
      </c>
      <c r="V88" s="40">
        <f t="shared" si="25"/>
        <v>69742</v>
      </c>
      <c r="W88" s="39">
        <f t="shared" si="33"/>
        <v>191.5989010989011</v>
      </c>
    </row>
    <row r="89" spans="1:23" ht="12.75">
      <c r="A89" s="24">
        <v>343001</v>
      </c>
      <c r="B89" s="46" t="s">
        <v>82</v>
      </c>
      <c r="C89" s="52">
        <v>208</v>
      </c>
      <c r="D89" s="36">
        <v>23911</v>
      </c>
      <c r="E89" s="36">
        <f t="shared" si="15"/>
        <v>114.95673076923077</v>
      </c>
      <c r="F89" s="36">
        <v>5224</v>
      </c>
      <c r="G89" s="36">
        <f t="shared" si="16"/>
        <v>25.115384615384617</v>
      </c>
      <c r="H89" s="36">
        <v>0</v>
      </c>
      <c r="I89" s="36">
        <f t="shared" si="26"/>
        <v>0</v>
      </c>
      <c r="J89" s="36">
        <v>0</v>
      </c>
      <c r="K89" s="36">
        <f t="shared" si="27"/>
        <v>0</v>
      </c>
      <c r="L89" s="36">
        <v>92884</v>
      </c>
      <c r="M89" s="36">
        <f t="shared" si="28"/>
        <v>446.5576923076923</v>
      </c>
      <c r="N89" s="36">
        <v>5286</v>
      </c>
      <c r="O89" s="36">
        <f t="shared" si="29"/>
        <v>25.41346153846154</v>
      </c>
      <c r="P89" s="36">
        <v>0</v>
      </c>
      <c r="Q89" s="36">
        <f t="shared" si="30"/>
        <v>0</v>
      </c>
      <c r="R89" s="36">
        <v>0</v>
      </c>
      <c r="S89" s="36">
        <f t="shared" si="31"/>
        <v>0</v>
      </c>
      <c r="T89" s="36">
        <v>0</v>
      </c>
      <c r="U89" s="36">
        <f t="shared" si="32"/>
        <v>0</v>
      </c>
      <c r="V89" s="37">
        <f t="shared" si="25"/>
        <v>127305</v>
      </c>
      <c r="W89" s="36">
        <f t="shared" si="33"/>
        <v>612.0432692307693</v>
      </c>
    </row>
    <row r="90" spans="1:23" ht="12.75">
      <c r="A90" s="44">
        <v>343002</v>
      </c>
      <c r="B90" s="44" t="s">
        <v>99</v>
      </c>
      <c r="C90" s="51">
        <v>1246</v>
      </c>
      <c r="D90" s="43">
        <v>8916</v>
      </c>
      <c r="E90" s="43">
        <f t="shared" si="15"/>
        <v>7.15569823434992</v>
      </c>
      <c r="F90" s="43">
        <v>26062</v>
      </c>
      <c r="G90" s="43">
        <f t="shared" si="16"/>
        <v>20.91653290529695</v>
      </c>
      <c r="H90" s="43">
        <v>0</v>
      </c>
      <c r="I90" s="43">
        <f t="shared" si="26"/>
        <v>0</v>
      </c>
      <c r="J90" s="43">
        <v>0</v>
      </c>
      <c r="K90" s="43">
        <f t="shared" si="27"/>
        <v>0</v>
      </c>
      <c r="L90" s="43">
        <v>0</v>
      </c>
      <c r="M90" s="43">
        <f t="shared" si="28"/>
        <v>0</v>
      </c>
      <c r="N90" s="43">
        <v>2048</v>
      </c>
      <c r="O90" s="43">
        <f t="shared" si="29"/>
        <v>1.6436597110754414</v>
      </c>
      <c r="P90" s="43">
        <v>0</v>
      </c>
      <c r="Q90" s="43">
        <f t="shared" si="30"/>
        <v>0</v>
      </c>
      <c r="R90" s="43">
        <v>0</v>
      </c>
      <c r="S90" s="43">
        <f t="shared" si="31"/>
        <v>0</v>
      </c>
      <c r="T90" s="43">
        <v>0</v>
      </c>
      <c r="U90" s="43">
        <f t="shared" si="32"/>
        <v>0</v>
      </c>
      <c r="V90" s="40">
        <f t="shared" si="25"/>
        <v>37026</v>
      </c>
      <c r="W90" s="43">
        <f t="shared" si="33"/>
        <v>29.71589085072231</v>
      </c>
    </row>
    <row r="91" spans="1:23" s="35" customFormat="1" ht="12.75">
      <c r="A91" s="23">
        <v>344001</v>
      </c>
      <c r="B91" s="38" t="s">
        <v>114</v>
      </c>
      <c r="C91" s="51">
        <v>296</v>
      </c>
      <c r="D91" s="39">
        <v>58260</v>
      </c>
      <c r="E91" s="39">
        <f t="shared" si="15"/>
        <v>196.82432432432432</v>
      </c>
      <c r="F91" s="39">
        <v>6255</v>
      </c>
      <c r="G91" s="39">
        <f t="shared" si="16"/>
        <v>21.131756756756758</v>
      </c>
      <c r="H91" s="39">
        <v>0</v>
      </c>
      <c r="I91" s="39">
        <f t="shared" si="26"/>
        <v>0</v>
      </c>
      <c r="J91" s="39">
        <v>0</v>
      </c>
      <c r="K91" s="39">
        <f t="shared" si="27"/>
        <v>0</v>
      </c>
      <c r="L91" s="39">
        <v>0</v>
      </c>
      <c r="M91" s="39">
        <f t="shared" si="28"/>
        <v>0</v>
      </c>
      <c r="N91" s="39">
        <v>7170</v>
      </c>
      <c r="O91" s="39">
        <f t="shared" si="29"/>
        <v>24.222972972972972</v>
      </c>
      <c r="P91" s="39">
        <v>0</v>
      </c>
      <c r="Q91" s="39">
        <f t="shared" si="30"/>
        <v>0</v>
      </c>
      <c r="R91" s="39">
        <v>0</v>
      </c>
      <c r="S91" s="39">
        <f t="shared" si="31"/>
        <v>0</v>
      </c>
      <c r="T91" s="39">
        <v>0</v>
      </c>
      <c r="U91" s="39">
        <f t="shared" si="32"/>
        <v>0</v>
      </c>
      <c r="V91" s="40">
        <f>D91+F91+H91+J91+L91+N91+P91+R91+T91</f>
        <v>71685</v>
      </c>
      <c r="W91" s="39">
        <f t="shared" si="33"/>
        <v>242.17905405405406</v>
      </c>
    </row>
    <row r="92" spans="1:23" s="35" customFormat="1" ht="12.75">
      <c r="A92" s="23">
        <v>345001</v>
      </c>
      <c r="B92" s="38" t="s">
        <v>100</v>
      </c>
      <c r="C92" s="51">
        <v>597</v>
      </c>
      <c r="D92" s="39">
        <v>5216</v>
      </c>
      <c r="E92" s="39">
        <f t="shared" si="15"/>
        <v>8.737018425460636</v>
      </c>
      <c r="F92" s="39">
        <v>12389</v>
      </c>
      <c r="G92" s="39">
        <f t="shared" si="16"/>
        <v>20.75209380234506</v>
      </c>
      <c r="H92" s="39">
        <v>0</v>
      </c>
      <c r="I92" s="39">
        <f t="shared" si="26"/>
        <v>0</v>
      </c>
      <c r="J92" s="39">
        <v>0</v>
      </c>
      <c r="K92" s="39">
        <f t="shared" si="27"/>
        <v>0</v>
      </c>
      <c r="L92" s="39">
        <v>0</v>
      </c>
      <c r="M92" s="39">
        <f t="shared" si="28"/>
        <v>0</v>
      </c>
      <c r="N92" s="39">
        <v>0</v>
      </c>
      <c r="O92" s="39">
        <f t="shared" si="29"/>
        <v>0</v>
      </c>
      <c r="P92" s="39">
        <v>0</v>
      </c>
      <c r="Q92" s="39">
        <f t="shared" si="30"/>
        <v>0</v>
      </c>
      <c r="R92" s="39">
        <v>0</v>
      </c>
      <c r="S92" s="39">
        <f t="shared" si="31"/>
        <v>0</v>
      </c>
      <c r="T92" s="39">
        <v>0</v>
      </c>
      <c r="U92" s="39">
        <f t="shared" si="32"/>
        <v>0</v>
      </c>
      <c r="V92" s="40">
        <f t="shared" si="25"/>
        <v>17605</v>
      </c>
      <c r="W92" s="39">
        <f t="shared" si="33"/>
        <v>29.489112227805695</v>
      </c>
    </row>
    <row r="93" spans="1:23" s="35" customFormat="1" ht="12.75">
      <c r="A93" s="23">
        <v>346001</v>
      </c>
      <c r="B93" s="38" t="s">
        <v>115</v>
      </c>
      <c r="C93" s="51">
        <v>625</v>
      </c>
      <c r="D93" s="39">
        <v>600763</v>
      </c>
      <c r="E93" s="39">
        <f t="shared" si="15"/>
        <v>961.2208</v>
      </c>
      <c r="F93" s="39">
        <v>14363</v>
      </c>
      <c r="G93" s="39">
        <f t="shared" si="16"/>
        <v>22.9808</v>
      </c>
      <c r="H93" s="39">
        <v>0</v>
      </c>
      <c r="I93" s="39">
        <f t="shared" si="26"/>
        <v>0</v>
      </c>
      <c r="J93" s="39">
        <v>930000</v>
      </c>
      <c r="K93" s="39">
        <f t="shared" si="27"/>
        <v>1488</v>
      </c>
      <c r="L93" s="39">
        <v>614081</v>
      </c>
      <c r="M93" s="39">
        <f t="shared" si="28"/>
        <v>982.5296</v>
      </c>
      <c r="N93" s="39">
        <v>0</v>
      </c>
      <c r="O93" s="39">
        <f t="shared" si="29"/>
        <v>0</v>
      </c>
      <c r="P93" s="39">
        <v>0</v>
      </c>
      <c r="Q93" s="39">
        <f t="shared" si="30"/>
        <v>0</v>
      </c>
      <c r="R93" s="39">
        <v>0</v>
      </c>
      <c r="S93" s="39">
        <f t="shared" si="31"/>
        <v>0</v>
      </c>
      <c r="T93" s="39">
        <v>6407</v>
      </c>
      <c r="U93" s="39">
        <f t="shared" si="32"/>
        <v>10.2512</v>
      </c>
      <c r="V93" s="40">
        <f t="shared" si="25"/>
        <v>2165614</v>
      </c>
      <c r="W93" s="39">
        <f t="shared" si="33"/>
        <v>3464.9824</v>
      </c>
    </row>
    <row r="94" spans="1:23" ht="12.75">
      <c r="A94" s="24">
        <v>347001</v>
      </c>
      <c r="B94" s="46" t="s">
        <v>101</v>
      </c>
      <c r="C94" s="52">
        <v>119</v>
      </c>
      <c r="D94" s="36">
        <v>4686</v>
      </c>
      <c r="E94" s="36">
        <f t="shared" si="15"/>
        <v>39.378151260504204</v>
      </c>
      <c r="F94" s="36">
        <v>1574</v>
      </c>
      <c r="G94" s="36">
        <f t="shared" si="16"/>
        <v>13.22689075630252</v>
      </c>
      <c r="H94" s="36">
        <v>0</v>
      </c>
      <c r="I94" s="36">
        <f t="shared" si="26"/>
        <v>0</v>
      </c>
      <c r="J94" s="36">
        <v>0</v>
      </c>
      <c r="K94" s="36">
        <f t="shared" si="27"/>
        <v>0</v>
      </c>
      <c r="L94" s="36">
        <v>0</v>
      </c>
      <c r="M94" s="36">
        <f t="shared" si="28"/>
        <v>0</v>
      </c>
      <c r="N94" s="36">
        <v>0</v>
      </c>
      <c r="O94" s="36">
        <f t="shared" si="29"/>
        <v>0</v>
      </c>
      <c r="P94" s="36">
        <v>0</v>
      </c>
      <c r="Q94" s="36">
        <f t="shared" si="30"/>
        <v>0</v>
      </c>
      <c r="R94" s="36">
        <v>0</v>
      </c>
      <c r="S94" s="36">
        <f t="shared" si="31"/>
        <v>0</v>
      </c>
      <c r="T94" s="36">
        <v>0</v>
      </c>
      <c r="U94" s="36">
        <f t="shared" si="32"/>
        <v>0</v>
      </c>
      <c r="V94" s="37">
        <f t="shared" si="25"/>
        <v>6260</v>
      </c>
      <c r="W94" s="36">
        <f t="shared" si="33"/>
        <v>52.60504201680672</v>
      </c>
    </row>
    <row r="95" spans="1:23" s="35" customFormat="1" ht="12.75">
      <c r="A95" s="54">
        <v>348001</v>
      </c>
      <c r="B95" s="54" t="s">
        <v>116</v>
      </c>
      <c r="C95" s="52">
        <v>102</v>
      </c>
      <c r="D95" s="36">
        <v>3222</v>
      </c>
      <c r="E95" s="36">
        <f t="shared" si="15"/>
        <v>31.58823529411765</v>
      </c>
      <c r="F95" s="36">
        <v>22613</v>
      </c>
      <c r="G95" s="36">
        <f t="shared" si="16"/>
        <v>221.69607843137254</v>
      </c>
      <c r="H95" s="36">
        <v>0</v>
      </c>
      <c r="I95" s="36">
        <f t="shared" si="26"/>
        <v>0</v>
      </c>
      <c r="J95" s="36">
        <v>0</v>
      </c>
      <c r="K95" s="36">
        <f t="shared" si="27"/>
        <v>0</v>
      </c>
      <c r="L95" s="36">
        <v>0</v>
      </c>
      <c r="M95" s="36">
        <f t="shared" si="28"/>
        <v>0</v>
      </c>
      <c r="N95" s="36">
        <v>179</v>
      </c>
      <c r="O95" s="36">
        <f t="shared" si="29"/>
        <v>1.7549019607843137</v>
      </c>
      <c r="P95" s="36">
        <v>0</v>
      </c>
      <c r="Q95" s="36">
        <f t="shared" si="30"/>
        <v>0</v>
      </c>
      <c r="R95" s="36">
        <v>0</v>
      </c>
      <c r="S95" s="36">
        <f t="shared" si="31"/>
        <v>0</v>
      </c>
      <c r="T95" s="36">
        <v>0</v>
      </c>
      <c r="U95" s="36">
        <f t="shared" si="32"/>
        <v>0</v>
      </c>
      <c r="V95" s="37">
        <f>D95+F95+H95+J95+L95+N95+P95+R95+T95</f>
        <v>26014</v>
      </c>
      <c r="W95" s="36">
        <f t="shared" si="33"/>
        <v>255.0392156862745</v>
      </c>
    </row>
    <row r="96" spans="1:23" ht="12.75">
      <c r="A96" s="20"/>
      <c r="B96" s="21" t="s">
        <v>76</v>
      </c>
      <c r="C96" s="22">
        <f>SUM(C80:C95)</f>
        <v>7720</v>
      </c>
      <c r="D96" s="47">
        <f>SUM(D80:D95)</f>
        <v>1229123</v>
      </c>
      <c r="E96" s="47">
        <f t="shared" si="15"/>
        <v>159.21282383419688</v>
      </c>
      <c r="F96" s="47">
        <f>SUM(F80:F95)</f>
        <v>251074</v>
      </c>
      <c r="G96" s="47">
        <f t="shared" si="16"/>
        <v>32.52253886010363</v>
      </c>
      <c r="H96" s="47">
        <f>SUM(H80:H95)</f>
        <v>0</v>
      </c>
      <c r="I96" s="47">
        <f t="shared" si="17"/>
        <v>0</v>
      </c>
      <c r="J96" s="47">
        <f>SUM(J80:J95)</f>
        <v>1676539</v>
      </c>
      <c r="K96" s="47">
        <f t="shared" si="18"/>
        <v>217.16826424870467</v>
      </c>
      <c r="L96" s="47">
        <f>SUM(L80:L95)</f>
        <v>1226110</v>
      </c>
      <c r="M96" s="47">
        <f t="shared" si="19"/>
        <v>158.82253886010363</v>
      </c>
      <c r="N96" s="47">
        <f>SUM(N80:N95)</f>
        <v>1400446</v>
      </c>
      <c r="O96" s="47">
        <f t="shared" si="29"/>
        <v>181.40492227979274</v>
      </c>
      <c r="P96" s="47">
        <f>SUM(P80:P95)</f>
        <v>0</v>
      </c>
      <c r="Q96" s="47">
        <f t="shared" si="30"/>
        <v>0</v>
      </c>
      <c r="R96" s="47">
        <f>SUM(R80:R95)</f>
        <v>212801</v>
      </c>
      <c r="S96" s="47">
        <f t="shared" si="31"/>
        <v>27.564896373056996</v>
      </c>
      <c r="T96" s="47">
        <f>SUM(T80:T95)</f>
        <v>12643</v>
      </c>
      <c r="U96" s="47">
        <f t="shared" si="32"/>
        <v>1.6376943005181348</v>
      </c>
      <c r="V96" s="48">
        <f>SUM(V80:V95)</f>
        <v>6008736</v>
      </c>
      <c r="W96" s="47">
        <f t="shared" si="24"/>
        <v>778.3336787564767</v>
      </c>
    </row>
    <row r="97" spans="1:23" ht="12.75">
      <c r="A97" s="33"/>
      <c r="B97" s="17"/>
      <c r="C97" s="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0"/>
    </row>
    <row r="98" spans="1:23" s="35" customFormat="1" ht="12.75">
      <c r="A98" s="24" t="s">
        <v>95</v>
      </c>
      <c r="B98" s="54" t="s">
        <v>96</v>
      </c>
      <c r="C98" s="52">
        <v>314</v>
      </c>
      <c r="D98" s="36">
        <v>0</v>
      </c>
      <c r="E98" s="36">
        <f>D98/$C98</f>
        <v>0</v>
      </c>
      <c r="F98" s="36">
        <v>0</v>
      </c>
      <c r="G98" s="36">
        <f>F98/$C98</f>
        <v>0</v>
      </c>
      <c r="H98" s="36">
        <v>0</v>
      </c>
      <c r="I98" s="36">
        <f>H98/$C98</f>
        <v>0</v>
      </c>
      <c r="J98" s="36">
        <v>0</v>
      </c>
      <c r="K98" s="36">
        <f>J98/$C98</f>
        <v>0</v>
      </c>
      <c r="L98" s="36">
        <v>0</v>
      </c>
      <c r="M98" s="36">
        <f>L98/$C98</f>
        <v>0</v>
      </c>
      <c r="N98" s="36">
        <v>0</v>
      </c>
      <c r="O98" s="36">
        <f>N98/$C98</f>
        <v>0</v>
      </c>
      <c r="P98" s="36">
        <v>0</v>
      </c>
      <c r="Q98" s="36">
        <f>P98/$C98</f>
        <v>0</v>
      </c>
      <c r="R98" s="36">
        <v>0</v>
      </c>
      <c r="S98" s="36">
        <f>R98/$C98</f>
        <v>0</v>
      </c>
      <c r="T98" s="36">
        <v>0</v>
      </c>
      <c r="U98" s="36">
        <f>T98/$C98</f>
        <v>0</v>
      </c>
      <c r="V98" s="37">
        <f>D98+F98+H98+J98+L98</f>
        <v>0</v>
      </c>
      <c r="W98" s="36">
        <f>V98/$C98</f>
        <v>0</v>
      </c>
    </row>
    <row r="99" spans="1:23" ht="12.75">
      <c r="A99" s="20"/>
      <c r="B99" s="21" t="s">
        <v>97</v>
      </c>
      <c r="C99" s="22">
        <f>SUM(C98)</f>
        <v>314</v>
      </c>
      <c r="D99" s="42">
        <f>SUM(D98)</f>
        <v>0</v>
      </c>
      <c r="E99" s="42">
        <f>D99/$C99</f>
        <v>0</v>
      </c>
      <c r="F99" s="42">
        <f>SUM(F98)</f>
        <v>0</v>
      </c>
      <c r="G99" s="42">
        <f>F99/$C99</f>
        <v>0</v>
      </c>
      <c r="H99" s="42">
        <f>SUM(H98)</f>
        <v>0</v>
      </c>
      <c r="I99" s="42">
        <f>H99/$C99</f>
        <v>0</v>
      </c>
      <c r="J99" s="42">
        <f>SUM(J98)</f>
        <v>0</v>
      </c>
      <c r="K99" s="42">
        <f>J99/$C99</f>
        <v>0</v>
      </c>
      <c r="L99" s="42">
        <f>SUM(L98)</f>
        <v>0</v>
      </c>
      <c r="M99" s="42">
        <f>L99/$C99</f>
        <v>0</v>
      </c>
      <c r="N99" s="42">
        <f>SUM(N98)</f>
        <v>0</v>
      </c>
      <c r="O99" s="42">
        <f>N99/$C99</f>
        <v>0</v>
      </c>
      <c r="P99" s="42">
        <f>SUM(P98)</f>
        <v>0</v>
      </c>
      <c r="Q99" s="42">
        <f>P99/$C99</f>
        <v>0</v>
      </c>
      <c r="R99" s="42">
        <f>SUM(R98)</f>
        <v>0</v>
      </c>
      <c r="S99" s="42">
        <f>R99/$C99</f>
        <v>0</v>
      </c>
      <c r="T99" s="42">
        <f>SUM(T98)</f>
        <v>0</v>
      </c>
      <c r="U99" s="42">
        <f>T99/$C99</f>
        <v>0</v>
      </c>
      <c r="V99" s="50">
        <f>SUM(V98)</f>
        <v>0</v>
      </c>
      <c r="W99" s="42">
        <f>V99/$C99</f>
        <v>0</v>
      </c>
    </row>
    <row r="100" spans="1:23" ht="12.75">
      <c r="A100" s="16"/>
      <c r="B100" s="17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0"/>
    </row>
    <row r="101" spans="1:23" ht="13.5" thickBot="1">
      <c r="A101" s="25"/>
      <c r="B101" s="26" t="s">
        <v>77</v>
      </c>
      <c r="C101" s="27">
        <f>C96+C78+C74+C99</f>
        <v>702406</v>
      </c>
      <c r="D101" s="29">
        <f>D96+D78+D74+D99</f>
        <v>23907666</v>
      </c>
      <c r="E101" s="29">
        <f>D101/$C101</f>
        <v>34.03681916156753</v>
      </c>
      <c r="F101" s="29">
        <f>F96+F78+F74+F99</f>
        <v>6226013</v>
      </c>
      <c r="G101" s="29">
        <f>F101/$C101</f>
        <v>8.863838008217469</v>
      </c>
      <c r="H101" s="29">
        <f>H96+H78+H74+H99</f>
        <v>1391807</v>
      </c>
      <c r="I101" s="29">
        <f>H101/$C101</f>
        <v>1.9814850670409991</v>
      </c>
      <c r="J101" s="29">
        <f>J96+J78+J74+J99</f>
        <v>343218453</v>
      </c>
      <c r="K101" s="29">
        <f>J101/$C101</f>
        <v>488.63257574679034</v>
      </c>
      <c r="L101" s="29">
        <f>L96+L78+L74+L99</f>
        <v>119134802</v>
      </c>
      <c r="M101" s="29">
        <f>L101/$C101</f>
        <v>169.60960185419827</v>
      </c>
      <c r="N101" s="29">
        <f>N96+N78+N74+N99</f>
        <v>1507849</v>
      </c>
      <c r="O101" s="29">
        <f>N101/$C101</f>
        <v>2.1466915145941234</v>
      </c>
      <c r="P101" s="29">
        <f>P96+P78+P74+P99</f>
        <v>0</v>
      </c>
      <c r="Q101" s="29">
        <f>P101/$C101</f>
        <v>0</v>
      </c>
      <c r="R101" s="29">
        <f>R96+R78+R74+R99</f>
        <v>3351656</v>
      </c>
      <c r="S101" s="29">
        <f>R101/$C101</f>
        <v>4.771679057411241</v>
      </c>
      <c r="T101" s="29">
        <f>T96+T78+T74+T99</f>
        <v>1571419</v>
      </c>
      <c r="U101" s="29">
        <f>T101/$C101</f>
        <v>2.2371947278354685</v>
      </c>
      <c r="V101" s="31">
        <f>V96+V78+V74+V99</f>
        <v>500309665</v>
      </c>
      <c r="W101" s="29">
        <f>V101/$C101</f>
        <v>712.2798851376555</v>
      </c>
    </row>
    <row r="102" ht="13.5" thickTop="1"/>
    <row r="103" spans="4:19" ht="12.75" customHeight="1">
      <c r="D103" s="60" t="s">
        <v>98</v>
      </c>
      <c r="E103" s="60"/>
      <c r="F103" s="60"/>
      <c r="J103" s="60" t="s">
        <v>98</v>
      </c>
      <c r="K103" s="60"/>
      <c r="L103" s="60"/>
      <c r="P103" s="60" t="s">
        <v>98</v>
      </c>
      <c r="Q103" s="61"/>
      <c r="R103" s="61"/>
      <c r="S103" s="61"/>
    </row>
  </sheetData>
  <sheetProtection/>
  <mergeCells count="10">
    <mergeCell ref="V1:AA1"/>
    <mergeCell ref="P103:S103"/>
    <mergeCell ref="D103:F103"/>
    <mergeCell ref="J103:L103"/>
    <mergeCell ref="A1:B2"/>
    <mergeCell ref="V2:V3"/>
    <mergeCell ref="C2:C3"/>
    <mergeCell ref="D1:I1"/>
    <mergeCell ref="J1:O1"/>
    <mergeCell ref="P1:U1"/>
  </mergeCells>
  <printOptions horizontalCentered="1"/>
  <pageMargins left="0.25" right="0.25" top="0.5" bottom="0.52" header="0.25" footer="0.17"/>
  <pageSetup fitToHeight="2"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2013-10-21T17:46:51Z</cp:lastPrinted>
  <dcterms:created xsi:type="dcterms:W3CDTF">2003-04-30T20:08:44Z</dcterms:created>
  <dcterms:modified xsi:type="dcterms:W3CDTF">2013-10-21T19:17:48Z</dcterms:modified>
  <cp:category/>
  <cp:version/>
  <cp:contentType/>
  <cp:contentStatus/>
</cp:coreProperties>
</file>