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Area" localSheetId="0">'Other Uses of Funds - 900'!$A$1:$O$103</definedName>
    <definedName name="_xlnm.Print_Titles" localSheetId="0">'Other Uses of Funds - 900'!$A:$C,'Other Uses of Funds - 900'!$1:$3</definedName>
  </definedNames>
  <calcPr fullCalcOnLoad="1"/>
</workbook>
</file>

<file path=xl/sharedStrings.xml><?xml version="1.0" encoding="utf-8"?>
<sst xmlns="http://schemas.openxmlformats.org/spreadsheetml/2006/main" count="122" uniqueCount="113">
  <si>
    <t>LEA</t>
  </si>
  <si>
    <t>DISTRICT</t>
  </si>
  <si>
    <t>Per Pupil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</si>
  <si>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</si>
  <si>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</si>
  <si>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</si>
  <si>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</si>
  <si>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</si>
  <si>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</si>
  <si>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</si>
  <si>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</si>
  <si>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</si>
  <si>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</si>
  <si>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</si>
  <si>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</si>
  <si>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</si>
  <si>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</si>
  <si>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</si>
  <si>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</si>
  <si>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</si>
  <si>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</si>
  <si>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</si>
  <si>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</si>
  <si>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</si>
  <si>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</si>
  <si>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</si>
  <si>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</si>
  <si>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</si>
  <si>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</si>
  <si>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</si>
  <si>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</si>
  <si>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</si>
  <si>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</si>
  <si>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</si>
  <si>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</si>
  <si>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</si>
  <si>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</si>
  <si>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</si>
  <si>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</si>
  <si>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</si>
  <si>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</si>
  <si>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</si>
  <si>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</si>
  <si>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</si>
  <si>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</si>
  <si>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</si>
  <si>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</si>
  <si>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</si>
  <si>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</si>
  <si>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</si>
  <si>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</si>
  <si>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</si>
  <si>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</si>
  <si>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</si>
  <si>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</si>
  <si>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</si>
  <si>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</si>
  <si>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</si>
  <si>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</si>
  <si>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</si>
  <si>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</si>
  <si>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</si>
  <si>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</si>
  <si>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</si>
  <si>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</si>
  <si>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</si>
  <si>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</si>
  <si>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</si>
  <si>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</si>
  <si>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</si>
  <si>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Other Uses of Funds - 
Expenditures by Object</t>
  </si>
  <si>
    <t>The MAX Charter School</t>
  </si>
  <si>
    <t>D'Arbonne Woods Charter School</t>
  </si>
  <si>
    <t>Madison Preparatory Academy</t>
  </si>
  <si>
    <t>A02</t>
  </si>
  <si>
    <t>Office of Juvenile Justice</t>
  </si>
  <si>
    <t>Total Office of Juvenile Justice Schools</t>
  </si>
  <si>
    <t xml:space="preserve">Allen Parish School Board </t>
  </si>
  <si>
    <t xml:space="preserve">Caddo Parish School Board </t>
  </si>
  <si>
    <t xml:space="preserve">Calcasieu Parish School Board </t>
  </si>
  <si>
    <t xml:space="preserve">Cameron Parish School Board </t>
  </si>
  <si>
    <t xml:space="preserve">East Baton Rouge Parish School Board </t>
  </si>
  <si>
    <t xml:space="preserve">Jefferson Davis Parish School Board </t>
  </si>
  <si>
    <t xml:space="preserve">Lincoln Parish School Board </t>
  </si>
  <si>
    <t xml:space="preserve">Orleans Parish School Board </t>
  </si>
  <si>
    <t xml:space="preserve">Ouachita Parish School Board </t>
  </si>
  <si>
    <t xml:space="preserve">Plaquemines Parish School Board </t>
  </si>
  <si>
    <t xml:space="preserve">Pointe Coupee Parish School Board </t>
  </si>
  <si>
    <t xml:space="preserve">St. Charles Parish School Board </t>
  </si>
  <si>
    <t xml:space="preserve">Terrebonne Parish School Board </t>
  </si>
  <si>
    <t xml:space="preserve">Union Parish School Board </t>
  </si>
  <si>
    <t xml:space="preserve">Vermilion Parish School Board 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</si>
  <si>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</si>
  <si>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</si>
  <si>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</si>
  <si>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</si>
  <si>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* Excludes one-time Hurricane Related expenditures</t>
  </si>
  <si>
    <t>St. Tammany Parish School Board *</t>
  </si>
  <si>
    <t>Louisiana Virtual Charter Academy</t>
  </si>
  <si>
    <t>Lycee Francais de la Nouvelle-Orleans</t>
  </si>
  <si>
    <t>Object Code 900</t>
  </si>
  <si>
    <t>Other Use of Funds</t>
  </si>
  <si>
    <t>Local Tranfers Out</t>
  </si>
  <si>
    <t>Object Code 940</t>
  </si>
  <si>
    <t>2011-2012</t>
  </si>
  <si>
    <t>Oct.  2011 Elementary Secondary Membership</t>
  </si>
  <si>
    <t>International High School</t>
  </si>
  <si>
    <t>Louisiana Connections Academy</t>
  </si>
  <si>
    <t xml:space="preserve">Lake Charles Charter Academy </t>
  </si>
  <si>
    <t>New Orleans Military and Maritime Academy</t>
  </si>
  <si>
    <t>Jefferson Parish School Board *</t>
  </si>
  <si>
    <t>St. Bernard Parish School Board *</t>
  </si>
  <si>
    <t xml:space="preserve">Recovery School District (RSD Operated &amp; Type 5 Charters)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</si>
</sst>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6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17" applyFont="1" applyFill="1" applyBorder="1" applyAlignment="1">
      <alignment horizontal="right" wrapText="1"/>
      <protection/>
    </xf>
    <xf numFmtId="0" fontId="3" fillId="0" borderId="19" xfId="117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17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17" applyNumberFormat="1" applyFont="1" applyFill="1" applyBorder="1" applyAlignment="1">
      <alignment horizontal="right" wrapText="1"/>
      <protection/>
    </xf>
    <xf numFmtId="164" fontId="3" fillId="36" borderId="11" xfId="117" applyNumberFormat="1" applyFont="1" applyFill="1" applyBorder="1" applyAlignment="1">
      <alignment horizontal="right" wrapText="1"/>
      <protection/>
    </xf>
    <xf numFmtId="0" fontId="3" fillId="0" borderId="21" xfId="117" applyFont="1" applyFill="1" applyBorder="1" applyAlignment="1">
      <alignment wrapText="1"/>
      <protection/>
    </xf>
    <xf numFmtId="164" fontId="3" fillId="0" borderId="21" xfId="117" applyNumberFormat="1" applyFont="1" applyFill="1" applyBorder="1" applyAlignment="1">
      <alignment horizontal="right" wrapText="1"/>
      <protection/>
    </xf>
    <xf numFmtId="164" fontId="3" fillId="36" borderId="21" xfId="117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3" fillId="0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0" fontId="3" fillId="0" borderId="13" xfId="117" applyFont="1" applyFill="1" applyBorder="1" applyAlignment="1">
      <alignment wrapText="1"/>
      <protection/>
    </xf>
    <xf numFmtId="164" fontId="3" fillId="36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left" wrapText="1"/>
      <protection/>
    </xf>
    <xf numFmtId="0" fontId="3" fillId="0" borderId="13" xfId="117" applyFont="1" applyFill="1" applyBorder="1" applyAlignment="1">
      <alignment horizontal="right" wrapText="1"/>
      <protection/>
    </xf>
    <xf numFmtId="164" fontId="4" fillId="33" borderId="12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3" fillId="30" borderId="21" xfId="117" applyNumberFormat="1" applyFont="1" applyFill="1" applyBorder="1" applyAlignment="1">
      <alignment horizontal="right" wrapText="1"/>
      <protection/>
    </xf>
    <xf numFmtId="3" fontId="3" fillId="30" borderId="11" xfId="117" applyNumberFormat="1" applyFont="1" applyFill="1" applyBorder="1" applyAlignment="1">
      <alignment horizontal="right" wrapText="1"/>
      <protection/>
    </xf>
    <xf numFmtId="164" fontId="4" fillId="33" borderId="28" xfId="0" applyNumberFormat="1" applyFont="1" applyFill="1" applyBorder="1" applyAlignment="1">
      <alignment/>
    </xf>
    <xf numFmtId="3" fontId="3" fillId="30" borderId="13" xfId="117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21" xfId="117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38" fontId="2" fillId="0" borderId="0" xfId="97" applyNumberFormat="1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6" xfId="106"/>
    <cellStyle name="Normal 46 2" xfId="107"/>
    <cellStyle name="Normal 47" xfId="108"/>
    <cellStyle name="Normal 5" xfId="109"/>
    <cellStyle name="Normal 6" xfId="110"/>
    <cellStyle name="Normal 7" xfId="111"/>
    <cellStyle name="Normal 7 2" xfId="112"/>
    <cellStyle name="Normal 8" xfId="113"/>
    <cellStyle name="Normal 8 2" xfId="114"/>
    <cellStyle name="Normal 9" xfId="115"/>
    <cellStyle name="Normal_800" xfId="116"/>
    <cellStyle name="Normal_Sheet1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70" zoomScaleSheetLayoutView="70" zoomScalePageLayoutView="0" workbookViewId="0" topLeftCell="A1">
      <pane xSplit="3" ySplit="3" topLeftCell="D5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76" sqref="E76"/>
    </sheetView>
  </sheetViews>
  <sheetFormatPr defaultColWidth="9.140625" defaultRowHeight="12.75"/>
  <cols>
    <col min="1" max="1" width="8.7109375" style="1" customWidth="1"/>
    <col min="2" max="2" width="51.8515625" style="1" customWidth="1"/>
    <col min="3" max="3" width="14.8515625" style="1" customWidth="1"/>
    <col min="4" max="4" width="17.28125" style="1" customWidth="1"/>
    <col min="5" max="5" width="10.8515625" style="1" customWidth="1"/>
    <col min="6" max="6" width="19.00390625" style="1" customWidth="1"/>
    <col min="7" max="7" width="10.7109375" style="1" customWidth="1"/>
    <col min="8" max="8" width="18.140625" style="1" customWidth="1"/>
    <col min="9" max="9" width="10.8515625" style="1" customWidth="1"/>
    <col min="10" max="10" width="16.7109375" style="1" customWidth="1"/>
    <col min="11" max="11" width="10.8515625" style="1" customWidth="1"/>
    <col min="12" max="12" width="16.7109375" style="1" customWidth="1"/>
    <col min="13" max="13" width="10.8515625" style="1" customWidth="1"/>
    <col min="14" max="14" width="20.28125" style="1" customWidth="1"/>
    <col min="15" max="15" width="10.57421875" style="1" customWidth="1"/>
    <col min="16" max="16" width="19.421875" style="1" customWidth="1"/>
    <col min="17" max="16384" width="9.140625" style="1" customWidth="1"/>
  </cols>
  <sheetData>
    <row r="1" spans="1:15" s="31" customFormat="1" ht="63" customHeight="1">
      <c r="A1" s="61" t="s">
        <v>104</v>
      </c>
      <c r="B1" s="61"/>
      <c r="C1" s="38"/>
      <c r="D1" s="56" t="s">
        <v>70</v>
      </c>
      <c r="E1" s="61"/>
      <c r="F1" s="61"/>
      <c r="G1" s="61"/>
      <c r="H1" s="56" t="s">
        <v>70</v>
      </c>
      <c r="I1" s="56"/>
      <c r="J1" s="56"/>
      <c r="K1" s="56"/>
      <c r="L1" s="56" t="s">
        <v>70</v>
      </c>
      <c r="M1" s="56"/>
      <c r="N1" s="56"/>
      <c r="O1" s="57"/>
    </row>
    <row r="2" spans="1:15" ht="29.25" customHeight="1">
      <c r="A2" s="62"/>
      <c r="B2" s="62"/>
      <c r="C2" s="66" t="s">
        <v>105</v>
      </c>
      <c r="D2" s="7" t="s">
        <v>101</v>
      </c>
      <c r="E2" s="4"/>
      <c r="F2" s="7" t="s">
        <v>4</v>
      </c>
      <c r="G2" s="6"/>
      <c r="H2" s="7" t="s">
        <v>8</v>
      </c>
      <c r="I2" s="4"/>
      <c r="J2" s="7" t="s">
        <v>9</v>
      </c>
      <c r="K2" s="6"/>
      <c r="L2" s="7" t="s">
        <v>102</v>
      </c>
      <c r="M2" s="6"/>
      <c r="N2" s="64" t="s">
        <v>5</v>
      </c>
      <c r="O2" s="6"/>
    </row>
    <row r="3" spans="1:15" ht="27" customHeight="1">
      <c r="A3" s="2" t="s">
        <v>0</v>
      </c>
      <c r="B3" s="2" t="s">
        <v>1</v>
      </c>
      <c r="C3" s="67"/>
      <c r="D3" s="3" t="s">
        <v>100</v>
      </c>
      <c r="E3" s="5" t="s">
        <v>2</v>
      </c>
      <c r="F3" s="3" t="s">
        <v>3</v>
      </c>
      <c r="G3" s="5" t="s">
        <v>2</v>
      </c>
      <c r="H3" s="3" t="s">
        <v>6</v>
      </c>
      <c r="I3" s="5" t="s">
        <v>2</v>
      </c>
      <c r="J3" s="3" t="s">
        <v>7</v>
      </c>
      <c r="K3" s="5" t="s">
        <v>2</v>
      </c>
      <c r="L3" s="3" t="s">
        <v>103</v>
      </c>
      <c r="M3" s="5" t="s">
        <v>2</v>
      </c>
      <c r="N3" s="65"/>
      <c r="O3" s="5" t="s">
        <v>2</v>
      </c>
    </row>
    <row r="4" spans="1:15" ht="12.75">
      <c r="A4" s="44">
        <v>1</v>
      </c>
      <c r="B4" s="44" t="s">
        <v>10</v>
      </c>
      <c r="C4" s="50">
        <v>9687</v>
      </c>
      <c r="D4" s="39">
        <v>0</v>
      </c>
      <c r="E4" s="39">
        <f>D4/$C4</f>
        <v>0</v>
      </c>
      <c r="F4" s="39">
        <v>0</v>
      </c>
      <c r="G4" s="39">
        <f>F4/$C4</f>
        <v>0</v>
      </c>
      <c r="H4" s="39">
        <v>5363712</v>
      </c>
      <c r="I4" s="39">
        <f>H4/$C4</f>
        <v>553.7020749458037</v>
      </c>
      <c r="J4" s="39">
        <v>493484</v>
      </c>
      <c r="K4" s="39">
        <f>J4/$C4</f>
        <v>50.942913182615875</v>
      </c>
      <c r="L4" s="39">
        <v>64169</v>
      </c>
      <c r="M4" s="39">
        <f>L4/$C4</f>
        <v>6.624238670382987</v>
      </c>
      <c r="N4" s="45">
        <f>D4+F4+H4+J4+L4</f>
        <v>5921365</v>
      </c>
      <c r="O4" s="39">
        <f>N4/$C4</f>
        <v>611.2692267988025</v>
      </c>
    </row>
    <row r="5" spans="1:15" ht="12.75">
      <c r="A5" s="19">
        <v>2</v>
      </c>
      <c r="B5" s="35" t="s">
        <v>77</v>
      </c>
      <c r="C5" s="50">
        <v>4318</v>
      </c>
      <c r="D5" s="36">
        <v>0</v>
      </c>
      <c r="E5" s="36">
        <f aca="true" t="shared" si="0" ref="E5:E70">D5/$C5</f>
        <v>0</v>
      </c>
      <c r="F5" s="36">
        <v>0</v>
      </c>
      <c r="G5" s="36">
        <f aca="true" t="shared" si="1" ref="G5:G70">F5/$C5</f>
        <v>0</v>
      </c>
      <c r="H5" s="36">
        <v>1375897</v>
      </c>
      <c r="I5" s="36">
        <f aca="true" t="shared" si="2" ref="I5:I70">H5/$C5</f>
        <v>318.6421954608615</v>
      </c>
      <c r="J5" s="36">
        <v>130172</v>
      </c>
      <c r="K5" s="36">
        <f aca="true" t="shared" si="3" ref="K5:K70">J5/$C5</f>
        <v>30.146364057433995</v>
      </c>
      <c r="L5" s="36">
        <v>26548</v>
      </c>
      <c r="M5" s="36">
        <f aca="true" t="shared" si="4" ref="M5:M68">L5/$C5</f>
        <v>6.148216767021769</v>
      </c>
      <c r="N5" s="37">
        <f>D5+F5+H5+J5+L5</f>
        <v>1532617</v>
      </c>
      <c r="O5" s="36">
        <f aca="true" t="shared" si="5" ref="O5:O70">N5/$C5</f>
        <v>354.93677628531725</v>
      </c>
    </row>
    <row r="6" spans="1:15" ht="12.75">
      <c r="A6" s="19">
        <v>3</v>
      </c>
      <c r="B6" s="35" t="s">
        <v>11</v>
      </c>
      <c r="C6" s="50">
        <v>20494</v>
      </c>
      <c r="D6" s="36">
        <v>0</v>
      </c>
      <c r="E6" s="36">
        <f t="shared" si="0"/>
        <v>0</v>
      </c>
      <c r="F6" s="36">
        <v>0</v>
      </c>
      <c r="G6" s="36">
        <f t="shared" si="1"/>
        <v>0</v>
      </c>
      <c r="H6" s="36">
        <v>196420</v>
      </c>
      <c r="I6" s="36">
        <f t="shared" si="2"/>
        <v>9.584268566409682</v>
      </c>
      <c r="J6" s="36">
        <v>667811</v>
      </c>
      <c r="K6" s="36">
        <f t="shared" si="3"/>
        <v>32.5856836147165</v>
      </c>
      <c r="L6" s="36">
        <v>169310</v>
      </c>
      <c r="M6" s="36">
        <f t="shared" si="4"/>
        <v>8.261442373377575</v>
      </c>
      <c r="N6" s="37">
        <f aca="true" t="shared" si="6" ref="N6:N69">D6+F6+H6+J6+L6</f>
        <v>1033541</v>
      </c>
      <c r="O6" s="36">
        <f t="shared" si="5"/>
        <v>50.431394554503754</v>
      </c>
    </row>
    <row r="7" spans="1:15" ht="12.75">
      <c r="A7" s="19">
        <v>4</v>
      </c>
      <c r="B7" s="35" t="s">
        <v>12</v>
      </c>
      <c r="C7" s="50">
        <v>3861</v>
      </c>
      <c r="D7" s="36">
        <v>107000</v>
      </c>
      <c r="E7" s="36">
        <f t="shared" si="0"/>
        <v>27.713027713027714</v>
      </c>
      <c r="F7" s="36">
        <v>0</v>
      </c>
      <c r="G7" s="36">
        <f t="shared" si="1"/>
        <v>0</v>
      </c>
      <c r="H7" s="36">
        <v>1827955</v>
      </c>
      <c r="I7" s="36">
        <f t="shared" si="2"/>
        <v>473.4408184408184</v>
      </c>
      <c r="J7" s="36">
        <v>428502</v>
      </c>
      <c r="K7" s="36">
        <f t="shared" si="3"/>
        <v>110.98212898212898</v>
      </c>
      <c r="L7" s="36">
        <v>35624</v>
      </c>
      <c r="M7" s="36">
        <f t="shared" si="4"/>
        <v>9.226625226625227</v>
      </c>
      <c r="N7" s="37">
        <f t="shared" si="6"/>
        <v>2399081</v>
      </c>
      <c r="O7" s="36">
        <f t="shared" si="5"/>
        <v>621.3626003626003</v>
      </c>
    </row>
    <row r="8" spans="1:15" ht="12.75">
      <c r="A8" s="20">
        <v>5</v>
      </c>
      <c r="B8" s="46" t="s">
        <v>13</v>
      </c>
      <c r="C8" s="51">
        <v>5928</v>
      </c>
      <c r="D8" s="33">
        <v>0</v>
      </c>
      <c r="E8" s="33">
        <f t="shared" si="0"/>
        <v>0</v>
      </c>
      <c r="F8" s="33">
        <v>0</v>
      </c>
      <c r="G8" s="33">
        <f t="shared" si="1"/>
        <v>0</v>
      </c>
      <c r="H8" s="33">
        <v>3300573</v>
      </c>
      <c r="I8" s="33">
        <f t="shared" si="2"/>
        <v>556.7768218623481</v>
      </c>
      <c r="J8" s="33">
        <v>352919</v>
      </c>
      <c r="K8" s="33">
        <f t="shared" si="3"/>
        <v>59.53424426450742</v>
      </c>
      <c r="L8" s="33">
        <v>33653</v>
      </c>
      <c r="M8" s="33">
        <f t="shared" si="4"/>
        <v>5.67695681511471</v>
      </c>
      <c r="N8" s="34">
        <f t="shared" si="6"/>
        <v>3687145</v>
      </c>
      <c r="O8" s="33">
        <f t="shared" si="5"/>
        <v>621.9880229419703</v>
      </c>
    </row>
    <row r="9" spans="1:15" ht="12.75">
      <c r="A9" s="44">
        <v>6</v>
      </c>
      <c r="B9" s="44" t="s">
        <v>14</v>
      </c>
      <c r="C9" s="50">
        <v>6043</v>
      </c>
      <c r="D9" s="39">
        <v>0</v>
      </c>
      <c r="E9" s="39">
        <f t="shared" si="0"/>
        <v>0</v>
      </c>
      <c r="F9" s="39">
        <v>0</v>
      </c>
      <c r="G9" s="39">
        <f t="shared" si="1"/>
        <v>0</v>
      </c>
      <c r="H9" s="39">
        <v>814169</v>
      </c>
      <c r="I9" s="39">
        <f t="shared" si="2"/>
        <v>134.72927353963263</v>
      </c>
      <c r="J9" s="39">
        <v>248900</v>
      </c>
      <c r="K9" s="39">
        <f t="shared" si="3"/>
        <v>41.18815158034089</v>
      </c>
      <c r="L9" s="39">
        <v>59962</v>
      </c>
      <c r="M9" s="39">
        <f t="shared" si="4"/>
        <v>9.922555022339898</v>
      </c>
      <c r="N9" s="37">
        <f t="shared" si="6"/>
        <v>1123031</v>
      </c>
      <c r="O9" s="39">
        <f t="shared" si="5"/>
        <v>185.8399801423134</v>
      </c>
    </row>
    <row r="10" spans="1:15" ht="12.75">
      <c r="A10" s="19">
        <v>7</v>
      </c>
      <c r="B10" s="35" t="s">
        <v>15</v>
      </c>
      <c r="C10" s="50">
        <v>2318</v>
      </c>
      <c r="D10" s="36">
        <v>0</v>
      </c>
      <c r="E10" s="36">
        <f t="shared" si="0"/>
        <v>0</v>
      </c>
      <c r="F10" s="36">
        <v>0</v>
      </c>
      <c r="G10" s="36">
        <f t="shared" si="1"/>
        <v>0</v>
      </c>
      <c r="H10" s="36">
        <v>1220674</v>
      </c>
      <c r="I10" s="36">
        <f t="shared" si="2"/>
        <v>526.6065573770492</v>
      </c>
      <c r="J10" s="36">
        <v>46441</v>
      </c>
      <c r="K10" s="36">
        <f t="shared" si="3"/>
        <v>20.034943917169976</v>
      </c>
      <c r="L10" s="36">
        <v>143436</v>
      </c>
      <c r="M10" s="36">
        <f t="shared" si="4"/>
        <v>61.879206212251944</v>
      </c>
      <c r="N10" s="37">
        <f t="shared" si="6"/>
        <v>1410551</v>
      </c>
      <c r="O10" s="36">
        <f t="shared" si="5"/>
        <v>608.5207075064711</v>
      </c>
    </row>
    <row r="11" spans="1:15" ht="12.75">
      <c r="A11" s="19">
        <v>8</v>
      </c>
      <c r="B11" s="35" t="s">
        <v>16</v>
      </c>
      <c r="C11" s="50">
        <v>21085</v>
      </c>
      <c r="D11" s="36">
        <v>0</v>
      </c>
      <c r="E11" s="36">
        <f t="shared" si="0"/>
        <v>0</v>
      </c>
      <c r="F11" s="36">
        <v>0</v>
      </c>
      <c r="G11" s="36">
        <f t="shared" si="1"/>
        <v>0</v>
      </c>
      <c r="H11" s="36">
        <v>85882265</v>
      </c>
      <c r="I11" s="36">
        <f t="shared" si="2"/>
        <v>4073.1451268674414</v>
      </c>
      <c r="J11" s="36">
        <v>327742</v>
      </c>
      <c r="K11" s="36">
        <f t="shared" si="3"/>
        <v>15.543846336258003</v>
      </c>
      <c r="L11" s="36">
        <v>272088</v>
      </c>
      <c r="M11" s="36">
        <f t="shared" si="4"/>
        <v>12.90433957789898</v>
      </c>
      <c r="N11" s="37">
        <f t="shared" si="6"/>
        <v>86482095</v>
      </c>
      <c r="O11" s="36">
        <f t="shared" si="5"/>
        <v>4101.593312781598</v>
      </c>
    </row>
    <row r="12" spans="1:15" ht="12.75">
      <c r="A12" s="19">
        <v>9</v>
      </c>
      <c r="B12" s="35" t="s">
        <v>78</v>
      </c>
      <c r="C12" s="50">
        <v>41667</v>
      </c>
      <c r="D12" s="36">
        <v>0</v>
      </c>
      <c r="E12" s="36">
        <f t="shared" si="0"/>
        <v>0</v>
      </c>
      <c r="F12" s="36">
        <v>0</v>
      </c>
      <c r="G12" s="36">
        <f t="shared" si="1"/>
        <v>0</v>
      </c>
      <c r="H12" s="36">
        <v>4246738</v>
      </c>
      <c r="I12" s="36">
        <f t="shared" si="2"/>
        <v>101.92089663282694</v>
      </c>
      <c r="J12" s="36">
        <v>2892237</v>
      </c>
      <c r="K12" s="36">
        <f t="shared" si="3"/>
        <v>69.41313269493844</v>
      </c>
      <c r="L12" s="36">
        <v>3211299</v>
      </c>
      <c r="M12" s="36">
        <f t="shared" si="4"/>
        <v>77.07055943552452</v>
      </c>
      <c r="N12" s="37">
        <f t="shared" si="6"/>
        <v>10350274</v>
      </c>
      <c r="O12" s="36">
        <f t="shared" si="5"/>
        <v>248.4045887632899</v>
      </c>
    </row>
    <row r="13" spans="1:15" ht="12.75">
      <c r="A13" s="20">
        <v>10</v>
      </c>
      <c r="B13" s="46" t="s">
        <v>79</v>
      </c>
      <c r="C13" s="51">
        <v>32612</v>
      </c>
      <c r="D13" s="33">
        <v>0</v>
      </c>
      <c r="E13" s="33">
        <f t="shared" si="0"/>
        <v>0</v>
      </c>
      <c r="F13" s="33">
        <v>26756055</v>
      </c>
      <c r="G13" s="33">
        <f t="shared" si="1"/>
        <v>820.4358824972403</v>
      </c>
      <c r="H13" s="33">
        <v>4456315</v>
      </c>
      <c r="I13" s="33">
        <f t="shared" si="2"/>
        <v>136.6464798233779</v>
      </c>
      <c r="J13" s="33">
        <v>1248628</v>
      </c>
      <c r="K13" s="33">
        <f t="shared" si="3"/>
        <v>38.28737887894027</v>
      </c>
      <c r="L13" s="33">
        <v>2994959</v>
      </c>
      <c r="M13" s="33">
        <f t="shared" si="4"/>
        <v>91.83610327486815</v>
      </c>
      <c r="N13" s="34">
        <f t="shared" si="6"/>
        <v>35455957</v>
      </c>
      <c r="O13" s="33">
        <f t="shared" si="5"/>
        <v>1087.2058444744266</v>
      </c>
    </row>
    <row r="14" spans="1:15" ht="12.75">
      <c r="A14" s="44">
        <v>11</v>
      </c>
      <c r="B14" s="44" t="s">
        <v>17</v>
      </c>
      <c r="C14" s="50">
        <v>1630</v>
      </c>
      <c r="D14" s="39">
        <v>0</v>
      </c>
      <c r="E14" s="39">
        <f t="shared" si="0"/>
        <v>0</v>
      </c>
      <c r="F14" s="39">
        <v>0</v>
      </c>
      <c r="G14" s="39">
        <f t="shared" si="1"/>
        <v>0</v>
      </c>
      <c r="H14" s="39">
        <v>2842</v>
      </c>
      <c r="I14" s="39">
        <f t="shared" si="2"/>
        <v>1.7435582822085889</v>
      </c>
      <c r="J14" s="39">
        <v>98696</v>
      </c>
      <c r="K14" s="39">
        <f t="shared" si="3"/>
        <v>60.54969325153374</v>
      </c>
      <c r="L14" s="39">
        <v>7421</v>
      </c>
      <c r="M14" s="39">
        <f t="shared" si="4"/>
        <v>4.552760736196319</v>
      </c>
      <c r="N14" s="37">
        <f t="shared" si="6"/>
        <v>108959</v>
      </c>
      <c r="O14" s="39">
        <f t="shared" si="5"/>
        <v>66.84601226993865</v>
      </c>
    </row>
    <row r="15" spans="1:15" ht="12.75">
      <c r="A15" s="19">
        <v>12</v>
      </c>
      <c r="B15" s="35" t="s">
        <v>80</v>
      </c>
      <c r="C15" s="50">
        <v>1313</v>
      </c>
      <c r="D15" s="36">
        <v>0</v>
      </c>
      <c r="E15" s="36">
        <f t="shared" si="0"/>
        <v>0</v>
      </c>
      <c r="F15" s="36">
        <v>0</v>
      </c>
      <c r="G15" s="36">
        <f t="shared" si="1"/>
        <v>0</v>
      </c>
      <c r="H15" s="36">
        <v>0</v>
      </c>
      <c r="I15" s="36">
        <f t="shared" si="2"/>
        <v>0</v>
      </c>
      <c r="J15" s="36">
        <v>12470</v>
      </c>
      <c r="K15" s="36">
        <f t="shared" si="3"/>
        <v>9.497334348819498</v>
      </c>
      <c r="L15" s="36">
        <v>9982</v>
      </c>
      <c r="M15" s="36">
        <f t="shared" si="4"/>
        <v>7.602437166793602</v>
      </c>
      <c r="N15" s="37">
        <f t="shared" si="6"/>
        <v>22452</v>
      </c>
      <c r="O15" s="36">
        <f t="shared" si="5"/>
        <v>17.0997715156131</v>
      </c>
    </row>
    <row r="16" spans="1:15" ht="12.75">
      <c r="A16" s="19">
        <v>13</v>
      </c>
      <c r="B16" s="35" t="s">
        <v>18</v>
      </c>
      <c r="C16" s="50">
        <v>1555</v>
      </c>
      <c r="D16" s="36">
        <v>0</v>
      </c>
      <c r="E16" s="36">
        <f t="shared" si="0"/>
        <v>0</v>
      </c>
      <c r="F16" s="36">
        <v>0</v>
      </c>
      <c r="G16" s="36">
        <f t="shared" si="1"/>
        <v>0</v>
      </c>
      <c r="H16" s="36">
        <v>73634</v>
      </c>
      <c r="I16" s="36">
        <f t="shared" si="2"/>
        <v>47.35305466237942</v>
      </c>
      <c r="J16" s="36">
        <v>190683</v>
      </c>
      <c r="K16" s="36">
        <f t="shared" si="3"/>
        <v>122.62572347266881</v>
      </c>
      <c r="L16" s="36">
        <v>37910</v>
      </c>
      <c r="M16" s="36">
        <f t="shared" si="4"/>
        <v>24.379421221864952</v>
      </c>
      <c r="N16" s="37">
        <f t="shared" si="6"/>
        <v>302227</v>
      </c>
      <c r="O16" s="36">
        <f t="shared" si="5"/>
        <v>194.3581993569132</v>
      </c>
    </row>
    <row r="17" spans="1:15" ht="12.75">
      <c r="A17" s="19">
        <v>14</v>
      </c>
      <c r="B17" s="35" t="s">
        <v>19</v>
      </c>
      <c r="C17" s="50">
        <v>2047</v>
      </c>
      <c r="D17" s="36">
        <v>0</v>
      </c>
      <c r="E17" s="36">
        <f t="shared" si="0"/>
        <v>0</v>
      </c>
      <c r="F17" s="36">
        <v>0</v>
      </c>
      <c r="G17" s="36">
        <f t="shared" si="1"/>
        <v>0</v>
      </c>
      <c r="H17" s="36">
        <v>1444085</v>
      </c>
      <c r="I17" s="36">
        <f t="shared" si="2"/>
        <v>705.4640937957987</v>
      </c>
      <c r="J17" s="36">
        <v>121328</v>
      </c>
      <c r="K17" s="36">
        <f t="shared" si="3"/>
        <v>59.27112848070347</v>
      </c>
      <c r="L17" s="36">
        <v>34061</v>
      </c>
      <c r="M17" s="36">
        <f t="shared" si="4"/>
        <v>16.639472398632144</v>
      </c>
      <c r="N17" s="37">
        <f t="shared" si="6"/>
        <v>1599474</v>
      </c>
      <c r="O17" s="36">
        <f t="shared" si="5"/>
        <v>781.3746946751344</v>
      </c>
    </row>
    <row r="18" spans="1:15" ht="12.75">
      <c r="A18" s="20">
        <v>15</v>
      </c>
      <c r="B18" s="46" t="s">
        <v>20</v>
      </c>
      <c r="C18" s="51">
        <v>3834</v>
      </c>
      <c r="D18" s="33">
        <v>0</v>
      </c>
      <c r="E18" s="33">
        <f t="shared" si="0"/>
        <v>0</v>
      </c>
      <c r="F18" s="33">
        <v>0</v>
      </c>
      <c r="G18" s="33">
        <f t="shared" si="1"/>
        <v>0</v>
      </c>
      <c r="H18" s="33">
        <v>6553408</v>
      </c>
      <c r="I18" s="33">
        <f t="shared" si="2"/>
        <v>1709.2874282733437</v>
      </c>
      <c r="J18" s="33">
        <v>126523</v>
      </c>
      <c r="K18" s="33">
        <f t="shared" si="3"/>
        <v>33.00026082420449</v>
      </c>
      <c r="L18" s="33">
        <v>15347</v>
      </c>
      <c r="M18" s="33">
        <f t="shared" si="4"/>
        <v>4.002869066249348</v>
      </c>
      <c r="N18" s="34">
        <f t="shared" si="6"/>
        <v>6695278</v>
      </c>
      <c r="O18" s="33">
        <f t="shared" si="5"/>
        <v>1746.2905581637976</v>
      </c>
    </row>
    <row r="19" spans="1:15" ht="12.75">
      <c r="A19" s="44">
        <v>16</v>
      </c>
      <c r="B19" s="44" t="s">
        <v>21</v>
      </c>
      <c r="C19" s="50">
        <v>5040</v>
      </c>
      <c r="D19" s="39">
        <v>0</v>
      </c>
      <c r="E19" s="39">
        <f t="shared" si="0"/>
        <v>0</v>
      </c>
      <c r="F19" s="39">
        <v>49247</v>
      </c>
      <c r="G19" s="39">
        <f t="shared" si="1"/>
        <v>9.771230158730159</v>
      </c>
      <c r="H19" s="39">
        <v>1880867</v>
      </c>
      <c r="I19" s="39">
        <f t="shared" si="2"/>
        <v>373.1878968253968</v>
      </c>
      <c r="J19" s="39">
        <v>489794</v>
      </c>
      <c r="K19" s="39">
        <f t="shared" si="3"/>
        <v>97.18134920634921</v>
      </c>
      <c r="L19" s="39">
        <v>301393</v>
      </c>
      <c r="M19" s="39">
        <f t="shared" si="4"/>
        <v>59.800198412698414</v>
      </c>
      <c r="N19" s="37">
        <f t="shared" si="6"/>
        <v>2721301</v>
      </c>
      <c r="O19" s="39">
        <f t="shared" si="5"/>
        <v>539.9406746031746</v>
      </c>
    </row>
    <row r="20" spans="1:15" ht="12.75">
      <c r="A20" s="19">
        <v>17</v>
      </c>
      <c r="B20" s="35" t="s">
        <v>81</v>
      </c>
      <c r="C20" s="50">
        <v>42889</v>
      </c>
      <c r="D20" s="36">
        <v>0</v>
      </c>
      <c r="E20" s="36">
        <f t="shared" si="0"/>
        <v>0</v>
      </c>
      <c r="F20" s="36">
        <v>0</v>
      </c>
      <c r="G20" s="36">
        <f t="shared" si="1"/>
        <v>0</v>
      </c>
      <c r="H20" s="36">
        <v>1965139</v>
      </c>
      <c r="I20" s="36">
        <f t="shared" si="2"/>
        <v>45.81918440625802</v>
      </c>
      <c r="J20" s="36">
        <v>5274429</v>
      </c>
      <c r="K20" s="36">
        <f t="shared" si="3"/>
        <v>122.97859591037329</v>
      </c>
      <c r="L20" s="36">
        <v>15258065</v>
      </c>
      <c r="M20" s="36">
        <f t="shared" si="4"/>
        <v>355.7570705775374</v>
      </c>
      <c r="N20" s="37">
        <f t="shared" si="6"/>
        <v>22497633</v>
      </c>
      <c r="O20" s="36">
        <f t="shared" si="5"/>
        <v>524.5548508941687</v>
      </c>
    </row>
    <row r="21" spans="1:15" ht="12.75">
      <c r="A21" s="19">
        <v>18</v>
      </c>
      <c r="B21" s="35" t="s">
        <v>22</v>
      </c>
      <c r="C21" s="50">
        <v>1204</v>
      </c>
      <c r="D21" s="36">
        <v>0</v>
      </c>
      <c r="E21" s="36">
        <f t="shared" si="0"/>
        <v>0</v>
      </c>
      <c r="F21" s="36">
        <v>0</v>
      </c>
      <c r="G21" s="36">
        <f t="shared" si="1"/>
        <v>0</v>
      </c>
      <c r="H21" s="36">
        <v>3109050</v>
      </c>
      <c r="I21" s="36">
        <f t="shared" si="2"/>
        <v>2582.267441860465</v>
      </c>
      <c r="J21" s="36">
        <v>152253</v>
      </c>
      <c r="K21" s="36">
        <f t="shared" si="3"/>
        <v>126.45598006644518</v>
      </c>
      <c r="L21" s="36">
        <v>8733</v>
      </c>
      <c r="M21" s="36">
        <f t="shared" si="4"/>
        <v>7.253322259136213</v>
      </c>
      <c r="N21" s="37">
        <f t="shared" si="6"/>
        <v>3270036</v>
      </c>
      <c r="O21" s="36">
        <f t="shared" si="5"/>
        <v>2715.9767441860463</v>
      </c>
    </row>
    <row r="22" spans="1:15" ht="12.75">
      <c r="A22" s="19">
        <v>19</v>
      </c>
      <c r="B22" s="35" t="s">
        <v>23</v>
      </c>
      <c r="C22" s="50">
        <v>2062</v>
      </c>
      <c r="D22" s="36">
        <v>0</v>
      </c>
      <c r="E22" s="36">
        <f t="shared" si="0"/>
        <v>0</v>
      </c>
      <c r="F22" s="36">
        <v>0</v>
      </c>
      <c r="G22" s="36">
        <f t="shared" si="1"/>
        <v>0</v>
      </c>
      <c r="H22" s="36">
        <v>1822335</v>
      </c>
      <c r="I22" s="36">
        <f t="shared" si="2"/>
        <v>883.770611057226</v>
      </c>
      <c r="J22" s="36">
        <v>208806</v>
      </c>
      <c r="K22" s="36">
        <f t="shared" si="3"/>
        <v>101.26382153249273</v>
      </c>
      <c r="L22" s="36">
        <v>20234</v>
      </c>
      <c r="M22" s="36">
        <f t="shared" si="4"/>
        <v>9.812803103782736</v>
      </c>
      <c r="N22" s="37">
        <f t="shared" si="6"/>
        <v>2051375</v>
      </c>
      <c r="O22" s="36">
        <f t="shared" si="5"/>
        <v>994.8472356935015</v>
      </c>
    </row>
    <row r="23" spans="1:15" ht="12.75">
      <c r="A23" s="20">
        <v>20</v>
      </c>
      <c r="B23" s="46" t="s">
        <v>24</v>
      </c>
      <c r="C23" s="51">
        <v>6035</v>
      </c>
      <c r="D23" s="33">
        <v>0</v>
      </c>
      <c r="E23" s="33">
        <f t="shared" si="0"/>
        <v>0</v>
      </c>
      <c r="F23" s="33">
        <v>0</v>
      </c>
      <c r="G23" s="33">
        <f t="shared" si="1"/>
        <v>0</v>
      </c>
      <c r="H23" s="33">
        <v>5076716</v>
      </c>
      <c r="I23" s="33">
        <f t="shared" si="2"/>
        <v>841.2122618061309</v>
      </c>
      <c r="J23" s="33">
        <v>424969</v>
      </c>
      <c r="K23" s="33">
        <f t="shared" si="3"/>
        <v>70.41739850869925</v>
      </c>
      <c r="L23" s="33">
        <v>27917</v>
      </c>
      <c r="M23" s="33">
        <f t="shared" si="4"/>
        <v>4.6258492129246065</v>
      </c>
      <c r="N23" s="34">
        <f t="shared" si="6"/>
        <v>5529602</v>
      </c>
      <c r="O23" s="33">
        <f t="shared" si="5"/>
        <v>916.2555095277547</v>
      </c>
    </row>
    <row r="24" spans="1:15" ht="12.75">
      <c r="A24" s="44">
        <v>21</v>
      </c>
      <c r="B24" s="44" t="s">
        <v>25</v>
      </c>
      <c r="C24" s="50">
        <v>3184</v>
      </c>
      <c r="D24" s="39">
        <v>0</v>
      </c>
      <c r="E24" s="39">
        <f t="shared" si="0"/>
        <v>0</v>
      </c>
      <c r="F24" s="39">
        <v>0</v>
      </c>
      <c r="G24" s="39">
        <f t="shared" si="1"/>
        <v>0</v>
      </c>
      <c r="H24" s="39">
        <v>1761000</v>
      </c>
      <c r="I24" s="39">
        <f t="shared" si="2"/>
        <v>553.0778894472362</v>
      </c>
      <c r="J24" s="39">
        <v>346326</v>
      </c>
      <c r="K24" s="39">
        <f t="shared" si="3"/>
        <v>108.77072864321607</v>
      </c>
      <c r="L24" s="39">
        <v>30928</v>
      </c>
      <c r="M24" s="39">
        <f t="shared" si="4"/>
        <v>9.71356783919598</v>
      </c>
      <c r="N24" s="37">
        <f t="shared" si="6"/>
        <v>2138254</v>
      </c>
      <c r="O24" s="39">
        <f t="shared" si="5"/>
        <v>671.5621859296482</v>
      </c>
    </row>
    <row r="25" spans="1:15" ht="12.75">
      <c r="A25" s="19">
        <v>22</v>
      </c>
      <c r="B25" s="35" t="s">
        <v>26</v>
      </c>
      <c r="C25" s="50">
        <v>3313</v>
      </c>
      <c r="D25" s="36">
        <v>0</v>
      </c>
      <c r="E25" s="36">
        <f t="shared" si="0"/>
        <v>0</v>
      </c>
      <c r="F25" s="36">
        <v>600</v>
      </c>
      <c r="G25" s="36">
        <f t="shared" si="1"/>
        <v>0.18110473890733475</v>
      </c>
      <c r="H25" s="36">
        <v>3165510</v>
      </c>
      <c r="I25" s="36">
        <f t="shared" si="2"/>
        <v>955.481436764262</v>
      </c>
      <c r="J25" s="36">
        <v>163422</v>
      </c>
      <c r="K25" s="36">
        <f t="shared" si="3"/>
        <v>49.327497736190764</v>
      </c>
      <c r="L25" s="36">
        <v>13923</v>
      </c>
      <c r="M25" s="36">
        <f t="shared" si="4"/>
        <v>4.2025354663447025</v>
      </c>
      <c r="N25" s="37">
        <f t="shared" si="6"/>
        <v>3343455</v>
      </c>
      <c r="O25" s="36">
        <f t="shared" si="5"/>
        <v>1009.1925747057048</v>
      </c>
    </row>
    <row r="26" spans="1:15" ht="12.75">
      <c r="A26" s="19">
        <v>23</v>
      </c>
      <c r="B26" s="35" t="s">
        <v>27</v>
      </c>
      <c r="C26" s="50">
        <v>13704</v>
      </c>
      <c r="D26" s="36">
        <v>0</v>
      </c>
      <c r="E26" s="36">
        <f t="shared" si="0"/>
        <v>0</v>
      </c>
      <c r="F26" s="36">
        <v>0</v>
      </c>
      <c r="G26" s="36">
        <f t="shared" si="1"/>
        <v>0</v>
      </c>
      <c r="H26" s="36">
        <v>0</v>
      </c>
      <c r="I26" s="36">
        <f t="shared" si="2"/>
        <v>0</v>
      </c>
      <c r="J26" s="36">
        <v>392121</v>
      </c>
      <c r="K26" s="36">
        <f t="shared" si="3"/>
        <v>28.61361646234676</v>
      </c>
      <c r="L26" s="36">
        <v>63060</v>
      </c>
      <c r="M26" s="36">
        <f t="shared" si="4"/>
        <v>4.601576182136602</v>
      </c>
      <c r="N26" s="37">
        <f t="shared" si="6"/>
        <v>455181</v>
      </c>
      <c r="O26" s="36">
        <f t="shared" si="5"/>
        <v>33.21519264448336</v>
      </c>
    </row>
    <row r="27" spans="1:15" ht="12.75">
      <c r="A27" s="19">
        <v>24</v>
      </c>
      <c r="B27" s="35" t="s">
        <v>28</v>
      </c>
      <c r="C27" s="50">
        <v>4569</v>
      </c>
      <c r="D27" s="36">
        <v>0</v>
      </c>
      <c r="E27" s="36">
        <f t="shared" si="0"/>
        <v>0</v>
      </c>
      <c r="F27" s="36">
        <v>0</v>
      </c>
      <c r="G27" s="36">
        <f t="shared" si="1"/>
        <v>0</v>
      </c>
      <c r="H27" s="36">
        <v>13928846</v>
      </c>
      <c r="I27" s="36">
        <f t="shared" si="2"/>
        <v>3048.5546071350404</v>
      </c>
      <c r="J27" s="36">
        <v>286122</v>
      </c>
      <c r="K27" s="36">
        <f t="shared" si="3"/>
        <v>62.62245567957978</v>
      </c>
      <c r="L27" s="36">
        <v>107641</v>
      </c>
      <c r="M27" s="36">
        <f t="shared" si="4"/>
        <v>23.55898446049464</v>
      </c>
      <c r="N27" s="37">
        <f t="shared" si="6"/>
        <v>14322609</v>
      </c>
      <c r="O27" s="36">
        <f t="shared" si="5"/>
        <v>3134.7360472751147</v>
      </c>
    </row>
    <row r="28" spans="1:15" ht="12.75">
      <c r="A28" s="20">
        <v>25</v>
      </c>
      <c r="B28" s="46" t="s">
        <v>29</v>
      </c>
      <c r="C28" s="51">
        <v>2265</v>
      </c>
      <c r="D28" s="33">
        <v>0</v>
      </c>
      <c r="E28" s="33">
        <f t="shared" si="0"/>
        <v>0</v>
      </c>
      <c r="F28" s="33">
        <v>0</v>
      </c>
      <c r="G28" s="33">
        <f t="shared" si="1"/>
        <v>0</v>
      </c>
      <c r="H28" s="33">
        <v>1602554</v>
      </c>
      <c r="I28" s="33">
        <f t="shared" si="2"/>
        <v>707.5293598233995</v>
      </c>
      <c r="J28" s="33">
        <v>134363</v>
      </c>
      <c r="K28" s="33">
        <f t="shared" si="3"/>
        <v>59.321412803532006</v>
      </c>
      <c r="L28" s="33">
        <v>33986</v>
      </c>
      <c r="M28" s="33">
        <f t="shared" si="4"/>
        <v>15.00485651214128</v>
      </c>
      <c r="N28" s="34">
        <f t="shared" si="6"/>
        <v>1770903</v>
      </c>
      <c r="O28" s="33">
        <f t="shared" si="5"/>
        <v>781.8556291390729</v>
      </c>
    </row>
    <row r="29" spans="1:15" ht="12.75">
      <c r="A29" s="44">
        <v>26</v>
      </c>
      <c r="B29" s="44" t="s">
        <v>110</v>
      </c>
      <c r="C29" s="50">
        <v>45704</v>
      </c>
      <c r="D29" s="39">
        <v>0</v>
      </c>
      <c r="E29" s="39">
        <f t="shared" si="0"/>
        <v>0</v>
      </c>
      <c r="F29" s="39">
        <v>0</v>
      </c>
      <c r="G29" s="39">
        <f t="shared" si="1"/>
        <v>0</v>
      </c>
      <c r="H29" s="39">
        <v>61513251</v>
      </c>
      <c r="I29" s="39">
        <f t="shared" si="2"/>
        <v>1345.905194293716</v>
      </c>
      <c r="J29" s="39">
        <v>4999197</v>
      </c>
      <c r="K29" s="39">
        <f t="shared" si="3"/>
        <v>109.38204533520042</v>
      </c>
      <c r="L29" s="39">
        <v>1180312</v>
      </c>
      <c r="M29" s="39">
        <f t="shared" si="4"/>
        <v>25.82513565552249</v>
      </c>
      <c r="N29" s="37">
        <f t="shared" si="6"/>
        <v>67692760</v>
      </c>
      <c r="O29" s="39">
        <f t="shared" si="5"/>
        <v>1481.112375284439</v>
      </c>
    </row>
    <row r="30" spans="1:15" ht="12.75">
      <c r="A30" s="19">
        <v>27</v>
      </c>
      <c r="B30" s="35" t="s">
        <v>82</v>
      </c>
      <c r="C30" s="50">
        <v>5822</v>
      </c>
      <c r="D30" s="36">
        <v>0</v>
      </c>
      <c r="E30" s="36">
        <f t="shared" si="0"/>
        <v>0</v>
      </c>
      <c r="F30" s="36">
        <v>0</v>
      </c>
      <c r="G30" s="36">
        <f t="shared" si="1"/>
        <v>0</v>
      </c>
      <c r="H30" s="36">
        <v>58055</v>
      </c>
      <c r="I30" s="36">
        <f t="shared" si="2"/>
        <v>9.97165922363449</v>
      </c>
      <c r="J30" s="36">
        <v>300696</v>
      </c>
      <c r="K30" s="36">
        <f t="shared" si="3"/>
        <v>51.64823084850567</v>
      </c>
      <c r="L30" s="36">
        <v>11563</v>
      </c>
      <c r="M30" s="36">
        <f t="shared" si="4"/>
        <v>1.9860872552387496</v>
      </c>
      <c r="N30" s="37">
        <f t="shared" si="6"/>
        <v>370314</v>
      </c>
      <c r="O30" s="36">
        <f t="shared" si="5"/>
        <v>63.60597732737891</v>
      </c>
    </row>
    <row r="31" spans="1:15" ht="12.75">
      <c r="A31" s="19">
        <v>28</v>
      </c>
      <c r="B31" s="35" t="s">
        <v>30</v>
      </c>
      <c r="C31" s="50">
        <v>30451</v>
      </c>
      <c r="D31" s="36">
        <v>0</v>
      </c>
      <c r="E31" s="36">
        <f t="shared" si="0"/>
        <v>0</v>
      </c>
      <c r="F31" s="36">
        <v>0</v>
      </c>
      <c r="G31" s="36">
        <f t="shared" si="1"/>
        <v>0</v>
      </c>
      <c r="H31" s="36">
        <v>7402356</v>
      </c>
      <c r="I31" s="36">
        <f t="shared" si="2"/>
        <v>243.09073593642245</v>
      </c>
      <c r="J31" s="36">
        <v>1453376</v>
      </c>
      <c r="K31" s="36">
        <f t="shared" si="3"/>
        <v>47.728350464680965</v>
      </c>
      <c r="L31" s="36">
        <v>379628</v>
      </c>
      <c r="M31" s="36">
        <f t="shared" si="4"/>
        <v>12.466848379363567</v>
      </c>
      <c r="N31" s="37">
        <f t="shared" si="6"/>
        <v>9235360</v>
      </c>
      <c r="O31" s="36">
        <f t="shared" si="5"/>
        <v>303.28593478046696</v>
      </c>
    </row>
    <row r="32" spans="1:15" ht="12.75">
      <c r="A32" s="19">
        <v>29</v>
      </c>
      <c r="B32" s="35" t="s">
        <v>31</v>
      </c>
      <c r="C32" s="50">
        <v>14356</v>
      </c>
      <c r="D32" s="36">
        <v>0</v>
      </c>
      <c r="E32" s="36">
        <f t="shared" si="0"/>
        <v>0</v>
      </c>
      <c r="F32" s="36">
        <v>0</v>
      </c>
      <c r="G32" s="36">
        <f t="shared" si="1"/>
        <v>0</v>
      </c>
      <c r="H32" s="36">
        <v>34024351</v>
      </c>
      <c r="I32" s="36">
        <f t="shared" si="2"/>
        <v>2370.0439537475618</v>
      </c>
      <c r="J32" s="36">
        <v>689249</v>
      </c>
      <c r="K32" s="36">
        <f t="shared" si="3"/>
        <v>48.011214823070496</v>
      </c>
      <c r="L32" s="36">
        <v>156225</v>
      </c>
      <c r="M32" s="36">
        <f t="shared" si="4"/>
        <v>10.882209529116746</v>
      </c>
      <c r="N32" s="37">
        <f t="shared" si="6"/>
        <v>34869825</v>
      </c>
      <c r="O32" s="36">
        <f t="shared" si="5"/>
        <v>2428.9373780997494</v>
      </c>
    </row>
    <row r="33" spans="1:15" ht="12.75">
      <c r="A33" s="20">
        <v>30</v>
      </c>
      <c r="B33" s="46" t="s">
        <v>32</v>
      </c>
      <c r="C33" s="51">
        <v>2649</v>
      </c>
      <c r="D33" s="33">
        <v>0</v>
      </c>
      <c r="E33" s="33">
        <f t="shared" si="0"/>
        <v>0</v>
      </c>
      <c r="F33" s="33">
        <v>401</v>
      </c>
      <c r="G33" s="33">
        <f t="shared" si="1"/>
        <v>0.1513778784446961</v>
      </c>
      <c r="H33" s="33">
        <v>1512408</v>
      </c>
      <c r="I33" s="33">
        <f t="shared" si="2"/>
        <v>570.9354473386184</v>
      </c>
      <c r="J33" s="33">
        <v>128278</v>
      </c>
      <c r="K33" s="33">
        <f t="shared" si="3"/>
        <v>48.42506606266516</v>
      </c>
      <c r="L33" s="33">
        <v>15917</v>
      </c>
      <c r="M33" s="33">
        <f t="shared" si="4"/>
        <v>6.008682521706304</v>
      </c>
      <c r="N33" s="34">
        <f t="shared" si="6"/>
        <v>1657004</v>
      </c>
      <c r="O33" s="33">
        <f t="shared" si="5"/>
        <v>625.5205738014345</v>
      </c>
    </row>
    <row r="34" spans="1:15" ht="12.75">
      <c r="A34" s="44">
        <v>31</v>
      </c>
      <c r="B34" s="44" t="s">
        <v>83</v>
      </c>
      <c r="C34" s="50">
        <v>6620</v>
      </c>
      <c r="D34" s="39">
        <v>0</v>
      </c>
      <c r="E34" s="39">
        <f t="shared" si="0"/>
        <v>0</v>
      </c>
      <c r="F34" s="39">
        <v>0</v>
      </c>
      <c r="G34" s="39">
        <f t="shared" si="1"/>
        <v>0</v>
      </c>
      <c r="H34" s="39">
        <v>1618601</v>
      </c>
      <c r="I34" s="39">
        <f t="shared" si="2"/>
        <v>244.50166163141995</v>
      </c>
      <c r="J34" s="39">
        <v>300515</v>
      </c>
      <c r="K34" s="39">
        <f t="shared" si="3"/>
        <v>45.39501510574018</v>
      </c>
      <c r="L34" s="39">
        <v>46909</v>
      </c>
      <c r="M34" s="39">
        <f t="shared" si="4"/>
        <v>7.0859516616314195</v>
      </c>
      <c r="N34" s="37">
        <f t="shared" si="6"/>
        <v>1966025</v>
      </c>
      <c r="O34" s="39">
        <f t="shared" si="5"/>
        <v>296.9826283987915</v>
      </c>
    </row>
    <row r="35" spans="1:15" ht="12.75">
      <c r="A35" s="19">
        <v>32</v>
      </c>
      <c r="B35" s="35" t="s">
        <v>33</v>
      </c>
      <c r="C35" s="50">
        <v>24773</v>
      </c>
      <c r="D35" s="36">
        <v>0</v>
      </c>
      <c r="E35" s="36">
        <f t="shared" si="0"/>
        <v>0</v>
      </c>
      <c r="F35" s="36">
        <v>0</v>
      </c>
      <c r="G35" s="36">
        <f t="shared" si="1"/>
        <v>0</v>
      </c>
      <c r="H35" s="36">
        <v>10036807</v>
      </c>
      <c r="I35" s="36">
        <f t="shared" si="2"/>
        <v>405.15105154805633</v>
      </c>
      <c r="J35" s="36">
        <v>483352</v>
      </c>
      <c r="K35" s="36">
        <f t="shared" si="3"/>
        <v>19.511242078068864</v>
      </c>
      <c r="L35" s="36">
        <v>115980</v>
      </c>
      <c r="M35" s="36">
        <f t="shared" si="4"/>
        <v>4.681709926129254</v>
      </c>
      <c r="N35" s="37">
        <f t="shared" si="6"/>
        <v>10636139</v>
      </c>
      <c r="O35" s="36">
        <f t="shared" si="5"/>
        <v>429.3440035522545</v>
      </c>
    </row>
    <row r="36" spans="1:15" ht="12.75">
      <c r="A36" s="19">
        <v>33</v>
      </c>
      <c r="B36" s="35" t="s">
        <v>34</v>
      </c>
      <c r="C36" s="50">
        <v>1938</v>
      </c>
      <c r="D36" s="36">
        <v>0</v>
      </c>
      <c r="E36" s="36">
        <f t="shared" si="0"/>
        <v>0</v>
      </c>
      <c r="F36" s="36">
        <v>0</v>
      </c>
      <c r="G36" s="36">
        <f t="shared" si="1"/>
        <v>0</v>
      </c>
      <c r="H36" s="36">
        <v>34736</v>
      </c>
      <c r="I36" s="36">
        <f t="shared" si="2"/>
        <v>17.923632610939112</v>
      </c>
      <c r="J36" s="36">
        <v>265628</v>
      </c>
      <c r="K36" s="36">
        <f t="shared" si="3"/>
        <v>137.06295149638802</v>
      </c>
      <c r="L36" s="36">
        <v>33781</v>
      </c>
      <c r="M36" s="36">
        <f t="shared" si="4"/>
        <v>17.430856553147574</v>
      </c>
      <c r="N36" s="37">
        <f t="shared" si="6"/>
        <v>334145</v>
      </c>
      <c r="O36" s="36">
        <f t="shared" si="5"/>
        <v>172.4174406604747</v>
      </c>
    </row>
    <row r="37" spans="1:15" ht="12.75">
      <c r="A37" s="19">
        <v>34</v>
      </c>
      <c r="B37" s="35" t="s">
        <v>35</v>
      </c>
      <c r="C37" s="50">
        <v>4399</v>
      </c>
      <c r="D37" s="36">
        <v>0</v>
      </c>
      <c r="E37" s="36">
        <f t="shared" si="0"/>
        <v>0</v>
      </c>
      <c r="F37" s="36">
        <v>1410</v>
      </c>
      <c r="G37" s="36">
        <f t="shared" si="1"/>
        <v>0.3205273925892248</v>
      </c>
      <c r="H37" s="36">
        <v>0</v>
      </c>
      <c r="I37" s="36">
        <f t="shared" si="2"/>
        <v>0</v>
      </c>
      <c r="J37" s="36">
        <v>756000</v>
      </c>
      <c r="K37" s="36">
        <f t="shared" si="3"/>
        <v>171.85724028188224</v>
      </c>
      <c r="L37" s="36">
        <v>36490</v>
      </c>
      <c r="M37" s="36">
        <f t="shared" si="4"/>
        <v>8.295067060695613</v>
      </c>
      <c r="N37" s="37">
        <f t="shared" si="6"/>
        <v>793900</v>
      </c>
      <c r="O37" s="36">
        <f t="shared" si="5"/>
        <v>180.47283473516708</v>
      </c>
    </row>
    <row r="38" spans="1:15" ht="12.75">
      <c r="A38" s="20">
        <v>35</v>
      </c>
      <c r="B38" s="46" t="s">
        <v>36</v>
      </c>
      <c r="C38" s="51">
        <v>6802</v>
      </c>
      <c r="D38" s="33">
        <v>0</v>
      </c>
      <c r="E38" s="33">
        <f t="shared" si="0"/>
        <v>0</v>
      </c>
      <c r="F38" s="33">
        <v>0</v>
      </c>
      <c r="G38" s="33">
        <f t="shared" si="1"/>
        <v>0</v>
      </c>
      <c r="H38" s="33">
        <v>1756994</v>
      </c>
      <c r="I38" s="33">
        <f t="shared" si="2"/>
        <v>258.3054983828286</v>
      </c>
      <c r="J38" s="33">
        <v>595771</v>
      </c>
      <c r="K38" s="33">
        <f t="shared" si="3"/>
        <v>87.5876212878565</v>
      </c>
      <c r="L38" s="33">
        <v>64290</v>
      </c>
      <c r="M38" s="33">
        <f t="shared" si="4"/>
        <v>9.451631872978536</v>
      </c>
      <c r="N38" s="34">
        <f t="shared" si="6"/>
        <v>2417055</v>
      </c>
      <c r="O38" s="33">
        <f t="shared" si="5"/>
        <v>355.3447515436636</v>
      </c>
    </row>
    <row r="39" spans="1:15" ht="12.75">
      <c r="A39" s="44">
        <v>36</v>
      </c>
      <c r="B39" s="44" t="s">
        <v>84</v>
      </c>
      <c r="C39" s="50">
        <v>10881</v>
      </c>
      <c r="D39" s="39">
        <v>0</v>
      </c>
      <c r="E39" s="39">
        <f t="shared" si="0"/>
        <v>0</v>
      </c>
      <c r="F39" s="39">
        <v>0</v>
      </c>
      <c r="G39" s="39">
        <f t="shared" si="1"/>
        <v>0</v>
      </c>
      <c r="H39" s="39">
        <v>113739236</v>
      </c>
      <c r="I39" s="39">
        <f t="shared" si="2"/>
        <v>10453.013142174432</v>
      </c>
      <c r="J39" s="39">
        <v>3539820</v>
      </c>
      <c r="K39" s="39">
        <f t="shared" si="3"/>
        <v>325.3212020953956</v>
      </c>
      <c r="L39" s="39">
        <v>120798594</v>
      </c>
      <c r="M39" s="39">
        <f t="shared" si="4"/>
        <v>11101.791563275434</v>
      </c>
      <c r="N39" s="37">
        <f t="shared" si="6"/>
        <v>238077650</v>
      </c>
      <c r="O39" s="39">
        <f t="shared" si="5"/>
        <v>21880.12590754526</v>
      </c>
    </row>
    <row r="40" spans="1:15" ht="12.75">
      <c r="A40" s="19">
        <v>37</v>
      </c>
      <c r="B40" s="35" t="s">
        <v>85</v>
      </c>
      <c r="C40" s="50">
        <v>19718</v>
      </c>
      <c r="D40" s="36">
        <v>0</v>
      </c>
      <c r="E40" s="36">
        <f t="shared" si="0"/>
        <v>0</v>
      </c>
      <c r="F40" s="36">
        <v>0</v>
      </c>
      <c r="G40" s="36">
        <f t="shared" si="1"/>
        <v>0</v>
      </c>
      <c r="H40" s="36">
        <v>10340927</v>
      </c>
      <c r="I40" s="36">
        <f t="shared" si="2"/>
        <v>524.4409676437773</v>
      </c>
      <c r="J40" s="36">
        <v>843634</v>
      </c>
      <c r="K40" s="36">
        <f t="shared" si="3"/>
        <v>42.78496804949792</v>
      </c>
      <c r="L40" s="36">
        <v>99467</v>
      </c>
      <c r="M40" s="36">
        <f t="shared" si="4"/>
        <v>5.044477127497718</v>
      </c>
      <c r="N40" s="37">
        <f t="shared" si="6"/>
        <v>11284028</v>
      </c>
      <c r="O40" s="36">
        <f t="shared" si="5"/>
        <v>572.2704128207729</v>
      </c>
    </row>
    <row r="41" spans="1:15" ht="12.75">
      <c r="A41" s="19">
        <v>38</v>
      </c>
      <c r="B41" s="35" t="s">
        <v>86</v>
      </c>
      <c r="C41" s="50">
        <v>3879</v>
      </c>
      <c r="D41" s="36">
        <v>0</v>
      </c>
      <c r="E41" s="36">
        <f t="shared" si="0"/>
        <v>0</v>
      </c>
      <c r="F41" s="36">
        <v>0</v>
      </c>
      <c r="G41" s="36">
        <f t="shared" si="1"/>
        <v>0</v>
      </c>
      <c r="H41" s="36">
        <v>1940197</v>
      </c>
      <c r="I41" s="36">
        <f t="shared" si="2"/>
        <v>500.17968548594996</v>
      </c>
      <c r="J41" s="36">
        <v>141957</v>
      </c>
      <c r="K41" s="36">
        <f t="shared" si="3"/>
        <v>36.596287703016245</v>
      </c>
      <c r="L41" s="36">
        <v>51979</v>
      </c>
      <c r="M41" s="36">
        <f t="shared" si="4"/>
        <v>13.40010311936066</v>
      </c>
      <c r="N41" s="37">
        <f t="shared" si="6"/>
        <v>2134133</v>
      </c>
      <c r="O41" s="36">
        <f t="shared" si="5"/>
        <v>550.1760763083269</v>
      </c>
    </row>
    <row r="42" spans="1:15" ht="12.75">
      <c r="A42" s="19">
        <v>39</v>
      </c>
      <c r="B42" s="35" t="s">
        <v>87</v>
      </c>
      <c r="C42" s="50">
        <v>2884</v>
      </c>
      <c r="D42" s="36">
        <v>1750</v>
      </c>
      <c r="E42" s="36">
        <f t="shared" si="0"/>
        <v>0.6067961165048543</v>
      </c>
      <c r="F42" s="36">
        <v>0</v>
      </c>
      <c r="G42" s="36">
        <f t="shared" si="1"/>
        <v>0</v>
      </c>
      <c r="H42" s="36">
        <v>288724</v>
      </c>
      <c r="I42" s="36">
        <f t="shared" si="2"/>
        <v>100.1123439667129</v>
      </c>
      <c r="J42" s="36">
        <v>148582</v>
      </c>
      <c r="K42" s="36">
        <f t="shared" si="3"/>
        <v>51.519417475728154</v>
      </c>
      <c r="L42" s="36">
        <v>1162858</v>
      </c>
      <c r="M42" s="36">
        <f t="shared" si="4"/>
        <v>403.2101248266297</v>
      </c>
      <c r="N42" s="37">
        <f t="shared" si="6"/>
        <v>1601914</v>
      </c>
      <c r="O42" s="36">
        <f t="shared" si="5"/>
        <v>555.4486823855756</v>
      </c>
    </row>
    <row r="43" spans="1:15" ht="12.75">
      <c r="A43" s="20">
        <v>40</v>
      </c>
      <c r="B43" s="46" t="s">
        <v>37</v>
      </c>
      <c r="C43" s="51">
        <v>24061</v>
      </c>
      <c r="D43" s="33">
        <v>0</v>
      </c>
      <c r="E43" s="33">
        <f t="shared" si="0"/>
        <v>0</v>
      </c>
      <c r="F43" s="33">
        <v>7642260</v>
      </c>
      <c r="G43" s="33">
        <f t="shared" si="1"/>
        <v>317.6202152861477</v>
      </c>
      <c r="H43" s="33">
        <v>37324563</v>
      </c>
      <c r="I43" s="33">
        <f t="shared" si="2"/>
        <v>1551.2473712647022</v>
      </c>
      <c r="J43" s="33">
        <v>1261876</v>
      </c>
      <c r="K43" s="33">
        <f t="shared" si="3"/>
        <v>52.44486929055318</v>
      </c>
      <c r="L43" s="33">
        <v>168022</v>
      </c>
      <c r="M43" s="33">
        <f t="shared" si="4"/>
        <v>6.983167781887702</v>
      </c>
      <c r="N43" s="34">
        <f t="shared" si="6"/>
        <v>46396721</v>
      </c>
      <c r="O43" s="33">
        <f t="shared" si="5"/>
        <v>1928.2956236232908</v>
      </c>
    </row>
    <row r="44" spans="1:15" ht="12.75">
      <c r="A44" s="44">
        <v>41</v>
      </c>
      <c r="B44" s="44" t="s">
        <v>38</v>
      </c>
      <c r="C44" s="50">
        <v>1497</v>
      </c>
      <c r="D44" s="39">
        <v>0</v>
      </c>
      <c r="E44" s="39">
        <f t="shared" si="0"/>
        <v>0</v>
      </c>
      <c r="F44" s="39">
        <v>0</v>
      </c>
      <c r="G44" s="39">
        <f t="shared" si="1"/>
        <v>0</v>
      </c>
      <c r="H44" s="39">
        <v>253392</v>
      </c>
      <c r="I44" s="39">
        <f t="shared" si="2"/>
        <v>169.26653306613227</v>
      </c>
      <c r="J44" s="39">
        <v>77344</v>
      </c>
      <c r="K44" s="39">
        <f t="shared" si="3"/>
        <v>51.66599866399466</v>
      </c>
      <c r="L44" s="39">
        <v>61186</v>
      </c>
      <c r="M44" s="39">
        <f t="shared" si="4"/>
        <v>40.872411489645955</v>
      </c>
      <c r="N44" s="37">
        <f t="shared" si="6"/>
        <v>391922</v>
      </c>
      <c r="O44" s="39">
        <f t="shared" si="5"/>
        <v>261.8049432197729</v>
      </c>
    </row>
    <row r="45" spans="1:15" ht="12.75">
      <c r="A45" s="19">
        <v>42</v>
      </c>
      <c r="B45" s="35" t="s">
        <v>39</v>
      </c>
      <c r="C45" s="50">
        <v>3428</v>
      </c>
      <c r="D45" s="36">
        <v>0</v>
      </c>
      <c r="E45" s="36">
        <f t="shared" si="0"/>
        <v>0</v>
      </c>
      <c r="F45" s="36">
        <v>0</v>
      </c>
      <c r="G45" s="36">
        <f t="shared" si="1"/>
        <v>0</v>
      </c>
      <c r="H45" s="36">
        <v>5615681</v>
      </c>
      <c r="I45" s="36">
        <f t="shared" si="2"/>
        <v>1638.1799883313886</v>
      </c>
      <c r="J45" s="36">
        <v>267042</v>
      </c>
      <c r="K45" s="36">
        <f t="shared" si="3"/>
        <v>77.9002333722287</v>
      </c>
      <c r="L45" s="36">
        <v>52600</v>
      </c>
      <c r="M45" s="36">
        <f t="shared" si="4"/>
        <v>15.344224037339556</v>
      </c>
      <c r="N45" s="37">
        <f t="shared" si="6"/>
        <v>5935323</v>
      </c>
      <c r="O45" s="36">
        <f t="shared" si="5"/>
        <v>1731.4244457409568</v>
      </c>
    </row>
    <row r="46" spans="1:15" ht="12.75">
      <c r="A46" s="19">
        <v>43</v>
      </c>
      <c r="B46" s="35" t="s">
        <v>40</v>
      </c>
      <c r="C46" s="50">
        <v>4271</v>
      </c>
      <c r="D46" s="36">
        <v>0</v>
      </c>
      <c r="E46" s="36">
        <f t="shared" si="0"/>
        <v>0</v>
      </c>
      <c r="F46" s="36">
        <v>0</v>
      </c>
      <c r="G46" s="36">
        <f t="shared" si="1"/>
        <v>0</v>
      </c>
      <c r="H46" s="36">
        <v>14191132</v>
      </c>
      <c r="I46" s="36">
        <f t="shared" si="2"/>
        <v>3322.671973776633</v>
      </c>
      <c r="J46" s="36">
        <v>429178</v>
      </c>
      <c r="K46" s="36">
        <f t="shared" si="3"/>
        <v>100.4865371107469</v>
      </c>
      <c r="L46" s="36">
        <v>102826</v>
      </c>
      <c r="M46" s="36">
        <f t="shared" si="4"/>
        <v>24.075392179817374</v>
      </c>
      <c r="N46" s="37">
        <f t="shared" si="6"/>
        <v>14723136</v>
      </c>
      <c r="O46" s="36">
        <f t="shared" si="5"/>
        <v>3447.2339030671974</v>
      </c>
    </row>
    <row r="47" spans="1:15" ht="12.75">
      <c r="A47" s="19">
        <v>44</v>
      </c>
      <c r="B47" s="35" t="s">
        <v>111</v>
      </c>
      <c r="C47" s="50">
        <v>6285</v>
      </c>
      <c r="D47" s="36">
        <v>0</v>
      </c>
      <c r="E47" s="36">
        <f t="shared" si="0"/>
        <v>0</v>
      </c>
      <c r="F47" s="36">
        <v>0</v>
      </c>
      <c r="G47" s="36">
        <f t="shared" si="1"/>
        <v>0</v>
      </c>
      <c r="H47" s="36">
        <v>0</v>
      </c>
      <c r="I47" s="36">
        <f t="shared" si="2"/>
        <v>0</v>
      </c>
      <c r="J47" s="36">
        <v>822153</v>
      </c>
      <c r="K47" s="36">
        <f t="shared" si="3"/>
        <v>130.81193317422435</v>
      </c>
      <c r="L47" s="36">
        <v>51971</v>
      </c>
      <c r="M47" s="36">
        <f t="shared" si="4"/>
        <v>8.269053301511535</v>
      </c>
      <c r="N47" s="37">
        <f t="shared" si="6"/>
        <v>874124</v>
      </c>
      <c r="O47" s="36">
        <f t="shared" si="5"/>
        <v>139.08098647573587</v>
      </c>
    </row>
    <row r="48" spans="1:15" ht="12.75">
      <c r="A48" s="20">
        <v>45</v>
      </c>
      <c r="B48" s="46" t="s">
        <v>88</v>
      </c>
      <c r="C48" s="51">
        <v>9743</v>
      </c>
      <c r="D48" s="33">
        <v>0</v>
      </c>
      <c r="E48" s="33">
        <f t="shared" si="0"/>
        <v>0</v>
      </c>
      <c r="F48" s="33">
        <v>0</v>
      </c>
      <c r="G48" s="33">
        <f t="shared" si="1"/>
        <v>0</v>
      </c>
      <c r="H48" s="33">
        <v>2722377</v>
      </c>
      <c r="I48" s="33">
        <f t="shared" si="2"/>
        <v>279.41876218823774</v>
      </c>
      <c r="J48" s="33">
        <v>311627</v>
      </c>
      <c r="K48" s="33">
        <f t="shared" si="3"/>
        <v>31.984706969106025</v>
      </c>
      <c r="L48" s="33">
        <v>96938</v>
      </c>
      <c r="M48" s="33">
        <f t="shared" si="4"/>
        <v>9.949502206712511</v>
      </c>
      <c r="N48" s="34">
        <f t="shared" si="6"/>
        <v>3130942</v>
      </c>
      <c r="O48" s="33">
        <f t="shared" si="5"/>
        <v>321.35297136405626</v>
      </c>
    </row>
    <row r="49" spans="1:15" ht="12.75">
      <c r="A49" s="44">
        <v>46</v>
      </c>
      <c r="B49" s="44" t="s">
        <v>41</v>
      </c>
      <c r="C49" s="50">
        <v>803</v>
      </c>
      <c r="D49" s="39">
        <v>0</v>
      </c>
      <c r="E49" s="39">
        <f t="shared" si="0"/>
        <v>0</v>
      </c>
      <c r="F49" s="39">
        <v>0</v>
      </c>
      <c r="G49" s="39">
        <f t="shared" si="1"/>
        <v>0</v>
      </c>
      <c r="H49" s="39">
        <v>457531</v>
      </c>
      <c r="I49" s="39">
        <f t="shared" si="2"/>
        <v>569.7770859277708</v>
      </c>
      <c r="J49" s="39">
        <v>114051</v>
      </c>
      <c r="K49" s="39">
        <f t="shared" si="3"/>
        <v>142.03113325031134</v>
      </c>
      <c r="L49" s="39">
        <v>336638</v>
      </c>
      <c r="M49" s="39">
        <f t="shared" si="4"/>
        <v>419.22540473225405</v>
      </c>
      <c r="N49" s="37">
        <f t="shared" si="6"/>
        <v>908220</v>
      </c>
      <c r="O49" s="39">
        <f t="shared" si="5"/>
        <v>1131.0336239103362</v>
      </c>
    </row>
    <row r="50" spans="1:15" ht="12.75">
      <c r="A50" s="19">
        <v>47</v>
      </c>
      <c r="B50" s="35" t="s">
        <v>42</v>
      </c>
      <c r="C50" s="50">
        <v>3803</v>
      </c>
      <c r="D50" s="36">
        <v>0</v>
      </c>
      <c r="E50" s="36">
        <f t="shared" si="0"/>
        <v>0</v>
      </c>
      <c r="F50" s="36">
        <v>0</v>
      </c>
      <c r="G50" s="36">
        <f t="shared" si="1"/>
        <v>0</v>
      </c>
      <c r="H50" s="36">
        <v>6450</v>
      </c>
      <c r="I50" s="36">
        <f t="shared" si="2"/>
        <v>1.696029450433868</v>
      </c>
      <c r="J50" s="36">
        <v>144221</v>
      </c>
      <c r="K50" s="36">
        <f t="shared" si="3"/>
        <v>37.922955561398894</v>
      </c>
      <c r="L50" s="36">
        <v>39508</v>
      </c>
      <c r="M50" s="36">
        <f t="shared" si="4"/>
        <v>10.38864054693663</v>
      </c>
      <c r="N50" s="37">
        <f t="shared" si="6"/>
        <v>190179</v>
      </c>
      <c r="O50" s="36">
        <f t="shared" si="5"/>
        <v>50.00762555876939</v>
      </c>
    </row>
    <row r="51" spans="1:15" ht="12.75">
      <c r="A51" s="19">
        <v>48</v>
      </c>
      <c r="B51" s="35" t="s">
        <v>43</v>
      </c>
      <c r="C51" s="50">
        <v>6423</v>
      </c>
      <c r="D51" s="36">
        <v>8399</v>
      </c>
      <c r="E51" s="36">
        <f t="shared" si="0"/>
        <v>1.3076444029269811</v>
      </c>
      <c r="F51" s="36">
        <v>0</v>
      </c>
      <c r="G51" s="36">
        <f t="shared" si="1"/>
        <v>0</v>
      </c>
      <c r="H51" s="36">
        <v>3084760</v>
      </c>
      <c r="I51" s="36">
        <f t="shared" si="2"/>
        <v>480.2677876381753</v>
      </c>
      <c r="J51" s="36">
        <v>291764</v>
      </c>
      <c r="K51" s="36">
        <f t="shared" si="3"/>
        <v>45.424879339872334</v>
      </c>
      <c r="L51" s="36">
        <v>74117</v>
      </c>
      <c r="M51" s="36">
        <f t="shared" si="4"/>
        <v>11.539311848046085</v>
      </c>
      <c r="N51" s="37">
        <f t="shared" si="6"/>
        <v>3459040</v>
      </c>
      <c r="O51" s="36">
        <f t="shared" si="5"/>
        <v>538.5396232290207</v>
      </c>
    </row>
    <row r="52" spans="1:15" ht="12.75">
      <c r="A52" s="19">
        <v>49</v>
      </c>
      <c r="B52" s="35" t="s">
        <v>44</v>
      </c>
      <c r="C52" s="50">
        <v>14922</v>
      </c>
      <c r="D52" s="36">
        <v>0</v>
      </c>
      <c r="E52" s="36">
        <f t="shared" si="0"/>
        <v>0</v>
      </c>
      <c r="F52" s="36">
        <v>8200</v>
      </c>
      <c r="G52" s="36">
        <f t="shared" si="1"/>
        <v>0.5495241924674976</v>
      </c>
      <c r="H52" s="36">
        <v>11662964</v>
      </c>
      <c r="I52" s="36">
        <f t="shared" si="2"/>
        <v>781.5952285216459</v>
      </c>
      <c r="J52" s="36">
        <v>1275122</v>
      </c>
      <c r="K52" s="36">
        <f t="shared" si="3"/>
        <v>85.45248626189519</v>
      </c>
      <c r="L52" s="36">
        <v>128585</v>
      </c>
      <c r="M52" s="36">
        <f t="shared" si="4"/>
        <v>8.617142474199168</v>
      </c>
      <c r="N52" s="37">
        <f t="shared" si="6"/>
        <v>13074871</v>
      </c>
      <c r="O52" s="36">
        <f t="shared" si="5"/>
        <v>876.2143814502077</v>
      </c>
    </row>
    <row r="53" spans="1:15" ht="12.75">
      <c r="A53" s="20">
        <v>50</v>
      </c>
      <c r="B53" s="46" t="s">
        <v>45</v>
      </c>
      <c r="C53" s="51">
        <v>8413</v>
      </c>
      <c r="D53" s="33">
        <v>0</v>
      </c>
      <c r="E53" s="33">
        <f t="shared" si="0"/>
        <v>0</v>
      </c>
      <c r="F53" s="33">
        <v>2570141</v>
      </c>
      <c r="G53" s="33">
        <f t="shared" si="1"/>
        <v>305.496374658267</v>
      </c>
      <c r="H53" s="33">
        <v>14178269</v>
      </c>
      <c r="I53" s="33">
        <f t="shared" si="2"/>
        <v>1685.2809937002257</v>
      </c>
      <c r="J53" s="33">
        <v>461685</v>
      </c>
      <c r="K53" s="33">
        <f t="shared" si="3"/>
        <v>54.87757042672055</v>
      </c>
      <c r="L53" s="33">
        <v>74616</v>
      </c>
      <c r="M53" s="33">
        <f t="shared" si="4"/>
        <v>8.869131106620706</v>
      </c>
      <c r="N53" s="34">
        <f t="shared" si="6"/>
        <v>17284711</v>
      </c>
      <c r="O53" s="33">
        <f t="shared" si="5"/>
        <v>2054.524069891834</v>
      </c>
    </row>
    <row r="54" spans="1:15" ht="12.75">
      <c r="A54" s="44">
        <v>51</v>
      </c>
      <c r="B54" s="44" t="s">
        <v>46</v>
      </c>
      <c r="C54" s="50">
        <v>9439</v>
      </c>
      <c r="D54" s="39">
        <v>0</v>
      </c>
      <c r="E54" s="39">
        <f t="shared" si="0"/>
        <v>0</v>
      </c>
      <c r="F54" s="39">
        <v>0</v>
      </c>
      <c r="G54" s="39">
        <f t="shared" si="1"/>
        <v>0</v>
      </c>
      <c r="H54" s="39">
        <v>3744750</v>
      </c>
      <c r="I54" s="39">
        <f t="shared" si="2"/>
        <v>396.73164530140906</v>
      </c>
      <c r="J54" s="39">
        <v>333867</v>
      </c>
      <c r="K54" s="39">
        <f t="shared" si="3"/>
        <v>35.37101387858883</v>
      </c>
      <c r="L54" s="39">
        <v>76604</v>
      </c>
      <c r="M54" s="39">
        <f t="shared" si="4"/>
        <v>8.115690221421762</v>
      </c>
      <c r="N54" s="37">
        <f t="shared" si="6"/>
        <v>4155221</v>
      </c>
      <c r="O54" s="39">
        <f t="shared" si="5"/>
        <v>440.21834940141963</v>
      </c>
    </row>
    <row r="55" spans="1:15" ht="12.75">
      <c r="A55" s="19">
        <v>52</v>
      </c>
      <c r="B55" s="35" t="s">
        <v>97</v>
      </c>
      <c r="C55" s="50">
        <v>37058</v>
      </c>
      <c r="D55" s="36">
        <v>113400</v>
      </c>
      <c r="E55" s="36">
        <f t="shared" si="0"/>
        <v>3.0600680015111448</v>
      </c>
      <c r="F55" s="36">
        <v>20701558</v>
      </c>
      <c r="G55" s="36">
        <f t="shared" si="1"/>
        <v>558.6258837497976</v>
      </c>
      <c r="H55" s="36">
        <v>5087564</v>
      </c>
      <c r="I55" s="36">
        <f t="shared" si="2"/>
        <v>137.28652382751363</v>
      </c>
      <c r="J55" s="36">
        <v>1112173</v>
      </c>
      <c r="K55" s="36">
        <f t="shared" si="3"/>
        <v>30.011684386637164</v>
      </c>
      <c r="L55" s="36">
        <v>553541</v>
      </c>
      <c r="M55" s="36">
        <f t="shared" si="4"/>
        <v>14.937152571644448</v>
      </c>
      <c r="N55" s="37">
        <f t="shared" si="6"/>
        <v>27568236</v>
      </c>
      <c r="O55" s="36">
        <f t="shared" si="5"/>
        <v>743.921312537104</v>
      </c>
    </row>
    <row r="56" spans="1:15" ht="12.75">
      <c r="A56" s="19">
        <v>53</v>
      </c>
      <c r="B56" s="35" t="s">
        <v>47</v>
      </c>
      <c r="C56" s="50">
        <v>19511</v>
      </c>
      <c r="D56" s="36">
        <v>0</v>
      </c>
      <c r="E56" s="36">
        <f t="shared" si="0"/>
        <v>0</v>
      </c>
      <c r="F56" s="36">
        <v>0</v>
      </c>
      <c r="G56" s="36">
        <f t="shared" si="1"/>
        <v>0</v>
      </c>
      <c r="H56" s="36">
        <v>2218120</v>
      </c>
      <c r="I56" s="36">
        <f t="shared" si="2"/>
        <v>113.68561324381119</v>
      </c>
      <c r="J56" s="36">
        <v>1325356</v>
      </c>
      <c r="K56" s="36">
        <f t="shared" si="3"/>
        <v>67.92865563015735</v>
      </c>
      <c r="L56" s="36">
        <v>141218</v>
      </c>
      <c r="M56" s="36">
        <f t="shared" si="4"/>
        <v>7.237865819281431</v>
      </c>
      <c r="N56" s="37">
        <f t="shared" si="6"/>
        <v>3684694</v>
      </c>
      <c r="O56" s="36">
        <f t="shared" si="5"/>
        <v>188.85213469324995</v>
      </c>
    </row>
    <row r="57" spans="1:15" ht="12.75">
      <c r="A57" s="19">
        <v>54</v>
      </c>
      <c r="B57" s="35" t="s">
        <v>48</v>
      </c>
      <c r="C57" s="50">
        <v>707</v>
      </c>
      <c r="D57" s="36">
        <v>0</v>
      </c>
      <c r="E57" s="36">
        <f t="shared" si="0"/>
        <v>0</v>
      </c>
      <c r="F57" s="36">
        <v>0</v>
      </c>
      <c r="G57" s="36">
        <f t="shared" si="1"/>
        <v>0</v>
      </c>
      <c r="H57" s="36">
        <v>104073</v>
      </c>
      <c r="I57" s="36">
        <f t="shared" si="2"/>
        <v>147.2036775106082</v>
      </c>
      <c r="J57" s="36">
        <v>103758</v>
      </c>
      <c r="K57" s="36">
        <f t="shared" si="3"/>
        <v>146.75813295615276</v>
      </c>
      <c r="L57" s="36">
        <v>8056</v>
      </c>
      <c r="M57" s="36">
        <f t="shared" si="4"/>
        <v>11.394625176803395</v>
      </c>
      <c r="N57" s="37">
        <f t="shared" si="6"/>
        <v>215887</v>
      </c>
      <c r="O57" s="36">
        <f t="shared" si="5"/>
        <v>305.35643564356434</v>
      </c>
    </row>
    <row r="58" spans="1:15" ht="12.75">
      <c r="A58" s="20">
        <v>55</v>
      </c>
      <c r="B58" s="46" t="s">
        <v>89</v>
      </c>
      <c r="C58" s="51">
        <v>18589</v>
      </c>
      <c r="D58" s="33">
        <v>0</v>
      </c>
      <c r="E58" s="33">
        <f t="shared" si="0"/>
        <v>0</v>
      </c>
      <c r="F58" s="33">
        <v>0</v>
      </c>
      <c r="G58" s="33">
        <f t="shared" si="1"/>
        <v>0</v>
      </c>
      <c r="H58" s="33">
        <v>28682137</v>
      </c>
      <c r="I58" s="33">
        <f t="shared" si="2"/>
        <v>1542.9628812738717</v>
      </c>
      <c r="J58" s="33">
        <v>1147830</v>
      </c>
      <c r="K58" s="33">
        <f t="shared" si="3"/>
        <v>61.74780784334822</v>
      </c>
      <c r="L58" s="33">
        <v>123233</v>
      </c>
      <c r="M58" s="33">
        <f t="shared" si="4"/>
        <v>6.62935069126903</v>
      </c>
      <c r="N58" s="34">
        <f t="shared" si="6"/>
        <v>29953200</v>
      </c>
      <c r="O58" s="33">
        <f t="shared" si="5"/>
        <v>1611.3400398084889</v>
      </c>
    </row>
    <row r="59" spans="1:15" ht="12.75">
      <c r="A59" s="44">
        <v>56</v>
      </c>
      <c r="B59" s="44" t="s">
        <v>90</v>
      </c>
      <c r="C59" s="50">
        <v>2534</v>
      </c>
      <c r="D59" s="39">
        <v>0</v>
      </c>
      <c r="E59" s="39">
        <f t="shared" si="0"/>
        <v>0</v>
      </c>
      <c r="F59" s="39">
        <v>0</v>
      </c>
      <c r="G59" s="39">
        <f t="shared" si="1"/>
        <v>0</v>
      </c>
      <c r="H59" s="39">
        <v>1467324</v>
      </c>
      <c r="I59" s="39">
        <f t="shared" si="2"/>
        <v>579.0544593528019</v>
      </c>
      <c r="J59" s="39">
        <v>172295</v>
      </c>
      <c r="K59" s="39">
        <f t="shared" si="3"/>
        <v>67.9932912391476</v>
      </c>
      <c r="L59" s="39">
        <v>1069185</v>
      </c>
      <c r="M59" s="39">
        <f t="shared" si="4"/>
        <v>421.93567482241514</v>
      </c>
      <c r="N59" s="37">
        <f t="shared" si="6"/>
        <v>2708804</v>
      </c>
      <c r="O59" s="39">
        <f t="shared" si="5"/>
        <v>1068.9834254143645</v>
      </c>
    </row>
    <row r="60" spans="1:15" ht="12.75">
      <c r="A60" s="19">
        <v>57</v>
      </c>
      <c r="B60" s="35" t="s">
        <v>91</v>
      </c>
      <c r="C60" s="50">
        <v>9226</v>
      </c>
      <c r="D60" s="36">
        <v>0</v>
      </c>
      <c r="E60" s="36">
        <f t="shared" si="0"/>
        <v>0</v>
      </c>
      <c r="F60" s="36">
        <v>0</v>
      </c>
      <c r="G60" s="36">
        <f t="shared" si="1"/>
        <v>0</v>
      </c>
      <c r="H60" s="36">
        <v>11454135</v>
      </c>
      <c r="I60" s="36">
        <f t="shared" si="2"/>
        <v>1241.5060698027314</v>
      </c>
      <c r="J60" s="36">
        <v>183987</v>
      </c>
      <c r="K60" s="36">
        <f t="shared" si="3"/>
        <v>19.942228484717102</v>
      </c>
      <c r="L60" s="36">
        <v>55782</v>
      </c>
      <c r="M60" s="36">
        <f t="shared" si="4"/>
        <v>6.046173856492521</v>
      </c>
      <c r="N60" s="37">
        <f t="shared" si="6"/>
        <v>11693904</v>
      </c>
      <c r="O60" s="36">
        <f t="shared" si="5"/>
        <v>1267.494472143941</v>
      </c>
    </row>
    <row r="61" spans="1:15" ht="12.75">
      <c r="A61" s="19">
        <v>58</v>
      </c>
      <c r="B61" s="35" t="s">
        <v>49</v>
      </c>
      <c r="C61" s="50">
        <v>10139</v>
      </c>
      <c r="D61" s="36">
        <v>0</v>
      </c>
      <c r="E61" s="36">
        <f t="shared" si="0"/>
        <v>0</v>
      </c>
      <c r="F61" s="36">
        <v>0</v>
      </c>
      <c r="G61" s="36">
        <f t="shared" si="1"/>
        <v>0</v>
      </c>
      <c r="H61" s="36">
        <v>21214015</v>
      </c>
      <c r="I61" s="36">
        <f t="shared" si="2"/>
        <v>2092.318275964099</v>
      </c>
      <c r="J61" s="36">
        <v>589552</v>
      </c>
      <c r="K61" s="36">
        <f t="shared" si="3"/>
        <v>58.1469572936187</v>
      </c>
      <c r="L61" s="36">
        <v>75766</v>
      </c>
      <c r="M61" s="36">
        <f t="shared" si="4"/>
        <v>7.472729065982839</v>
      </c>
      <c r="N61" s="37">
        <f t="shared" si="6"/>
        <v>21879333</v>
      </c>
      <c r="O61" s="36">
        <f t="shared" si="5"/>
        <v>2157.9379623237005</v>
      </c>
    </row>
    <row r="62" spans="1:15" ht="12.75">
      <c r="A62" s="19">
        <v>59</v>
      </c>
      <c r="B62" s="35" t="s">
        <v>50</v>
      </c>
      <c r="C62" s="50">
        <v>5463</v>
      </c>
      <c r="D62" s="36">
        <v>0</v>
      </c>
      <c r="E62" s="36">
        <f t="shared" si="0"/>
        <v>0</v>
      </c>
      <c r="F62" s="36">
        <v>0</v>
      </c>
      <c r="G62" s="36">
        <f t="shared" si="1"/>
        <v>0</v>
      </c>
      <c r="H62" s="36">
        <v>435000</v>
      </c>
      <c r="I62" s="36">
        <f t="shared" si="2"/>
        <v>79.62657880285558</v>
      </c>
      <c r="J62" s="36">
        <v>196283</v>
      </c>
      <c r="K62" s="36">
        <f t="shared" si="3"/>
        <v>35.92952590151931</v>
      </c>
      <c r="L62" s="36">
        <v>27146</v>
      </c>
      <c r="M62" s="36">
        <f t="shared" si="4"/>
        <v>4.969064616511075</v>
      </c>
      <c r="N62" s="37">
        <f t="shared" si="6"/>
        <v>658429</v>
      </c>
      <c r="O62" s="36">
        <f t="shared" si="5"/>
        <v>120.52516932088596</v>
      </c>
    </row>
    <row r="63" spans="1:15" ht="12.75">
      <c r="A63" s="20">
        <v>60</v>
      </c>
      <c r="B63" s="46" t="s">
        <v>51</v>
      </c>
      <c r="C63" s="51">
        <v>6715</v>
      </c>
      <c r="D63" s="33">
        <v>0</v>
      </c>
      <c r="E63" s="33">
        <f t="shared" si="0"/>
        <v>0</v>
      </c>
      <c r="F63" s="33">
        <v>0</v>
      </c>
      <c r="G63" s="33">
        <f t="shared" si="1"/>
        <v>0</v>
      </c>
      <c r="H63" s="33">
        <v>3427601</v>
      </c>
      <c r="I63" s="33">
        <f t="shared" si="2"/>
        <v>510.43946388682053</v>
      </c>
      <c r="J63" s="33">
        <v>356053</v>
      </c>
      <c r="K63" s="33">
        <f t="shared" si="3"/>
        <v>53.023529411764706</v>
      </c>
      <c r="L63" s="33">
        <v>115009</v>
      </c>
      <c r="M63" s="33">
        <f t="shared" si="4"/>
        <v>17.12717795979151</v>
      </c>
      <c r="N63" s="34">
        <f t="shared" si="6"/>
        <v>3898663</v>
      </c>
      <c r="O63" s="33">
        <f t="shared" si="5"/>
        <v>580.5901712583768</v>
      </c>
    </row>
    <row r="64" spans="1:15" ht="12.75">
      <c r="A64" s="44">
        <v>61</v>
      </c>
      <c r="B64" s="44" t="s">
        <v>52</v>
      </c>
      <c r="C64" s="50">
        <v>3917</v>
      </c>
      <c r="D64" s="39">
        <v>0</v>
      </c>
      <c r="E64" s="39">
        <f t="shared" si="0"/>
        <v>0</v>
      </c>
      <c r="F64" s="39">
        <v>0</v>
      </c>
      <c r="G64" s="39">
        <f t="shared" si="1"/>
        <v>0</v>
      </c>
      <c r="H64" s="39">
        <v>3189374</v>
      </c>
      <c r="I64" s="39">
        <f t="shared" si="2"/>
        <v>814.2389583865203</v>
      </c>
      <c r="J64" s="39">
        <v>126264</v>
      </c>
      <c r="K64" s="39">
        <f t="shared" si="3"/>
        <v>32.23487362777636</v>
      </c>
      <c r="L64" s="39">
        <v>119263</v>
      </c>
      <c r="M64" s="39">
        <f t="shared" si="4"/>
        <v>30.447536379882564</v>
      </c>
      <c r="N64" s="37">
        <f t="shared" si="6"/>
        <v>3434901</v>
      </c>
      <c r="O64" s="39">
        <f t="shared" si="5"/>
        <v>876.9213683941792</v>
      </c>
    </row>
    <row r="65" spans="1:15" ht="12.75">
      <c r="A65" s="19">
        <v>62</v>
      </c>
      <c r="B65" s="35" t="s">
        <v>53</v>
      </c>
      <c r="C65" s="50">
        <v>2179</v>
      </c>
      <c r="D65" s="36">
        <v>0</v>
      </c>
      <c r="E65" s="36">
        <f t="shared" si="0"/>
        <v>0</v>
      </c>
      <c r="F65" s="36">
        <v>0</v>
      </c>
      <c r="G65" s="36">
        <f t="shared" si="1"/>
        <v>0</v>
      </c>
      <c r="H65" s="36">
        <v>229518</v>
      </c>
      <c r="I65" s="36">
        <f t="shared" si="2"/>
        <v>105.33180357962368</v>
      </c>
      <c r="J65" s="36">
        <v>188457</v>
      </c>
      <c r="K65" s="36">
        <f t="shared" si="3"/>
        <v>86.48783845800826</v>
      </c>
      <c r="L65" s="36">
        <v>7748</v>
      </c>
      <c r="M65" s="36">
        <f t="shared" si="4"/>
        <v>3.5557595227168424</v>
      </c>
      <c r="N65" s="37">
        <f t="shared" si="6"/>
        <v>425723</v>
      </c>
      <c r="O65" s="36">
        <f t="shared" si="5"/>
        <v>195.3754015603488</v>
      </c>
    </row>
    <row r="66" spans="1:15" ht="12.75">
      <c r="A66" s="19">
        <v>63</v>
      </c>
      <c r="B66" s="35" t="s">
        <v>54</v>
      </c>
      <c r="C66" s="50">
        <v>2163</v>
      </c>
      <c r="D66" s="36">
        <v>0</v>
      </c>
      <c r="E66" s="36">
        <f t="shared" si="0"/>
        <v>0</v>
      </c>
      <c r="F66" s="36">
        <v>0</v>
      </c>
      <c r="G66" s="36">
        <f t="shared" si="1"/>
        <v>0</v>
      </c>
      <c r="H66" s="36">
        <v>573695</v>
      </c>
      <c r="I66" s="36">
        <f t="shared" si="2"/>
        <v>265.2311604253352</v>
      </c>
      <c r="J66" s="36">
        <v>99318</v>
      </c>
      <c r="K66" s="36">
        <f t="shared" si="3"/>
        <v>45.916782246879336</v>
      </c>
      <c r="L66" s="36">
        <v>69935</v>
      </c>
      <c r="M66" s="36">
        <f t="shared" si="4"/>
        <v>32.33240869163199</v>
      </c>
      <c r="N66" s="37">
        <f t="shared" si="6"/>
        <v>742948</v>
      </c>
      <c r="O66" s="36">
        <f t="shared" si="5"/>
        <v>343.4803513638465</v>
      </c>
    </row>
    <row r="67" spans="1:15" ht="12.75">
      <c r="A67" s="19">
        <v>64</v>
      </c>
      <c r="B67" s="35" t="s">
        <v>55</v>
      </c>
      <c r="C67" s="50">
        <v>2538</v>
      </c>
      <c r="D67" s="36">
        <v>0</v>
      </c>
      <c r="E67" s="36">
        <f t="shared" si="0"/>
        <v>0</v>
      </c>
      <c r="F67" s="36">
        <v>0</v>
      </c>
      <c r="G67" s="36">
        <f t="shared" si="1"/>
        <v>0</v>
      </c>
      <c r="H67" s="36">
        <v>57568</v>
      </c>
      <c r="I67" s="36">
        <f t="shared" si="2"/>
        <v>22.682427107959022</v>
      </c>
      <c r="J67" s="36">
        <v>187602</v>
      </c>
      <c r="K67" s="36">
        <f t="shared" si="3"/>
        <v>73.91725768321513</v>
      </c>
      <c r="L67" s="36">
        <v>8184</v>
      </c>
      <c r="M67" s="36">
        <f t="shared" si="4"/>
        <v>3.224586288416076</v>
      </c>
      <c r="N67" s="37">
        <f t="shared" si="6"/>
        <v>253354</v>
      </c>
      <c r="O67" s="36">
        <f t="shared" si="5"/>
        <v>99.82427107959023</v>
      </c>
    </row>
    <row r="68" spans="1:15" ht="12.75">
      <c r="A68" s="20">
        <v>65</v>
      </c>
      <c r="B68" s="46" t="s">
        <v>56</v>
      </c>
      <c r="C68" s="51">
        <v>8802</v>
      </c>
      <c r="D68" s="33">
        <v>0</v>
      </c>
      <c r="E68" s="33">
        <f t="shared" si="0"/>
        <v>0</v>
      </c>
      <c r="F68" s="33">
        <v>0</v>
      </c>
      <c r="G68" s="33">
        <f t="shared" si="1"/>
        <v>0</v>
      </c>
      <c r="H68" s="33">
        <v>1750308</v>
      </c>
      <c r="I68" s="33">
        <f t="shared" si="2"/>
        <v>198.85344239945468</v>
      </c>
      <c r="J68" s="33">
        <v>1153338</v>
      </c>
      <c r="K68" s="33">
        <f t="shared" si="3"/>
        <v>131.03135650988412</v>
      </c>
      <c r="L68" s="33">
        <v>42105</v>
      </c>
      <c r="M68" s="33">
        <f t="shared" si="4"/>
        <v>4.783571915473756</v>
      </c>
      <c r="N68" s="34">
        <f t="shared" si="6"/>
        <v>2945751</v>
      </c>
      <c r="O68" s="33">
        <f t="shared" si="5"/>
        <v>334.66837082481254</v>
      </c>
    </row>
    <row r="69" spans="1:15" ht="12.75">
      <c r="A69" s="44">
        <v>66</v>
      </c>
      <c r="B69" s="44" t="s">
        <v>92</v>
      </c>
      <c r="C69" s="50">
        <v>2157</v>
      </c>
      <c r="D69" s="39">
        <v>0</v>
      </c>
      <c r="E69" s="39">
        <f>D69/$C69</f>
        <v>0</v>
      </c>
      <c r="F69" s="39">
        <v>0</v>
      </c>
      <c r="G69" s="39">
        <f>F69/$C69</f>
        <v>0</v>
      </c>
      <c r="H69" s="39">
        <v>1107459</v>
      </c>
      <c r="I69" s="39">
        <f>H69/$C69</f>
        <v>513.4255910987482</v>
      </c>
      <c r="J69" s="39">
        <v>292725</v>
      </c>
      <c r="K69" s="39">
        <f>J69/$C69</f>
        <v>135.70931849791376</v>
      </c>
      <c r="L69" s="39">
        <v>31557</v>
      </c>
      <c r="M69" s="39">
        <f aca="true" t="shared" si="7" ref="M69:M74">L69/$C69</f>
        <v>14.630041724617524</v>
      </c>
      <c r="N69" s="37">
        <f t="shared" si="6"/>
        <v>1431741</v>
      </c>
      <c r="O69" s="39">
        <f>N69/$C69</f>
        <v>663.7649513212796</v>
      </c>
    </row>
    <row r="70" spans="1:15" ht="12.75" customHeight="1">
      <c r="A70" s="19">
        <v>67</v>
      </c>
      <c r="B70" s="35" t="s">
        <v>93</v>
      </c>
      <c r="C70" s="50">
        <v>5235</v>
      </c>
      <c r="D70" s="36">
        <v>0</v>
      </c>
      <c r="E70" s="36">
        <f t="shared" si="0"/>
        <v>0</v>
      </c>
      <c r="F70" s="36">
        <v>0</v>
      </c>
      <c r="G70" s="36">
        <f t="shared" si="1"/>
        <v>0</v>
      </c>
      <c r="H70" s="36">
        <v>2300306</v>
      </c>
      <c r="I70" s="36">
        <f t="shared" si="2"/>
        <v>439.4089780324737</v>
      </c>
      <c r="J70" s="36">
        <v>52328</v>
      </c>
      <c r="K70" s="36">
        <f t="shared" si="3"/>
        <v>9.995797516714422</v>
      </c>
      <c r="L70" s="36">
        <v>47465</v>
      </c>
      <c r="M70" s="36">
        <f t="shared" si="7"/>
        <v>9.066857688634192</v>
      </c>
      <c r="N70" s="37">
        <f>D70+F70+H70+J70+L70</f>
        <v>2400099</v>
      </c>
      <c r="O70" s="36">
        <f t="shared" si="5"/>
        <v>458.47163323782235</v>
      </c>
    </row>
    <row r="71" spans="1:15" ht="12.75">
      <c r="A71" s="19">
        <v>68</v>
      </c>
      <c r="B71" s="35" t="s">
        <v>94</v>
      </c>
      <c r="C71" s="50">
        <v>1789</v>
      </c>
      <c r="D71" s="36">
        <v>0</v>
      </c>
      <c r="E71" s="36">
        <f>D71/$C71</f>
        <v>0</v>
      </c>
      <c r="F71" s="36">
        <v>0</v>
      </c>
      <c r="G71" s="36">
        <f>F71/$C71</f>
        <v>0</v>
      </c>
      <c r="H71" s="36">
        <v>0</v>
      </c>
      <c r="I71" s="36">
        <f>H71/$C71</f>
        <v>0</v>
      </c>
      <c r="J71" s="36">
        <v>43706</v>
      </c>
      <c r="K71" s="36">
        <f>J71/$C71</f>
        <v>24.43040804918949</v>
      </c>
      <c r="L71" s="36">
        <v>22910</v>
      </c>
      <c r="M71" s="36">
        <f t="shared" si="7"/>
        <v>12.806036892118502</v>
      </c>
      <c r="N71" s="37">
        <f>D71+F71+H71+J71+L71</f>
        <v>66616</v>
      </c>
      <c r="O71" s="36">
        <f>N71/$C71</f>
        <v>37.236444941307994</v>
      </c>
    </row>
    <row r="72" spans="1:15" s="32" customFormat="1" ht="12.75">
      <c r="A72" s="19">
        <v>69</v>
      </c>
      <c r="B72" s="35" t="s">
        <v>95</v>
      </c>
      <c r="C72" s="50">
        <v>4068</v>
      </c>
      <c r="D72" s="36">
        <v>0</v>
      </c>
      <c r="E72" s="36">
        <f>D72/$C72</f>
        <v>0</v>
      </c>
      <c r="F72" s="36">
        <v>0</v>
      </c>
      <c r="G72" s="36">
        <f>F72/$C72</f>
        <v>0</v>
      </c>
      <c r="H72" s="36">
        <v>7117180</v>
      </c>
      <c r="I72" s="36">
        <f>H72/$C72</f>
        <v>1749.5526057030481</v>
      </c>
      <c r="J72" s="36">
        <v>96613</v>
      </c>
      <c r="K72" s="36">
        <f>J72/$C72</f>
        <v>23.74950835791544</v>
      </c>
      <c r="L72" s="36">
        <v>18216</v>
      </c>
      <c r="M72" s="36">
        <f t="shared" si="7"/>
        <v>4.477876106194691</v>
      </c>
      <c r="N72" s="37">
        <f>D72+F72+H72+J72+L72</f>
        <v>7232009</v>
      </c>
      <c r="O72" s="36">
        <f>N72/$C72</f>
        <v>1777.7799901671583</v>
      </c>
    </row>
    <row r="73" spans="1:15" s="32" customFormat="1" ht="12.75">
      <c r="A73" s="20">
        <v>396</v>
      </c>
      <c r="B73" s="40" t="s">
        <v>112</v>
      </c>
      <c r="C73" s="51">
        <v>33299</v>
      </c>
      <c r="D73" s="33">
        <v>0</v>
      </c>
      <c r="E73" s="33">
        <f>D73/$C73</f>
        <v>0</v>
      </c>
      <c r="F73" s="33">
        <v>0</v>
      </c>
      <c r="G73" s="33">
        <f>F73/$C73</f>
        <v>0</v>
      </c>
      <c r="H73" s="33">
        <v>209003082</v>
      </c>
      <c r="I73" s="33">
        <f>H73/$C73</f>
        <v>6276.5573140334545</v>
      </c>
      <c r="J73" s="33">
        <v>1387011</v>
      </c>
      <c r="K73" s="33">
        <f>J73/$C73</f>
        <v>41.65323282981471</v>
      </c>
      <c r="L73" s="33">
        <v>0</v>
      </c>
      <c r="M73" s="33">
        <f t="shared" si="7"/>
        <v>0</v>
      </c>
      <c r="N73" s="37">
        <f>D73+F73+H73+J73+L73</f>
        <v>210390093</v>
      </c>
      <c r="O73" s="33">
        <f>N73/$C73</f>
        <v>6318.210546863269</v>
      </c>
    </row>
    <row r="74" spans="1:15" ht="12.75">
      <c r="A74" s="9"/>
      <c r="B74" s="10" t="s">
        <v>57</v>
      </c>
      <c r="C74" s="41">
        <f>SUM(C4:C73)</f>
        <v>692710</v>
      </c>
      <c r="D74" s="23">
        <f>SUM(D4:D73)</f>
        <v>230549</v>
      </c>
      <c r="E74" s="23">
        <f>D74/$C74</f>
        <v>0.3328218157670598</v>
      </c>
      <c r="F74" s="23">
        <f>SUM(F4:F73)</f>
        <v>57729872</v>
      </c>
      <c r="G74" s="23">
        <f>F74/$C74</f>
        <v>83.33916357494478</v>
      </c>
      <c r="H74" s="23">
        <f>SUM(H4:H73)</f>
        <v>787997675</v>
      </c>
      <c r="I74" s="23">
        <f>H74/$C74</f>
        <v>1137.5578164022463</v>
      </c>
      <c r="J74" s="23">
        <f>SUM(J4:J73)</f>
        <v>44509775</v>
      </c>
      <c r="K74" s="23">
        <f>J74/$C74</f>
        <v>64.25455818452166</v>
      </c>
      <c r="L74" s="23">
        <f>SUM(L4:L73)</f>
        <v>150935572</v>
      </c>
      <c r="M74" s="23">
        <f t="shared" si="7"/>
        <v>217.89142931385427</v>
      </c>
      <c r="N74" s="29">
        <f>D74+F74+H74+J74+L74</f>
        <v>1041403443</v>
      </c>
      <c r="O74" s="23">
        <f>N74/$C74</f>
        <v>1503.375789291334</v>
      </c>
    </row>
    <row r="75" spans="1:15" ht="12.75">
      <c r="A75" s="3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5"/>
    </row>
    <row r="76" spans="1:15" s="32" customFormat="1" ht="12.75">
      <c r="A76" s="47">
        <v>318</v>
      </c>
      <c r="B76" s="44" t="s">
        <v>58</v>
      </c>
      <c r="C76" s="50">
        <v>1359</v>
      </c>
      <c r="D76" s="39"/>
      <c r="E76" s="39">
        <f>D76/$C76</f>
        <v>0</v>
      </c>
      <c r="F76" s="39">
        <v>0</v>
      </c>
      <c r="G76" s="39">
        <f>F76/$C76</f>
        <v>0</v>
      </c>
      <c r="H76" s="39">
        <v>0</v>
      </c>
      <c r="I76" s="39">
        <f>H76/$C76</f>
        <v>0</v>
      </c>
      <c r="J76" s="39">
        <v>0</v>
      </c>
      <c r="K76" s="39">
        <f>J76/$C76</f>
        <v>0</v>
      </c>
      <c r="L76" s="39">
        <v>0</v>
      </c>
      <c r="M76" s="39">
        <f>L76/$C76</f>
        <v>0</v>
      </c>
      <c r="N76" s="45">
        <f>D76+F76+H76+J76+L76</f>
        <v>0</v>
      </c>
      <c r="O76" s="39">
        <f>N76/$C76</f>
        <v>0</v>
      </c>
    </row>
    <row r="77" spans="1:15" ht="12.75">
      <c r="A77" s="15">
        <v>319</v>
      </c>
      <c r="B77" s="16" t="s">
        <v>59</v>
      </c>
      <c r="C77" s="51">
        <v>303</v>
      </c>
      <c r="D77" s="33"/>
      <c r="E77" s="33">
        <f>D77/$C77</f>
        <v>0</v>
      </c>
      <c r="F77" s="33">
        <v>0</v>
      </c>
      <c r="G77" s="33">
        <f>F77/$C77</f>
        <v>0</v>
      </c>
      <c r="H77" s="33">
        <v>8383</v>
      </c>
      <c r="I77" s="33">
        <f>H77/$C77</f>
        <v>27.666666666666668</v>
      </c>
      <c r="J77" s="33">
        <v>0</v>
      </c>
      <c r="K77" s="33">
        <f>J77/$C77</f>
        <v>0</v>
      </c>
      <c r="L77" s="33">
        <v>0</v>
      </c>
      <c r="M77" s="33">
        <f>L77/$C77</f>
        <v>0</v>
      </c>
      <c r="N77" s="34">
        <f>D77+F77+H77+J77+L77</f>
        <v>8383</v>
      </c>
      <c r="O77" s="33">
        <f>N77/$C77</f>
        <v>27.666666666666668</v>
      </c>
    </row>
    <row r="78" spans="1:15" ht="12.75">
      <c r="A78" s="17"/>
      <c r="B78" s="18" t="s">
        <v>60</v>
      </c>
      <c r="C78" s="42">
        <f>SUM(C76:C77)</f>
        <v>1662</v>
      </c>
      <c r="D78" s="28">
        <f>SUM(D76:D77)</f>
        <v>0</v>
      </c>
      <c r="E78" s="28">
        <f>D78/$C78</f>
        <v>0</v>
      </c>
      <c r="F78" s="28">
        <f>SUM(F76:F77)</f>
        <v>0</v>
      </c>
      <c r="G78" s="28">
        <f>F78/$C78</f>
        <v>0</v>
      </c>
      <c r="H78" s="28">
        <f>SUM(H76:H77)</f>
        <v>8383</v>
      </c>
      <c r="I78" s="28">
        <f>H78/$C78</f>
        <v>5.043922984356198</v>
      </c>
      <c r="J78" s="28">
        <f>SUM(J76:J77)</f>
        <v>0</v>
      </c>
      <c r="K78" s="28">
        <f>J78/$C78</f>
        <v>0</v>
      </c>
      <c r="L78" s="28">
        <f>SUM(L76:L77)</f>
        <v>0</v>
      </c>
      <c r="M78" s="28">
        <f>L78/$C78</f>
        <v>0</v>
      </c>
      <c r="N78" s="12">
        <f>SUM(N76:N77)</f>
        <v>8383</v>
      </c>
      <c r="O78" s="11">
        <f>N78/$C78</f>
        <v>5.043922984356198</v>
      </c>
    </row>
    <row r="79" spans="1:15" ht="12.75">
      <c r="A79" s="13"/>
      <c r="B79" s="14"/>
      <c r="C79" s="8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7"/>
    </row>
    <row r="80" spans="1:15" ht="12.75">
      <c r="A80" s="44">
        <v>321001</v>
      </c>
      <c r="B80" s="44" t="s">
        <v>61</v>
      </c>
      <c r="C80" s="50">
        <v>379</v>
      </c>
      <c r="D80" s="39">
        <v>0</v>
      </c>
      <c r="E80" s="39">
        <f aca="true" t="shared" si="8" ref="E80:E96">D80/$C80</f>
        <v>0</v>
      </c>
      <c r="F80" s="39">
        <v>0</v>
      </c>
      <c r="G80" s="39">
        <f aca="true" t="shared" si="9" ref="G80:G96">F80/$C80</f>
        <v>0</v>
      </c>
      <c r="H80" s="39">
        <v>0</v>
      </c>
      <c r="I80" s="39">
        <f aca="true" t="shared" si="10" ref="I80:I96">H80/$C80</f>
        <v>0</v>
      </c>
      <c r="J80" s="39">
        <v>0</v>
      </c>
      <c r="K80" s="39">
        <f aca="true" t="shared" si="11" ref="K80:K96">J80/$C80</f>
        <v>0</v>
      </c>
      <c r="L80" s="39">
        <v>0</v>
      </c>
      <c r="M80" s="39">
        <f aca="true" t="shared" si="12" ref="M80:M86">L80/$C80</f>
        <v>0</v>
      </c>
      <c r="N80" s="45">
        <f aca="true" t="shared" si="13" ref="N80:N95">D80+F80+H80+J80+L80</f>
        <v>0</v>
      </c>
      <c r="O80" s="39">
        <f aca="true" t="shared" si="14" ref="O80:O96">N80/$C80</f>
        <v>0</v>
      </c>
    </row>
    <row r="81" spans="1:15" s="32" customFormat="1" ht="12.75">
      <c r="A81" s="19">
        <v>329001</v>
      </c>
      <c r="B81" s="35" t="s">
        <v>62</v>
      </c>
      <c r="C81" s="50">
        <v>367</v>
      </c>
      <c r="D81" s="36">
        <v>0</v>
      </c>
      <c r="E81" s="36">
        <f t="shared" si="8"/>
        <v>0</v>
      </c>
      <c r="F81" s="36">
        <v>0</v>
      </c>
      <c r="G81" s="36">
        <f t="shared" si="9"/>
        <v>0</v>
      </c>
      <c r="H81" s="36">
        <v>0</v>
      </c>
      <c r="I81" s="36">
        <f t="shared" si="10"/>
        <v>0</v>
      </c>
      <c r="J81" s="36">
        <v>0</v>
      </c>
      <c r="K81" s="36">
        <f t="shared" si="11"/>
        <v>0</v>
      </c>
      <c r="L81" s="36">
        <v>0</v>
      </c>
      <c r="M81" s="36">
        <f t="shared" si="12"/>
        <v>0</v>
      </c>
      <c r="N81" s="37">
        <f t="shared" si="13"/>
        <v>0</v>
      </c>
      <c r="O81" s="36">
        <f t="shared" si="14"/>
        <v>0</v>
      </c>
    </row>
    <row r="82" spans="1:15" s="32" customFormat="1" ht="12.75">
      <c r="A82" s="19">
        <v>331001</v>
      </c>
      <c r="B82" s="35" t="s">
        <v>63</v>
      </c>
      <c r="C82" s="50">
        <v>627</v>
      </c>
      <c r="D82" s="36">
        <v>0</v>
      </c>
      <c r="E82" s="36">
        <f t="shared" si="8"/>
        <v>0</v>
      </c>
      <c r="F82" s="36">
        <v>0</v>
      </c>
      <c r="G82" s="36">
        <f t="shared" si="9"/>
        <v>0</v>
      </c>
      <c r="H82" s="36">
        <v>0</v>
      </c>
      <c r="I82" s="36">
        <f t="shared" si="10"/>
        <v>0</v>
      </c>
      <c r="J82" s="36">
        <v>35003</v>
      </c>
      <c r="K82" s="36">
        <f t="shared" si="11"/>
        <v>55.82615629984051</v>
      </c>
      <c r="L82" s="36">
        <v>0</v>
      </c>
      <c r="M82" s="36">
        <f t="shared" si="12"/>
        <v>0</v>
      </c>
      <c r="N82" s="37">
        <f t="shared" si="13"/>
        <v>35003</v>
      </c>
      <c r="O82" s="36">
        <f t="shared" si="14"/>
        <v>55.82615629984051</v>
      </c>
    </row>
    <row r="83" spans="1:15" s="32" customFormat="1" ht="12.75">
      <c r="A83" s="19">
        <v>333001</v>
      </c>
      <c r="B83" s="35" t="s">
        <v>64</v>
      </c>
      <c r="C83" s="50">
        <v>697</v>
      </c>
      <c r="D83" s="36">
        <v>0</v>
      </c>
      <c r="E83" s="36">
        <f t="shared" si="8"/>
        <v>0</v>
      </c>
      <c r="F83" s="36">
        <v>0</v>
      </c>
      <c r="G83" s="36">
        <f t="shared" si="9"/>
        <v>0</v>
      </c>
      <c r="H83" s="36">
        <v>4310</v>
      </c>
      <c r="I83" s="36">
        <f t="shared" si="10"/>
        <v>6.18364418938307</v>
      </c>
      <c r="J83" s="36">
        <v>0</v>
      </c>
      <c r="K83" s="36">
        <f t="shared" si="11"/>
        <v>0</v>
      </c>
      <c r="L83" s="36">
        <v>0</v>
      </c>
      <c r="M83" s="36">
        <f t="shared" si="12"/>
        <v>0</v>
      </c>
      <c r="N83" s="37">
        <f t="shared" si="13"/>
        <v>4310</v>
      </c>
      <c r="O83" s="36">
        <f t="shared" si="14"/>
        <v>6.18364418938307</v>
      </c>
    </row>
    <row r="84" spans="1:15" ht="12.75">
      <c r="A84" s="20">
        <v>336001</v>
      </c>
      <c r="B84" s="46" t="s">
        <v>65</v>
      </c>
      <c r="C84" s="51">
        <v>653</v>
      </c>
      <c r="D84" s="33">
        <v>0</v>
      </c>
      <c r="E84" s="33">
        <f t="shared" si="8"/>
        <v>0</v>
      </c>
      <c r="F84" s="33">
        <v>0</v>
      </c>
      <c r="G84" s="33">
        <f t="shared" si="9"/>
        <v>0</v>
      </c>
      <c r="H84" s="33">
        <v>0</v>
      </c>
      <c r="I84" s="33">
        <f t="shared" si="10"/>
        <v>0</v>
      </c>
      <c r="J84" s="33">
        <v>26448</v>
      </c>
      <c r="K84" s="33">
        <f t="shared" si="11"/>
        <v>40.50229709035222</v>
      </c>
      <c r="L84" s="33">
        <v>0</v>
      </c>
      <c r="M84" s="33">
        <f t="shared" si="12"/>
        <v>0</v>
      </c>
      <c r="N84" s="34">
        <f t="shared" si="13"/>
        <v>26448</v>
      </c>
      <c r="O84" s="33">
        <f t="shared" si="14"/>
        <v>40.50229709035222</v>
      </c>
    </row>
    <row r="85" spans="1:15" ht="12.75">
      <c r="A85" s="44">
        <v>337001</v>
      </c>
      <c r="B85" s="44" t="s">
        <v>66</v>
      </c>
      <c r="C85" s="50">
        <v>942</v>
      </c>
      <c r="D85" s="39">
        <v>0</v>
      </c>
      <c r="E85" s="39">
        <f t="shared" si="8"/>
        <v>0</v>
      </c>
      <c r="F85" s="39">
        <v>0</v>
      </c>
      <c r="G85" s="39">
        <f t="shared" si="9"/>
        <v>0</v>
      </c>
      <c r="H85" s="39">
        <v>0</v>
      </c>
      <c r="I85" s="39">
        <f t="shared" si="10"/>
        <v>0</v>
      </c>
      <c r="J85" s="39">
        <v>0</v>
      </c>
      <c r="K85" s="39">
        <f t="shared" si="11"/>
        <v>0</v>
      </c>
      <c r="L85" s="39">
        <v>0</v>
      </c>
      <c r="M85" s="39">
        <f t="shared" si="12"/>
        <v>0</v>
      </c>
      <c r="N85" s="37">
        <f t="shared" si="13"/>
        <v>0</v>
      </c>
      <c r="O85" s="39">
        <f t="shared" si="14"/>
        <v>0</v>
      </c>
    </row>
    <row r="86" spans="1:15" s="32" customFormat="1" ht="12.75">
      <c r="A86" s="19">
        <v>339001</v>
      </c>
      <c r="B86" s="35" t="s">
        <v>67</v>
      </c>
      <c r="C86" s="50">
        <v>395</v>
      </c>
      <c r="D86" s="36">
        <v>0</v>
      </c>
      <c r="E86" s="36">
        <f t="shared" si="8"/>
        <v>0</v>
      </c>
      <c r="F86" s="36">
        <v>0</v>
      </c>
      <c r="G86" s="36">
        <f t="shared" si="9"/>
        <v>0</v>
      </c>
      <c r="H86" s="36">
        <v>0</v>
      </c>
      <c r="I86" s="36">
        <f t="shared" si="10"/>
        <v>0</v>
      </c>
      <c r="J86" s="36">
        <v>18687</v>
      </c>
      <c r="K86" s="36">
        <f t="shared" si="11"/>
        <v>47.30886075949367</v>
      </c>
      <c r="L86" s="36">
        <v>0</v>
      </c>
      <c r="M86" s="36">
        <f t="shared" si="12"/>
        <v>0</v>
      </c>
      <c r="N86" s="37">
        <f t="shared" si="13"/>
        <v>18687</v>
      </c>
      <c r="O86" s="36">
        <f t="shared" si="14"/>
        <v>47.30886075949367</v>
      </c>
    </row>
    <row r="87" spans="1:15" s="32" customFormat="1" ht="12.75">
      <c r="A87" s="19">
        <v>340001</v>
      </c>
      <c r="B87" s="35" t="s">
        <v>71</v>
      </c>
      <c r="C87" s="50">
        <v>103</v>
      </c>
      <c r="D87" s="36">
        <v>0</v>
      </c>
      <c r="E87" s="36">
        <f aca="true" t="shared" si="15" ref="E87:E95">D87/$C87</f>
        <v>0</v>
      </c>
      <c r="F87" s="36">
        <v>0</v>
      </c>
      <c r="G87" s="36">
        <f aca="true" t="shared" si="16" ref="G87:G95">F87/$C87</f>
        <v>0</v>
      </c>
      <c r="H87" s="36">
        <v>0</v>
      </c>
      <c r="I87" s="36">
        <f aca="true" t="shared" si="17" ref="I87:I95">H87/$C87</f>
        <v>0</v>
      </c>
      <c r="J87" s="36">
        <v>0</v>
      </c>
      <c r="K87" s="36">
        <f aca="true" t="shared" si="18" ref="K87:K95">J87/$C87</f>
        <v>0</v>
      </c>
      <c r="L87" s="36">
        <v>0</v>
      </c>
      <c r="M87" s="36">
        <f aca="true" t="shared" si="19" ref="M87:M96">L87/$C87</f>
        <v>0</v>
      </c>
      <c r="N87" s="37">
        <f t="shared" si="13"/>
        <v>0</v>
      </c>
      <c r="O87" s="36">
        <f t="shared" si="14"/>
        <v>0</v>
      </c>
    </row>
    <row r="88" spans="1:15" s="32" customFormat="1" ht="12.75">
      <c r="A88" s="19">
        <v>341001</v>
      </c>
      <c r="B88" s="35" t="s">
        <v>72</v>
      </c>
      <c r="C88" s="50">
        <v>364</v>
      </c>
      <c r="D88" s="36">
        <v>0</v>
      </c>
      <c r="E88" s="36">
        <f t="shared" si="15"/>
        <v>0</v>
      </c>
      <c r="F88" s="36">
        <v>0</v>
      </c>
      <c r="G88" s="36">
        <f t="shared" si="16"/>
        <v>0</v>
      </c>
      <c r="H88" s="36">
        <v>1030663</v>
      </c>
      <c r="I88" s="36">
        <f t="shared" si="17"/>
        <v>2831.4917582417584</v>
      </c>
      <c r="J88" s="36">
        <v>0</v>
      </c>
      <c r="K88" s="36">
        <f t="shared" si="18"/>
        <v>0</v>
      </c>
      <c r="L88" s="36">
        <v>0</v>
      </c>
      <c r="M88" s="36">
        <f t="shared" si="19"/>
        <v>0</v>
      </c>
      <c r="N88" s="37">
        <f t="shared" si="13"/>
        <v>1030663</v>
      </c>
      <c r="O88" s="36">
        <f t="shared" si="14"/>
        <v>2831.4917582417584</v>
      </c>
    </row>
    <row r="89" spans="1:15" ht="12.75">
      <c r="A89" s="20">
        <v>342001</v>
      </c>
      <c r="B89" s="46" t="s">
        <v>73</v>
      </c>
      <c r="C89" s="51">
        <v>208</v>
      </c>
      <c r="D89" s="33">
        <v>0</v>
      </c>
      <c r="E89" s="33">
        <f t="shared" si="15"/>
        <v>0</v>
      </c>
      <c r="F89" s="33">
        <v>0</v>
      </c>
      <c r="G89" s="33">
        <f t="shared" si="16"/>
        <v>0</v>
      </c>
      <c r="H89" s="33">
        <v>0</v>
      </c>
      <c r="I89" s="33">
        <f t="shared" si="17"/>
        <v>0</v>
      </c>
      <c r="J89" s="33">
        <v>0</v>
      </c>
      <c r="K89" s="33">
        <f t="shared" si="18"/>
        <v>0</v>
      </c>
      <c r="L89" s="33">
        <v>0</v>
      </c>
      <c r="M89" s="33">
        <f t="shared" si="19"/>
        <v>0</v>
      </c>
      <c r="N89" s="34">
        <f t="shared" si="13"/>
        <v>0</v>
      </c>
      <c r="O89" s="33">
        <f t="shared" si="14"/>
        <v>0</v>
      </c>
    </row>
    <row r="90" spans="1:15" s="32" customFormat="1" ht="12.75">
      <c r="A90" s="44">
        <v>343001</v>
      </c>
      <c r="B90" s="44" t="s">
        <v>98</v>
      </c>
      <c r="C90" s="53">
        <v>1246</v>
      </c>
      <c r="D90" s="39">
        <v>0</v>
      </c>
      <c r="E90" s="39">
        <f t="shared" si="15"/>
        <v>0</v>
      </c>
      <c r="F90" s="39">
        <v>0</v>
      </c>
      <c r="G90" s="39">
        <f t="shared" si="16"/>
        <v>0</v>
      </c>
      <c r="H90" s="39">
        <v>0</v>
      </c>
      <c r="I90" s="39">
        <f t="shared" si="17"/>
        <v>0</v>
      </c>
      <c r="J90" s="39">
        <v>0</v>
      </c>
      <c r="K90" s="39">
        <f t="shared" si="18"/>
        <v>0</v>
      </c>
      <c r="L90" s="39">
        <v>0</v>
      </c>
      <c r="M90" s="39">
        <f t="shared" si="19"/>
        <v>0</v>
      </c>
      <c r="N90" s="37">
        <f t="shared" si="13"/>
        <v>0</v>
      </c>
      <c r="O90" s="39">
        <f t="shared" si="14"/>
        <v>0</v>
      </c>
    </row>
    <row r="91" spans="1:15" s="32" customFormat="1" ht="12.75">
      <c r="A91" s="19">
        <v>340001</v>
      </c>
      <c r="B91" s="35" t="s">
        <v>106</v>
      </c>
      <c r="C91" s="50">
        <v>296</v>
      </c>
      <c r="D91" s="36">
        <v>0</v>
      </c>
      <c r="E91" s="36">
        <f t="shared" si="15"/>
        <v>0</v>
      </c>
      <c r="F91" s="36">
        <v>0</v>
      </c>
      <c r="G91" s="36">
        <f t="shared" si="16"/>
        <v>0</v>
      </c>
      <c r="H91" s="36">
        <v>0</v>
      </c>
      <c r="I91" s="36">
        <f t="shared" si="17"/>
        <v>0</v>
      </c>
      <c r="J91" s="36">
        <v>0</v>
      </c>
      <c r="K91" s="36">
        <f t="shared" si="18"/>
        <v>0</v>
      </c>
      <c r="L91" s="36">
        <v>0</v>
      </c>
      <c r="M91" s="36">
        <f t="shared" si="19"/>
        <v>0</v>
      </c>
      <c r="N91" s="37">
        <f t="shared" si="13"/>
        <v>0</v>
      </c>
      <c r="O91" s="36">
        <f t="shared" si="14"/>
        <v>0</v>
      </c>
    </row>
    <row r="92" spans="1:15" s="32" customFormat="1" ht="12.75">
      <c r="A92" s="19">
        <v>341001</v>
      </c>
      <c r="B92" s="35" t="s">
        <v>107</v>
      </c>
      <c r="C92" s="50">
        <v>597</v>
      </c>
      <c r="D92" s="36">
        <v>0</v>
      </c>
      <c r="E92" s="36">
        <f t="shared" si="15"/>
        <v>0</v>
      </c>
      <c r="F92" s="36">
        <v>0</v>
      </c>
      <c r="G92" s="36">
        <f t="shared" si="16"/>
        <v>0</v>
      </c>
      <c r="H92" s="36">
        <v>0</v>
      </c>
      <c r="I92" s="36">
        <f t="shared" si="17"/>
        <v>0</v>
      </c>
      <c r="J92" s="36">
        <v>0</v>
      </c>
      <c r="K92" s="36">
        <f t="shared" si="18"/>
        <v>0</v>
      </c>
      <c r="L92" s="36">
        <v>0</v>
      </c>
      <c r="M92" s="36">
        <f t="shared" si="19"/>
        <v>0</v>
      </c>
      <c r="N92" s="37">
        <f t="shared" si="13"/>
        <v>0</v>
      </c>
      <c r="O92" s="36">
        <f t="shared" si="14"/>
        <v>0</v>
      </c>
    </row>
    <row r="93" spans="1:15" ht="12.75">
      <c r="A93" s="19">
        <v>342001</v>
      </c>
      <c r="B93" s="55" t="s">
        <v>108</v>
      </c>
      <c r="C93" s="50">
        <v>625</v>
      </c>
      <c r="D93" s="36">
        <v>0</v>
      </c>
      <c r="E93" s="36">
        <f t="shared" si="15"/>
        <v>0</v>
      </c>
      <c r="F93" s="36">
        <v>0</v>
      </c>
      <c r="G93" s="36">
        <f t="shared" si="16"/>
        <v>0</v>
      </c>
      <c r="H93" s="36">
        <v>0</v>
      </c>
      <c r="I93" s="36">
        <f t="shared" si="17"/>
        <v>0</v>
      </c>
      <c r="J93" s="36">
        <v>0</v>
      </c>
      <c r="K93" s="36">
        <f t="shared" si="18"/>
        <v>0</v>
      </c>
      <c r="L93" s="36">
        <v>0</v>
      </c>
      <c r="M93" s="36">
        <f t="shared" si="19"/>
        <v>0</v>
      </c>
      <c r="N93" s="37">
        <f t="shared" si="13"/>
        <v>0</v>
      </c>
      <c r="O93" s="36">
        <f t="shared" si="14"/>
        <v>0</v>
      </c>
    </row>
    <row r="94" spans="1:15" s="32" customFormat="1" ht="12.75">
      <c r="A94" s="40">
        <v>343001</v>
      </c>
      <c r="B94" s="40" t="s">
        <v>99</v>
      </c>
      <c r="C94" s="51">
        <v>119</v>
      </c>
      <c r="D94" s="33">
        <v>0</v>
      </c>
      <c r="E94" s="33">
        <f t="shared" si="15"/>
        <v>0</v>
      </c>
      <c r="F94" s="33">
        <v>0</v>
      </c>
      <c r="G94" s="33">
        <f t="shared" si="16"/>
        <v>0</v>
      </c>
      <c r="H94" s="33">
        <v>0</v>
      </c>
      <c r="I94" s="33">
        <f t="shared" si="17"/>
        <v>0</v>
      </c>
      <c r="J94" s="33">
        <v>0</v>
      </c>
      <c r="K94" s="33">
        <f t="shared" si="18"/>
        <v>0</v>
      </c>
      <c r="L94" s="33">
        <v>0</v>
      </c>
      <c r="M94" s="33">
        <f t="shared" si="19"/>
        <v>0</v>
      </c>
      <c r="N94" s="34">
        <f t="shared" si="13"/>
        <v>0</v>
      </c>
      <c r="O94" s="33">
        <f t="shared" si="14"/>
        <v>0</v>
      </c>
    </row>
    <row r="95" spans="1:15" s="32" customFormat="1" ht="12.75">
      <c r="A95" s="40">
        <v>344001</v>
      </c>
      <c r="B95" s="40" t="s">
        <v>109</v>
      </c>
      <c r="C95" s="51">
        <v>102</v>
      </c>
      <c r="D95" s="33">
        <v>0</v>
      </c>
      <c r="E95" s="33">
        <f t="shared" si="15"/>
        <v>0</v>
      </c>
      <c r="F95" s="33">
        <v>0</v>
      </c>
      <c r="G95" s="33">
        <f t="shared" si="16"/>
        <v>0</v>
      </c>
      <c r="H95" s="33">
        <v>0</v>
      </c>
      <c r="I95" s="33">
        <f t="shared" si="17"/>
        <v>0</v>
      </c>
      <c r="J95" s="33">
        <v>0</v>
      </c>
      <c r="K95" s="33">
        <f t="shared" si="18"/>
        <v>0</v>
      </c>
      <c r="L95" s="33">
        <v>0</v>
      </c>
      <c r="M95" s="33">
        <f t="shared" si="19"/>
        <v>0</v>
      </c>
      <c r="N95" s="34">
        <f t="shared" si="13"/>
        <v>0</v>
      </c>
      <c r="O95" s="33">
        <f t="shared" si="14"/>
        <v>0</v>
      </c>
    </row>
    <row r="96" spans="1:15" ht="12.75">
      <c r="A96" s="17"/>
      <c r="B96" s="18" t="s">
        <v>68</v>
      </c>
      <c r="C96" s="42">
        <f>SUM(C80:C95)</f>
        <v>7720</v>
      </c>
      <c r="D96" s="49">
        <f>SUM(D80:D95)</f>
        <v>0</v>
      </c>
      <c r="E96" s="49">
        <f t="shared" si="8"/>
        <v>0</v>
      </c>
      <c r="F96" s="49">
        <f>SUM(F80:F95)</f>
        <v>0</v>
      </c>
      <c r="G96" s="49">
        <f t="shared" si="9"/>
        <v>0</v>
      </c>
      <c r="H96" s="49">
        <f>SUM(H80:H95)</f>
        <v>1034973</v>
      </c>
      <c r="I96" s="49">
        <f t="shared" si="10"/>
        <v>134.06386010362695</v>
      </c>
      <c r="J96" s="49">
        <f>SUM(J80:J95)</f>
        <v>80138</v>
      </c>
      <c r="K96" s="49">
        <f t="shared" si="11"/>
        <v>10.380569948186528</v>
      </c>
      <c r="L96" s="49">
        <f>SUM(L80:L95)</f>
        <v>0</v>
      </c>
      <c r="M96" s="49">
        <f t="shared" si="19"/>
        <v>0</v>
      </c>
      <c r="N96" s="52">
        <f>SUM(N80:N95)</f>
        <v>1115111</v>
      </c>
      <c r="O96" s="49">
        <f t="shared" si="14"/>
        <v>144.44443005181347</v>
      </c>
    </row>
    <row r="97" spans="1:15" ht="12.75">
      <c r="A97" s="13"/>
      <c r="B97" s="14"/>
      <c r="C97" s="14"/>
      <c r="D97" s="8"/>
      <c r="E97" s="8"/>
      <c r="F97" s="8"/>
      <c r="G97" s="8"/>
      <c r="H97" s="8"/>
      <c r="I97" s="8"/>
      <c r="J97" s="8"/>
      <c r="K97" s="8"/>
      <c r="L97" s="8"/>
      <c r="M97" s="8"/>
      <c r="N97" s="14"/>
      <c r="O97" s="27"/>
    </row>
    <row r="98" spans="1:15" s="32" customFormat="1" ht="12.75">
      <c r="A98" s="20" t="s">
        <v>74</v>
      </c>
      <c r="B98" s="40" t="s">
        <v>75</v>
      </c>
      <c r="C98" s="51">
        <v>314</v>
      </c>
      <c r="D98" s="33">
        <v>0</v>
      </c>
      <c r="E98" s="33">
        <f>D98/$C98</f>
        <v>0</v>
      </c>
      <c r="F98" s="33">
        <v>0</v>
      </c>
      <c r="G98" s="33">
        <f>F98/$C98</f>
        <v>0</v>
      </c>
      <c r="H98" s="33">
        <v>0</v>
      </c>
      <c r="I98" s="33">
        <f>H98/$C98</f>
        <v>0</v>
      </c>
      <c r="J98" s="33">
        <v>0</v>
      </c>
      <c r="K98" s="33">
        <f>J98/$C98</f>
        <v>0</v>
      </c>
      <c r="L98" s="33">
        <v>0</v>
      </c>
      <c r="M98" s="33">
        <f>L98/$C98</f>
        <v>0</v>
      </c>
      <c r="N98" s="34">
        <f>D98+F98+H98+J98</f>
        <v>0</v>
      </c>
      <c r="O98" s="33">
        <f>N98/$C98</f>
        <v>0</v>
      </c>
    </row>
    <row r="99" spans="1:15" ht="12.75">
      <c r="A99" s="17"/>
      <c r="B99" s="18" t="s">
        <v>76</v>
      </c>
      <c r="C99" s="42">
        <f>SUM(C98)</f>
        <v>314</v>
      </c>
      <c r="D99" s="28">
        <f>SUM(D98)</f>
        <v>0</v>
      </c>
      <c r="E99" s="28">
        <f>D99/$C99</f>
        <v>0</v>
      </c>
      <c r="F99" s="28">
        <f>SUM(F98)</f>
        <v>0</v>
      </c>
      <c r="G99" s="28">
        <f>F99/$C99</f>
        <v>0</v>
      </c>
      <c r="H99" s="28">
        <f>SUM(H98)</f>
        <v>0</v>
      </c>
      <c r="I99" s="28">
        <f>H99/$C99</f>
        <v>0</v>
      </c>
      <c r="J99" s="28">
        <f>SUM(J98)</f>
        <v>0</v>
      </c>
      <c r="K99" s="28">
        <f>J99/$C99</f>
        <v>0</v>
      </c>
      <c r="L99" s="28">
        <f>SUM(L98)</f>
        <v>0</v>
      </c>
      <c r="M99" s="28">
        <f>L99/$C99</f>
        <v>0</v>
      </c>
      <c r="N99" s="48">
        <f>SUM(N98)</f>
        <v>0</v>
      </c>
      <c r="O99" s="28">
        <f>N99/$C99</f>
        <v>0</v>
      </c>
    </row>
    <row r="100" spans="1:15" ht="12.75">
      <c r="A100" s="13"/>
      <c r="B100" s="14"/>
      <c r="C100" s="1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14"/>
      <c r="O100" s="27"/>
    </row>
    <row r="101" spans="1:15" ht="13.5" thickBot="1">
      <c r="A101" s="21"/>
      <c r="B101" s="22" t="s">
        <v>69</v>
      </c>
      <c r="C101" s="43">
        <f>SUM(C96+C78+C74+C99)</f>
        <v>702406</v>
      </c>
      <c r="D101" s="24">
        <f>SUM(D96+D78+D74+D99)</f>
        <v>230549</v>
      </c>
      <c r="E101" s="24">
        <f>D101/$C101</f>
        <v>0.32822754930908904</v>
      </c>
      <c r="F101" s="24">
        <f>SUM(F96+F78+F74+F99)</f>
        <v>57729872</v>
      </c>
      <c r="G101" s="24">
        <f>F101/$C101</f>
        <v>82.1887512350407</v>
      </c>
      <c r="H101" s="24">
        <f>SUM(H96+H78+H74+H99)</f>
        <v>789041031</v>
      </c>
      <c r="I101" s="24">
        <f>H101/$C101</f>
        <v>1123.340391454515</v>
      </c>
      <c r="J101" s="24">
        <f>SUM(J96+J78+J74+J99)</f>
        <v>44589913</v>
      </c>
      <c r="K101" s="24">
        <f>J101/$C101</f>
        <v>63.48168011093299</v>
      </c>
      <c r="L101" s="24">
        <f>SUM(L96+L78+L74+L99)</f>
        <v>150935572</v>
      </c>
      <c r="M101" s="24">
        <f>L101/$C101</f>
        <v>214.88365987762063</v>
      </c>
      <c r="N101" s="26">
        <f>SUM(N96+N78+N74+N99)</f>
        <v>1042526937</v>
      </c>
      <c r="O101" s="24">
        <f>N101/$C101</f>
        <v>1484.2227102274182</v>
      </c>
    </row>
    <row r="102" spans="4:16" ht="9" customHeight="1" thickTop="1">
      <c r="D102" s="63"/>
      <c r="E102" s="63"/>
      <c r="F102" s="63"/>
      <c r="G102" s="63"/>
      <c r="H102" s="63"/>
      <c r="I102" s="63"/>
      <c r="J102" s="63"/>
      <c r="K102" s="63"/>
      <c r="L102" s="54"/>
      <c r="M102" s="54"/>
      <c r="N102" s="58"/>
      <c r="O102" s="58"/>
      <c r="P102" s="58"/>
    </row>
    <row r="103" spans="4:15" ht="12.75" customHeight="1">
      <c r="D103" s="59" t="s">
        <v>96</v>
      </c>
      <c r="E103" s="59"/>
      <c r="F103" s="59"/>
      <c r="H103" s="59" t="s">
        <v>96</v>
      </c>
      <c r="I103" s="59"/>
      <c r="J103" s="59"/>
      <c r="L103" s="59" t="s">
        <v>96</v>
      </c>
      <c r="M103" s="60"/>
      <c r="N103" s="60"/>
      <c r="O103" s="60"/>
    </row>
  </sheetData>
  <sheetProtection/>
  <mergeCells count="12">
    <mergeCell ref="D1:G1"/>
    <mergeCell ref="H1:K1"/>
    <mergeCell ref="L1:O1"/>
    <mergeCell ref="N102:P102"/>
    <mergeCell ref="L103:O103"/>
    <mergeCell ref="D103:F103"/>
    <mergeCell ref="H103:J103"/>
    <mergeCell ref="A1:B2"/>
    <mergeCell ref="D102:G102"/>
    <mergeCell ref="H102:K102"/>
    <mergeCell ref="N2:N3"/>
    <mergeCell ref="C2:C3"/>
  </mergeCells>
  <printOptions horizontalCentered="1"/>
  <pageMargins left="0.25" right="0.25" top="0.72" bottom="0.5" header="0.45" footer="0.5"/>
  <pageSetup fitToHeight="2" fitToWidth="14" horizontalDpi="600" verticalDpi="600" orientation="portrait" paperSize="5" scale="66" r:id="rId1"/>
  <colBreaks count="2" manualBreakCount="2">
    <brk id="7" max="154" man="1"/>
    <brk id="11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2013-10-21T19:19:00Z</cp:lastPrinted>
  <dcterms:created xsi:type="dcterms:W3CDTF">2003-04-30T20:08:44Z</dcterms:created>
  <dcterms:modified xsi:type="dcterms:W3CDTF">2013-10-21T19:19:02Z</dcterms:modified>
  <cp:category/>
  <cp:version/>
  <cp:contentType/>
  <cp:contentStatus/>
</cp:coreProperties>
</file>