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Fund Bal &amp; Equity" sheetId="1" r:id="rId1"/>
  </sheets>
  <definedNames>
    <definedName name="_xlnm.Print_Area" localSheetId="0">'Fund Bal &amp; Equity'!$A$1:$K$103</definedName>
    <definedName name="_xlnm.Print_Titles" localSheetId="0">'Fund Bal &amp; Equity'!$A:$B,'Fund Bal &amp; Equity'!$1:$6</definedName>
  </definedNames>
  <calcPr fullCalcOnLoad="1"/>
</workbook>
</file>

<file path=xl/sharedStrings.xml><?xml version="1.0" encoding="utf-8"?>
<sst xmlns="http://schemas.openxmlformats.org/spreadsheetml/2006/main" count="110" uniqueCount="110">
  <si>
    <t>LEA</t>
  </si>
  <si>
    <t>Fund Balance</t>
  </si>
  <si>
    <t>Fund Equity</t>
  </si>
  <si>
    <t>Total Fund Equity</t>
  </si>
  <si>
    <t>DISTRICT</t>
  </si>
  <si>
    <t>Keypunch Code 51196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</si>
  <si>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</si>
  <si>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</si>
  <si>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</si>
  <si>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</si>
  <si>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</si>
  <si>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</si>
  <si>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</si>
  <si>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</si>
  <si>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</si>
  <si>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</si>
  <si>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</si>
  <si>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</si>
  <si>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</si>
  <si>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</si>
  <si>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</si>
  <si>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</si>
  <si>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</si>
  <si>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</si>
  <si>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</si>
  <si>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</si>
  <si>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</si>
  <si>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</si>
  <si>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</si>
  <si>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</si>
  <si>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</si>
  <si>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</si>
  <si>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</si>
  <si>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</si>
  <si>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</si>
  <si>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</si>
  <si>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</si>
  <si>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</si>
  <si>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</si>
  <si>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</si>
  <si>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</si>
  <si>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</si>
  <si>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</si>
  <si>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</si>
  <si>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</si>
  <si>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</si>
  <si>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</si>
  <si>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</si>
  <si>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</si>
  <si>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</si>
  <si>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</si>
  <si>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</si>
  <si>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</si>
  <si>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</si>
  <si>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</si>
  <si>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</si>
  <si>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</si>
  <si>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</si>
  <si>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</si>
  <si>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</si>
  <si>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</si>
  <si>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</si>
  <si>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</si>
  <si>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</si>
  <si>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</si>
  <si>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</si>
  <si>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</si>
  <si>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</si>
  <si>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</si>
  <si>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</si>
  <si>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</si>
  <si>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</si>
  <si>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</si>
  <si>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</si>
  <si>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The MAX Charter School</t>
  </si>
  <si>
    <t>Central Community School Board</t>
  </si>
  <si>
    <t>D'Arbonne Woods Charter School</t>
  </si>
  <si>
    <t>Madison Preparatory Academy</t>
  </si>
  <si>
    <t>Vermilion Parish School Board *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</si>
  <si>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</si>
  <si>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</si>
  <si>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</si>
  <si>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</si>
  <si>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St. Charles Parish School Board </t>
  </si>
  <si>
    <t xml:space="preserve">St. Tammany Parish School Board </t>
  </si>
  <si>
    <t xml:space="preserve">Terrebonne Parish School Board </t>
  </si>
  <si>
    <t xml:space="preserve">City of Bogalusa School Board </t>
  </si>
  <si>
    <t>Louisiana Virtual Charter Academy</t>
  </si>
  <si>
    <t>Interational High School (VIBE)</t>
  </si>
  <si>
    <t>Louisiana Connections Academy</t>
  </si>
  <si>
    <t>Lake Charles Charter Academy</t>
  </si>
  <si>
    <t>Lycee Francais de la Nouvelle-Orleans</t>
  </si>
  <si>
    <t xml:space="preserve">New Orleans Military and Maritime Academy </t>
  </si>
  <si>
    <t>Non-Spendable
Fund Balance</t>
  </si>
  <si>
    <t>Spendable Fund Balance</t>
  </si>
  <si>
    <t>Keypunch Code 52900</t>
  </si>
  <si>
    <t>Keypunch Code 53200</t>
  </si>
  <si>
    <t>Keypunch Code 53300</t>
  </si>
  <si>
    <t>Keypunch Code 53400</t>
  </si>
  <si>
    <t>Keypunch Code 53500</t>
  </si>
  <si>
    <t>Restricted</t>
  </si>
  <si>
    <t>Committed</t>
  </si>
  <si>
    <t>Assigned</t>
  </si>
  <si>
    <t>Unassigned</t>
  </si>
  <si>
    <t>Fund Balance and Fund Equity - FY2011-2012 (Total Funds)</t>
  </si>
  <si>
    <t>Jefferson Parish School Board *</t>
  </si>
  <si>
    <t>Orleans Parish School Board *</t>
  </si>
  <si>
    <t>Plaquemines Parish School Board *</t>
  </si>
  <si>
    <t>St. Bernard Parish School Board *</t>
  </si>
  <si>
    <t xml:space="preserve">Recovery School District (RSD Operated &amp; Type 5 Charters)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</si>
</sst>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_);[Red]\(&quot;$&quot;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1"/>
      <name val="Arial Narrow"/>
      <family val="2"/>
    </font>
    <font>
      <sz val="10"/>
      <name val="MS Sans Serif"/>
      <family val="2"/>
    </font>
    <font>
      <b/>
      <sz val="2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33" borderId="10" xfId="120" applyFont="1" applyFill="1" applyBorder="1" applyAlignment="1">
      <alignment horizontal="center"/>
      <protection/>
    </xf>
    <xf numFmtId="0" fontId="5" fillId="0" borderId="11" xfId="120" applyFont="1" applyFill="1" applyBorder="1" applyAlignment="1">
      <alignment horizontal="left"/>
      <protection/>
    </xf>
    <xf numFmtId="0" fontId="5" fillId="33" borderId="12" xfId="120" applyFont="1" applyFill="1" applyBorder="1" applyAlignment="1">
      <alignment horizontal="center"/>
      <protection/>
    </xf>
    <xf numFmtId="0" fontId="7" fillId="33" borderId="13" xfId="120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7" fillId="33" borderId="15" xfId="120" applyFont="1" applyFill="1" applyBorder="1" applyAlignment="1">
      <alignment horizontal="center"/>
      <protection/>
    </xf>
    <xf numFmtId="0" fontId="7" fillId="33" borderId="16" xfId="120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119" applyFont="1" applyFill="1" applyBorder="1" applyAlignment="1">
      <alignment horizontal="right" wrapText="1"/>
      <protection/>
    </xf>
    <xf numFmtId="0" fontId="1" fillId="0" borderId="0" xfId="119" applyFont="1" applyFill="1" applyBorder="1" applyAlignment="1">
      <alignment horizontal="center"/>
      <protection/>
    </xf>
    <xf numFmtId="0" fontId="1" fillId="0" borderId="0" xfId="119" applyFill="1" applyBorder="1">
      <alignment/>
      <protection/>
    </xf>
    <xf numFmtId="0" fontId="2" fillId="33" borderId="17" xfId="0" applyFont="1" applyFill="1" applyBorder="1" applyAlignment="1">
      <alignment/>
    </xf>
    <xf numFmtId="0" fontId="6" fillId="0" borderId="18" xfId="0" applyFont="1" applyBorder="1" applyAlignment="1">
      <alignment horizontal="left"/>
    </xf>
    <xf numFmtId="0" fontId="2" fillId="33" borderId="19" xfId="0" applyFont="1" applyFill="1" applyBorder="1" applyAlignment="1">
      <alignment/>
    </xf>
    <xf numFmtId="0" fontId="5" fillId="0" borderId="20" xfId="120" applyFont="1" applyFill="1" applyBorder="1" applyAlignment="1">
      <alignment horizontal="left" wrapText="1"/>
      <protection/>
    </xf>
    <xf numFmtId="0" fontId="6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33" borderId="22" xfId="0" applyFont="1" applyFill="1" applyBorder="1" applyAlignment="1">
      <alignment/>
    </xf>
    <xf numFmtId="6" fontId="3" fillId="0" borderId="23" xfId="0" applyNumberFormat="1" applyFont="1" applyBorder="1" applyAlignment="1">
      <alignment/>
    </xf>
    <xf numFmtId="6" fontId="10" fillId="0" borderId="23" xfId="0" applyNumberFormat="1" applyFont="1" applyBorder="1" applyAlignment="1">
      <alignment/>
    </xf>
    <xf numFmtId="0" fontId="5" fillId="0" borderId="24" xfId="120" applyFont="1" applyFill="1" applyBorder="1" applyAlignment="1">
      <alignment horizontal="right" wrapText="1"/>
      <protection/>
    </xf>
    <xf numFmtId="0" fontId="5" fillId="0" borderId="25" xfId="120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5" fillId="0" borderId="28" xfId="120" applyFont="1" applyFill="1" applyBorder="1" applyAlignment="1">
      <alignment horizontal="left" wrapText="1"/>
      <protection/>
    </xf>
    <xf numFmtId="0" fontId="5" fillId="0" borderId="11" xfId="120" applyFont="1" applyFill="1" applyBorder="1" applyAlignment="1">
      <alignment horizontal="right" wrapText="1"/>
      <protection/>
    </xf>
    <xf numFmtId="0" fontId="5" fillId="0" borderId="29" xfId="120" applyFont="1" applyFill="1" applyBorder="1" applyAlignment="1">
      <alignment horizontal="left" wrapText="1"/>
      <protection/>
    </xf>
    <xf numFmtId="0" fontId="2" fillId="33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6" fontId="6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32" xfId="0" applyFont="1" applyBorder="1" applyAlignment="1">
      <alignment horizontal="left"/>
    </xf>
    <xf numFmtId="0" fontId="5" fillId="0" borderId="33" xfId="120" applyFont="1" applyFill="1" applyBorder="1" applyAlignment="1">
      <alignment horizontal="left" wrapText="1"/>
      <protection/>
    </xf>
    <xf numFmtId="0" fontId="2" fillId="0" borderId="31" xfId="0" applyFont="1" applyBorder="1" applyAlignment="1">
      <alignment/>
    </xf>
    <xf numFmtId="6" fontId="5" fillId="0" borderId="34" xfId="120" applyNumberFormat="1" applyFont="1" applyFill="1" applyBorder="1" applyAlignment="1">
      <alignment horizontal="right" wrapText="1"/>
      <protection/>
    </xf>
    <xf numFmtId="6" fontId="5" fillId="0" borderId="20" xfId="120" applyNumberFormat="1" applyFont="1" applyFill="1" applyBorder="1" applyAlignment="1">
      <alignment horizontal="left" wrapText="1"/>
      <protection/>
    </xf>
    <xf numFmtId="6" fontId="5" fillId="0" borderId="35" xfId="120" applyNumberFormat="1" applyFont="1" applyFill="1" applyBorder="1" applyAlignment="1">
      <alignment horizontal="right" wrapText="1"/>
      <protection/>
    </xf>
    <xf numFmtId="6" fontId="5" fillId="0" borderId="36" xfId="120" applyNumberFormat="1" applyFont="1" applyFill="1" applyBorder="1" applyAlignment="1">
      <alignment horizontal="right" wrapText="1"/>
      <protection/>
    </xf>
    <xf numFmtId="6" fontId="2" fillId="0" borderId="20" xfId="0" applyNumberFormat="1" applyFont="1" applyBorder="1" applyAlignment="1">
      <alignment horizontal="left"/>
    </xf>
    <xf numFmtId="6" fontId="2" fillId="33" borderId="19" xfId="0" applyNumberFormat="1" applyFont="1" applyFill="1" applyBorder="1" applyAlignment="1">
      <alignment/>
    </xf>
    <xf numFmtId="6" fontId="2" fillId="0" borderId="20" xfId="0" applyNumberFormat="1" applyFont="1" applyBorder="1" applyAlignment="1">
      <alignment wrapText="1"/>
    </xf>
    <xf numFmtId="6" fontId="6" fillId="0" borderId="32" xfId="0" applyNumberFormat="1" applyFont="1" applyBorder="1" applyAlignment="1">
      <alignment/>
    </xf>
    <xf numFmtId="6" fontId="6" fillId="0" borderId="20" xfId="0" applyNumberFormat="1" applyFont="1" applyBorder="1" applyAlignment="1">
      <alignment horizontal="left"/>
    </xf>
    <xf numFmtId="6" fontId="3" fillId="0" borderId="32" xfId="0" applyNumberFormat="1" applyFont="1" applyBorder="1" applyAlignment="1">
      <alignment/>
    </xf>
    <xf numFmtId="6" fontId="6" fillId="0" borderId="25" xfId="0" applyNumberFormat="1" applyFont="1" applyBorder="1" applyAlignment="1">
      <alignment/>
    </xf>
    <xf numFmtId="6" fontId="3" fillId="0" borderId="25" xfId="0" applyNumberFormat="1" applyFont="1" applyBorder="1" applyAlignment="1">
      <alignment/>
    </xf>
    <xf numFmtId="6" fontId="2" fillId="33" borderId="23" xfId="0" applyNumberFormat="1" applyFont="1" applyFill="1" applyBorder="1" applyAlignment="1">
      <alignment/>
    </xf>
    <xf numFmtId="6" fontId="2" fillId="33" borderId="30" xfId="0" applyNumberFormat="1" applyFont="1" applyFill="1" applyBorder="1" applyAlignment="1">
      <alignment/>
    </xf>
    <xf numFmtId="6" fontId="2" fillId="33" borderId="37" xfId="0" applyNumberFormat="1" applyFont="1" applyFill="1" applyBorder="1" applyAlignment="1">
      <alignment/>
    </xf>
    <xf numFmtId="6" fontId="2" fillId="33" borderId="2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5" fillId="0" borderId="38" xfId="120" applyFont="1" applyFill="1" applyBorder="1" applyAlignment="1">
      <alignment wrapText="1"/>
      <protection/>
    </xf>
    <xf numFmtId="0" fontId="5" fillId="0" borderId="34" xfId="120" applyFont="1" applyFill="1" applyBorder="1" applyAlignment="1">
      <alignment wrapText="1"/>
      <protection/>
    </xf>
    <xf numFmtId="0" fontId="5" fillId="0" borderId="14" xfId="120" applyFont="1" applyFill="1" applyBorder="1" applyAlignment="1">
      <alignment wrapText="1"/>
      <protection/>
    </xf>
    <xf numFmtId="0" fontId="5" fillId="0" borderId="35" xfId="120" applyFont="1" applyFill="1" applyBorder="1" applyAlignment="1">
      <alignment horizontal="left" wrapText="1"/>
      <protection/>
    </xf>
    <xf numFmtId="0" fontId="2" fillId="19" borderId="0" xfId="0" applyFont="1" applyFill="1" applyAlignment="1">
      <alignment/>
    </xf>
    <xf numFmtId="0" fontId="2" fillId="19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5" fillId="0" borderId="34" xfId="120" applyFont="1" applyFill="1" applyBorder="1" applyAlignment="1">
      <alignment horizontal="right" wrapText="1"/>
      <protection/>
    </xf>
    <xf numFmtId="0" fontId="5" fillId="0" borderId="39" xfId="120" applyFont="1" applyFill="1" applyBorder="1" applyAlignment="1">
      <alignment horizontal="left" wrapText="1"/>
      <protection/>
    </xf>
    <xf numFmtId="6" fontId="5" fillId="0" borderId="38" xfId="120" applyNumberFormat="1" applyFont="1" applyFill="1" applyBorder="1" applyAlignment="1">
      <alignment horizontal="right" wrapText="1"/>
      <protection/>
    </xf>
    <xf numFmtId="6" fontId="5" fillId="0" borderId="39" xfId="120" applyNumberFormat="1" applyFont="1" applyFill="1" applyBorder="1" applyAlignment="1">
      <alignment horizontal="left" wrapText="1"/>
      <protection/>
    </xf>
    <xf numFmtId="6" fontId="5" fillId="0" borderId="23" xfId="120" applyNumberFormat="1" applyFont="1" applyFill="1" applyBorder="1" applyAlignment="1">
      <alignment horizontal="right" wrapText="1"/>
      <protection/>
    </xf>
    <xf numFmtId="0" fontId="5" fillId="0" borderId="36" xfId="120" applyFont="1" applyFill="1" applyBorder="1" applyAlignment="1">
      <alignment horizontal="right" wrapText="1"/>
      <protection/>
    </xf>
    <xf numFmtId="0" fontId="5" fillId="0" borderId="36" xfId="120" applyFont="1" applyFill="1" applyBorder="1" applyAlignment="1">
      <alignment wrapText="1"/>
      <protection/>
    </xf>
    <xf numFmtId="0" fontId="5" fillId="0" borderId="35" xfId="120" applyFont="1" applyFill="1" applyBorder="1" applyAlignment="1">
      <alignment horizontal="right" wrapText="1"/>
      <protection/>
    </xf>
    <xf numFmtId="0" fontId="5" fillId="0" borderId="35" xfId="120" applyFont="1" applyFill="1" applyBorder="1" applyAlignment="1">
      <alignment wrapText="1"/>
      <protection/>
    </xf>
    <xf numFmtId="0" fontId="5" fillId="0" borderId="14" xfId="120" applyFont="1" applyFill="1" applyBorder="1" applyAlignment="1">
      <alignment horizontal="right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38" fontId="2" fillId="0" borderId="0" xfId="96" applyNumberFormat="1" applyFont="1" applyFill="1" applyAlignment="1">
      <alignment horizontal="left" vertical="center" wrapText="1"/>
      <protection/>
    </xf>
    <xf numFmtId="38" fontId="2" fillId="0" borderId="0" xfId="96" applyNumberFormat="1" applyFont="1" applyFill="1" applyAlignment="1">
      <alignment horizontal="left" vertical="top" wrapText="1"/>
      <protection/>
    </xf>
    <xf numFmtId="0" fontId="12" fillId="0" borderId="0" xfId="0" applyFont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3" xfId="73"/>
    <cellStyle name="Normal 2 4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29" xfId="84"/>
    <cellStyle name="Normal 3" xfId="85"/>
    <cellStyle name="Normal 3 2" xfId="86"/>
    <cellStyle name="Normal 30" xfId="87"/>
    <cellStyle name="Normal 31" xfId="88"/>
    <cellStyle name="Normal 32" xfId="89"/>
    <cellStyle name="Normal 33" xfId="90"/>
    <cellStyle name="Normal 34" xfId="91"/>
    <cellStyle name="Normal 35" xfId="92"/>
    <cellStyle name="Normal 36" xfId="93"/>
    <cellStyle name="Normal 37" xfId="94"/>
    <cellStyle name="Normal 38" xfId="95"/>
    <cellStyle name="Normal 38 2" xfId="96"/>
    <cellStyle name="Normal 39" xfId="97"/>
    <cellStyle name="Normal 39 2" xfId="98"/>
    <cellStyle name="Normal 4" xfId="99"/>
    <cellStyle name="Normal 4 2" xfId="100"/>
    <cellStyle name="Normal 4 3" xfId="101"/>
    <cellStyle name="Normal 4 4" xfId="102"/>
    <cellStyle name="Normal 4 5" xfId="103"/>
    <cellStyle name="Normal 4 6" xfId="104"/>
    <cellStyle name="Normal 40" xfId="105"/>
    <cellStyle name="Normal 41" xfId="106"/>
    <cellStyle name="Normal 42" xfId="107"/>
    <cellStyle name="Normal 43" xfId="108"/>
    <cellStyle name="Normal 44" xfId="109"/>
    <cellStyle name="Normal 45" xfId="110"/>
    <cellStyle name="Normal 46" xfId="111"/>
    <cellStyle name="Normal 46 2" xfId="112"/>
    <cellStyle name="Normal 47" xfId="113"/>
    <cellStyle name="Normal 5" xfId="114"/>
    <cellStyle name="Normal 6" xfId="115"/>
    <cellStyle name="Normal 7" xfId="116"/>
    <cellStyle name="Normal 8" xfId="117"/>
    <cellStyle name="Normal 9" xfId="118"/>
    <cellStyle name="Normal_Fund Bal &amp; Equity" xfId="119"/>
    <cellStyle name="Normal_Sheet1" xfId="120"/>
    <cellStyle name="Note" xfId="121"/>
    <cellStyle name="Output" xfId="122"/>
    <cellStyle name="Percent" xfId="123"/>
    <cellStyle name="Title" xfId="124"/>
    <cellStyle name="Total" xfId="125"/>
    <cellStyle name="Warning 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view="pageBreakPreview" zoomScaleSheetLayoutView="100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01" sqref="M101"/>
    </sheetView>
  </sheetViews>
  <sheetFormatPr defaultColWidth="9.140625" defaultRowHeight="12.75"/>
  <cols>
    <col min="1" max="1" width="6.140625" style="1" customWidth="1"/>
    <col min="2" max="2" width="41.8515625" style="2" customWidth="1"/>
    <col min="3" max="3" width="1.28515625" style="2" customWidth="1"/>
    <col min="4" max="4" width="15.140625" style="1" customWidth="1"/>
    <col min="5" max="5" width="1.28515625" style="1" customWidth="1"/>
    <col min="6" max="8" width="14.28125" style="1" customWidth="1"/>
    <col min="9" max="10" width="14.421875" style="1" customWidth="1"/>
    <col min="11" max="11" width="13.7109375" style="1" customWidth="1"/>
    <col min="12" max="12" width="9.140625" style="1" customWidth="1"/>
    <col min="13" max="15" width="9.140625" style="10" customWidth="1"/>
    <col min="16" max="16384" width="9.140625" style="1" customWidth="1"/>
  </cols>
  <sheetData>
    <row r="1" spans="1:11" ht="48" customHeight="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ht="13.5" thickBot="1"/>
    <row r="3" spans="4:11" ht="12.75">
      <c r="D3" s="87" t="s">
        <v>1</v>
      </c>
      <c r="F3" s="84" t="s">
        <v>2</v>
      </c>
      <c r="G3" s="85"/>
      <c r="H3" s="85"/>
      <c r="I3" s="85"/>
      <c r="J3" s="85"/>
      <c r="K3" s="86"/>
    </row>
    <row r="4" spans="4:11" ht="12.75">
      <c r="D4" s="88"/>
      <c r="F4" s="90" t="s">
        <v>93</v>
      </c>
      <c r="G4" s="92" t="s">
        <v>94</v>
      </c>
      <c r="H4" s="93"/>
      <c r="I4" s="93"/>
      <c r="J4" s="94"/>
      <c r="K4" s="81" t="s">
        <v>3</v>
      </c>
    </row>
    <row r="5" spans="4:11" ht="12.75">
      <c r="D5" s="89"/>
      <c r="E5" s="21"/>
      <c r="F5" s="91"/>
      <c r="G5" s="76" t="s">
        <v>100</v>
      </c>
      <c r="H5" s="77" t="s">
        <v>101</v>
      </c>
      <c r="I5" s="7" t="s">
        <v>102</v>
      </c>
      <c r="J5" s="7" t="s">
        <v>103</v>
      </c>
      <c r="K5" s="82"/>
    </row>
    <row r="6" spans="1:11" ht="14.25" thickBot="1">
      <c r="A6" s="3" t="s">
        <v>0</v>
      </c>
      <c r="B6" s="5" t="s">
        <v>4</v>
      </c>
      <c r="C6" s="4"/>
      <c r="D6" s="6" t="s">
        <v>5</v>
      </c>
      <c r="E6" s="4"/>
      <c r="F6" s="8" t="s">
        <v>95</v>
      </c>
      <c r="G6" s="9" t="s">
        <v>96</v>
      </c>
      <c r="H6" s="9" t="s">
        <v>97</v>
      </c>
      <c r="I6" s="9" t="s">
        <v>98</v>
      </c>
      <c r="J6" s="9" t="s">
        <v>99</v>
      </c>
      <c r="K6" s="83"/>
    </row>
    <row r="7" spans="1:15" ht="12.75">
      <c r="A7" s="25">
        <v>1</v>
      </c>
      <c r="B7" s="58" t="s">
        <v>6</v>
      </c>
      <c r="C7" s="17"/>
      <c r="D7" s="41">
        <v>29792497</v>
      </c>
      <c r="E7" s="42"/>
      <c r="F7" s="41">
        <v>679039</v>
      </c>
      <c r="G7" s="41">
        <v>5816414</v>
      </c>
      <c r="H7" s="41">
        <v>18528582</v>
      </c>
      <c r="I7" s="41">
        <v>327805</v>
      </c>
      <c r="J7" s="41">
        <v>4440657</v>
      </c>
      <c r="K7" s="41">
        <f>SUM(F7:J7)</f>
        <v>29792497</v>
      </c>
      <c r="M7" s="11"/>
      <c r="N7" s="11"/>
      <c r="O7" s="11"/>
    </row>
    <row r="8" spans="1:15" ht="12.75">
      <c r="A8" s="31">
        <v>2</v>
      </c>
      <c r="B8" s="59" t="s">
        <v>79</v>
      </c>
      <c r="C8" s="17"/>
      <c r="D8" s="41">
        <v>20204976</v>
      </c>
      <c r="E8" s="42"/>
      <c r="F8" s="41">
        <v>0</v>
      </c>
      <c r="G8" s="41">
        <v>694296</v>
      </c>
      <c r="H8" s="41">
        <v>745611</v>
      </c>
      <c r="I8" s="41">
        <v>3495705</v>
      </c>
      <c r="J8" s="41">
        <v>15269365</v>
      </c>
      <c r="K8" s="41">
        <f aca="true" t="shared" si="0" ref="K8:K71">SUM(F8:J8)</f>
        <v>20204977</v>
      </c>
      <c r="M8" s="11"/>
      <c r="N8" s="11"/>
      <c r="O8" s="11"/>
    </row>
    <row r="9" spans="1:15" ht="12.75">
      <c r="A9" s="31">
        <v>3</v>
      </c>
      <c r="B9" s="59" t="s">
        <v>7</v>
      </c>
      <c r="C9" s="17"/>
      <c r="D9" s="41">
        <v>98666858</v>
      </c>
      <c r="E9" s="42"/>
      <c r="F9" s="41">
        <v>179302</v>
      </c>
      <c r="G9" s="41">
        <v>29198066</v>
      </c>
      <c r="H9" s="41">
        <v>0</v>
      </c>
      <c r="I9" s="41">
        <v>29955225</v>
      </c>
      <c r="J9" s="41">
        <v>39334265</v>
      </c>
      <c r="K9" s="41">
        <f t="shared" si="0"/>
        <v>98666858</v>
      </c>
      <c r="M9" s="11"/>
      <c r="N9" s="11"/>
      <c r="O9" s="11"/>
    </row>
    <row r="10" spans="1:15" ht="12.75">
      <c r="A10" s="31">
        <v>4</v>
      </c>
      <c r="B10" s="59" t="s">
        <v>8</v>
      </c>
      <c r="C10" s="17"/>
      <c r="D10" s="41">
        <v>21835871</v>
      </c>
      <c r="E10" s="42"/>
      <c r="F10" s="41">
        <v>8474844</v>
      </c>
      <c r="G10" s="41">
        <v>6036851</v>
      </c>
      <c r="H10" s="41">
        <v>6539624</v>
      </c>
      <c r="I10" s="41">
        <v>784552</v>
      </c>
      <c r="J10" s="41">
        <v>0</v>
      </c>
      <c r="K10" s="41">
        <f t="shared" si="0"/>
        <v>21835871</v>
      </c>
      <c r="M10" s="11"/>
      <c r="N10" s="11"/>
      <c r="O10" s="11"/>
    </row>
    <row r="11" spans="1:15" ht="12.75">
      <c r="A11" s="26">
        <v>5</v>
      </c>
      <c r="B11" s="61" t="s">
        <v>9</v>
      </c>
      <c r="C11" s="17"/>
      <c r="D11" s="43">
        <v>21058333</v>
      </c>
      <c r="E11" s="42"/>
      <c r="F11" s="43">
        <v>0</v>
      </c>
      <c r="G11" s="43">
        <v>3498589</v>
      </c>
      <c r="H11" s="43">
        <v>3300000</v>
      </c>
      <c r="I11" s="43">
        <v>0</v>
      </c>
      <c r="J11" s="43">
        <v>14259744</v>
      </c>
      <c r="K11" s="43">
        <f t="shared" si="0"/>
        <v>21058333</v>
      </c>
      <c r="M11" s="11"/>
      <c r="N11" s="11"/>
      <c r="O11" s="11"/>
    </row>
    <row r="12" spans="1:15" ht="12.75">
      <c r="A12" s="31">
        <v>6</v>
      </c>
      <c r="B12" s="60" t="s">
        <v>10</v>
      </c>
      <c r="C12" s="17"/>
      <c r="D12" s="41">
        <v>38695149</v>
      </c>
      <c r="E12" s="42"/>
      <c r="F12" s="41">
        <v>54999</v>
      </c>
      <c r="G12" s="41">
        <v>16598952</v>
      </c>
      <c r="H12" s="41">
        <v>3593435</v>
      </c>
      <c r="I12" s="41">
        <v>98295</v>
      </c>
      <c r="J12" s="41">
        <v>18349468</v>
      </c>
      <c r="K12" s="41">
        <f t="shared" si="0"/>
        <v>38695149</v>
      </c>
      <c r="M12" s="11"/>
      <c r="N12" s="11"/>
      <c r="O12" s="11"/>
    </row>
    <row r="13" spans="1:15" ht="12.75">
      <c r="A13" s="31">
        <v>7</v>
      </c>
      <c r="B13" s="59" t="s">
        <v>11</v>
      </c>
      <c r="C13" s="17"/>
      <c r="D13" s="41">
        <v>30364163</v>
      </c>
      <c r="E13" s="42"/>
      <c r="F13" s="41">
        <v>0</v>
      </c>
      <c r="G13" s="41">
        <v>30364163</v>
      </c>
      <c r="H13" s="41">
        <v>0</v>
      </c>
      <c r="I13" s="41">
        <v>0</v>
      </c>
      <c r="J13" s="41">
        <v>0</v>
      </c>
      <c r="K13" s="41">
        <f t="shared" si="0"/>
        <v>30364163</v>
      </c>
      <c r="M13" s="11"/>
      <c r="N13" s="11"/>
      <c r="O13" s="11"/>
    </row>
    <row r="14" spans="1:15" ht="12.75">
      <c r="A14" s="31">
        <v>8</v>
      </c>
      <c r="B14" s="59" t="s">
        <v>12</v>
      </c>
      <c r="C14" s="17"/>
      <c r="D14" s="41">
        <v>69620632</v>
      </c>
      <c r="E14" s="42"/>
      <c r="F14" s="41">
        <v>0</v>
      </c>
      <c r="G14" s="41">
        <v>49272165</v>
      </c>
      <c r="H14" s="41">
        <v>0</v>
      </c>
      <c r="I14" s="41">
        <v>20348467</v>
      </c>
      <c r="J14" s="41">
        <v>0</v>
      </c>
      <c r="K14" s="41">
        <f t="shared" si="0"/>
        <v>69620632</v>
      </c>
      <c r="M14" s="11"/>
      <c r="N14" s="11"/>
      <c r="O14" s="11"/>
    </row>
    <row r="15" spans="1:15" ht="12.75">
      <c r="A15" s="31">
        <v>9</v>
      </c>
      <c r="B15" s="59" t="s">
        <v>13</v>
      </c>
      <c r="C15" s="17"/>
      <c r="D15" s="41">
        <v>103023856</v>
      </c>
      <c r="E15" s="42"/>
      <c r="F15" s="41">
        <v>1442433</v>
      </c>
      <c r="G15" s="41">
        <v>42847508</v>
      </c>
      <c r="H15" s="41">
        <v>26969076</v>
      </c>
      <c r="I15" s="41">
        <v>0</v>
      </c>
      <c r="J15" s="41">
        <v>31764839</v>
      </c>
      <c r="K15" s="41">
        <f t="shared" si="0"/>
        <v>103023856</v>
      </c>
      <c r="M15" s="11"/>
      <c r="N15" s="11"/>
      <c r="O15" s="11"/>
    </row>
    <row r="16" spans="1:15" ht="12.75">
      <c r="A16" s="26">
        <v>10</v>
      </c>
      <c r="B16" s="61" t="s">
        <v>80</v>
      </c>
      <c r="C16" s="17"/>
      <c r="D16" s="43">
        <v>84428547</v>
      </c>
      <c r="E16" s="42"/>
      <c r="F16" s="43">
        <v>1944641</v>
      </c>
      <c r="G16" s="43">
        <v>30538908</v>
      </c>
      <c r="H16" s="43">
        <v>0</v>
      </c>
      <c r="I16" s="43">
        <v>10797674</v>
      </c>
      <c r="J16" s="43">
        <v>41147324</v>
      </c>
      <c r="K16" s="43">
        <f t="shared" si="0"/>
        <v>84428547</v>
      </c>
      <c r="M16" s="11"/>
      <c r="N16" s="11"/>
      <c r="O16" s="11"/>
    </row>
    <row r="17" spans="1:15" ht="12.75">
      <c r="A17" s="25">
        <v>11</v>
      </c>
      <c r="B17" s="60" t="s">
        <v>14</v>
      </c>
      <c r="C17" s="17"/>
      <c r="D17" s="44">
        <v>5938190</v>
      </c>
      <c r="E17" s="42"/>
      <c r="F17" s="44">
        <v>0</v>
      </c>
      <c r="G17" s="44">
        <v>2332670</v>
      </c>
      <c r="H17" s="44">
        <v>2000000</v>
      </c>
      <c r="I17" s="44">
        <v>0</v>
      </c>
      <c r="J17" s="44">
        <v>1605520</v>
      </c>
      <c r="K17" s="44">
        <f t="shared" si="0"/>
        <v>5938190</v>
      </c>
      <c r="M17" s="11"/>
      <c r="N17" s="11"/>
      <c r="O17" s="11"/>
    </row>
    <row r="18" spans="1:15" ht="12.75">
      <c r="A18" s="31">
        <v>12</v>
      </c>
      <c r="B18" s="59" t="s">
        <v>81</v>
      </c>
      <c r="C18" s="17"/>
      <c r="D18" s="41">
        <v>20004552</v>
      </c>
      <c r="E18" s="42"/>
      <c r="F18" s="41">
        <v>921228</v>
      </c>
      <c r="G18" s="41">
        <v>3427679</v>
      </c>
      <c r="H18" s="41">
        <v>16143435</v>
      </c>
      <c r="I18" s="41">
        <v>0</v>
      </c>
      <c r="J18" s="41">
        <v>-487790</v>
      </c>
      <c r="K18" s="41">
        <f t="shared" si="0"/>
        <v>20004552</v>
      </c>
      <c r="M18" s="11"/>
      <c r="N18" s="11"/>
      <c r="O18" s="11"/>
    </row>
    <row r="19" spans="1:15" ht="12.75">
      <c r="A19" s="31">
        <v>13</v>
      </c>
      <c r="B19" s="59" t="s">
        <v>15</v>
      </c>
      <c r="C19" s="17"/>
      <c r="D19" s="41">
        <v>3853782</v>
      </c>
      <c r="E19" s="42"/>
      <c r="F19" s="41">
        <v>29139</v>
      </c>
      <c r="G19" s="41">
        <v>901803</v>
      </c>
      <c r="H19" s="41">
        <v>525062</v>
      </c>
      <c r="I19" s="41">
        <v>0</v>
      </c>
      <c r="J19" s="41">
        <v>2397778</v>
      </c>
      <c r="K19" s="41">
        <f>SUM(F19:J19)</f>
        <v>3853782</v>
      </c>
      <c r="M19" s="11"/>
      <c r="N19" s="11"/>
      <c r="O19" s="11"/>
    </row>
    <row r="20" spans="1:15" ht="12.75">
      <c r="A20" s="31">
        <v>14</v>
      </c>
      <c r="B20" s="59" t="s">
        <v>16</v>
      </c>
      <c r="C20" s="17"/>
      <c r="D20" s="41">
        <v>13750044</v>
      </c>
      <c r="E20" s="42"/>
      <c r="F20" s="41">
        <v>21144</v>
      </c>
      <c r="G20" s="41">
        <v>5575554</v>
      </c>
      <c r="H20" s="41">
        <v>5496921</v>
      </c>
      <c r="I20" s="41">
        <v>0</v>
      </c>
      <c r="J20" s="41">
        <v>2656425</v>
      </c>
      <c r="K20" s="41">
        <f t="shared" si="0"/>
        <v>13750044</v>
      </c>
      <c r="M20" s="11"/>
      <c r="N20" s="11"/>
      <c r="O20" s="11"/>
    </row>
    <row r="21" spans="1:15" ht="12.75">
      <c r="A21" s="26">
        <v>15</v>
      </c>
      <c r="B21" s="61" t="s">
        <v>17</v>
      </c>
      <c r="C21" s="17"/>
      <c r="D21" s="43">
        <v>32413481</v>
      </c>
      <c r="E21" s="42"/>
      <c r="F21" s="43">
        <v>25940</v>
      </c>
      <c r="G21" s="43">
        <v>176666</v>
      </c>
      <c r="H21" s="43">
        <v>1321016</v>
      </c>
      <c r="I21" s="43">
        <v>9793716</v>
      </c>
      <c r="J21" s="43">
        <v>21096143</v>
      </c>
      <c r="K21" s="43">
        <f t="shared" si="0"/>
        <v>32413481</v>
      </c>
      <c r="M21" s="11"/>
      <c r="N21" s="11"/>
      <c r="O21" s="11"/>
    </row>
    <row r="22" spans="1:15" ht="12.75">
      <c r="A22" s="25">
        <v>16</v>
      </c>
      <c r="B22" s="60" t="s">
        <v>18</v>
      </c>
      <c r="C22" s="17"/>
      <c r="D22" s="44">
        <v>65713749</v>
      </c>
      <c r="E22" s="42"/>
      <c r="F22" s="44">
        <v>44429</v>
      </c>
      <c r="G22" s="44">
        <v>4667901</v>
      </c>
      <c r="H22" s="44">
        <v>56269756</v>
      </c>
      <c r="I22" s="44">
        <v>0</v>
      </c>
      <c r="J22" s="44">
        <v>4731663</v>
      </c>
      <c r="K22" s="44">
        <f t="shared" si="0"/>
        <v>65713749</v>
      </c>
      <c r="M22" s="11"/>
      <c r="N22" s="11"/>
      <c r="O22" s="11"/>
    </row>
    <row r="23" spans="1:15" ht="12.75">
      <c r="A23" s="31">
        <v>17</v>
      </c>
      <c r="B23" s="59" t="s">
        <v>19</v>
      </c>
      <c r="C23" s="17"/>
      <c r="D23" s="41">
        <v>128348914</v>
      </c>
      <c r="E23" s="42"/>
      <c r="F23" s="41">
        <v>396098</v>
      </c>
      <c r="G23" s="41">
        <v>54865326</v>
      </c>
      <c r="H23" s="41">
        <v>306097</v>
      </c>
      <c r="I23" s="41">
        <v>54824705</v>
      </c>
      <c r="J23" s="41">
        <v>17956688</v>
      </c>
      <c r="K23" s="41">
        <f t="shared" si="0"/>
        <v>128348914</v>
      </c>
      <c r="M23" s="11"/>
      <c r="N23" s="11"/>
      <c r="O23" s="11"/>
    </row>
    <row r="24" spans="1:15" ht="12.75">
      <c r="A24" s="31">
        <v>18</v>
      </c>
      <c r="B24" s="59" t="s">
        <v>20</v>
      </c>
      <c r="C24" s="17"/>
      <c r="D24" s="41">
        <v>3534504</v>
      </c>
      <c r="E24" s="42"/>
      <c r="F24" s="41">
        <v>0</v>
      </c>
      <c r="G24" s="41">
        <v>3219688</v>
      </c>
      <c r="H24" s="41">
        <v>0</v>
      </c>
      <c r="I24" s="41">
        <v>0</v>
      </c>
      <c r="J24" s="41">
        <v>314816</v>
      </c>
      <c r="K24" s="41">
        <f t="shared" si="0"/>
        <v>3534504</v>
      </c>
      <c r="M24" s="11"/>
      <c r="N24" s="11"/>
      <c r="O24" s="11"/>
    </row>
    <row r="25" spans="1:15" ht="12.75">
      <c r="A25" s="31">
        <v>19</v>
      </c>
      <c r="B25" s="59" t="s">
        <v>21</v>
      </c>
      <c r="C25" s="17"/>
      <c r="D25" s="41">
        <v>2323054</v>
      </c>
      <c r="E25" s="42"/>
      <c r="F25" s="41">
        <v>0</v>
      </c>
      <c r="G25" s="41">
        <v>2243014</v>
      </c>
      <c r="H25" s="41">
        <v>0</v>
      </c>
      <c r="I25" s="41">
        <v>0</v>
      </c>
      <c r="J25" s="41">
        <v>80040</v>
      </c>
      <c r="K25" s="41">
        <f t="shared" si="0"/>
        <v>2323054</v>
      </c>
      <c r="M25" s="11"/>
      <c r="N25" s="11"/>
      <c r="O25" s="12"/>
    </row>
    <row r="26" spans="1:15" ht="12.75">
      <c r="A26" s="26">
        <v>20</v>
      </c>
      <c r="B26" s="61" t="s">
        <v>22</v>
      </c>
      <c r="C26" s="17"/>
      <c r="D26" s="43">
        <v>11144356</v>
      </c>
      <c r="E26" s="42"/>
      <c r="F26" s="43">
        <v>0</v>
      </c>
      <c r="G26" s="43">
        <v>511869</v>
      </c>
      <c r="H26" s="43">
        <v>8471534</v>
      </c>
      <c r="I26" s="43">
        <v>2160953</v>
      </c>
      <c r="J26" s="43">
        <v>0</v>
      </c>
      <c r="K26" s="43">
        <f t="shared" si="0"/>
        <v>11144356</v>
      </c>
      <c r="M26" s="11"/>
      <c r="N26" s="11"/>
      <c r="O26" s="11"/>
    </row>
    <row r="27" spans="1:15" ht="12.75">
      <c r="A27" s="25">
        <v>21</v>
      </c>
      <c r="B27" s="60" t="s">
        <v>23</v>
      </c>
      <c r="C27" s="17"/>
      <c r="D27" s="44">
        <v>7061218</v>
      </c>
      <c r="E27" s="42"/>
      <c r="F27" s="44">
        <v>0</v>
      </c>
      <c r="G27" s="44">
        <v>288674</v>
      </c>
      <c r="H27" s="44">
        <v>1000000</v>
      </c>
      <c r="I27" s="44">
        <v>3356159</v>
      </c>
      <c r="J27" s="44">
        <v>2416385</v>
      </c>
      <c r="K27" s="44">
        <f t="shared" si="0"/>
        <v>7061218</v>
      </c>
      <c r="M27" s="11"/>
      <c r="N27" s="11"/>
      <c r="O27" s="11"/>
    </row>
    <row r="28" spans="1:15" ht="12.75">
      <c r="A28" s="31">
        <v>22</v>
      </c>
      <c r="B28" s="59" t="s">
        <v>24</v>
      </c>
      <c r="C28" s="17"/>
      <c r="D28" s="41">
        <v>11647923</v>
      </c>
      <c r="E28" s="42"/>
      <c r="F28" s="41">
        <v>0</v>
      </c>
      <c r="G28" s="41">
        <v>12289869</v>
      </c>
      <c r="H28" s="41">
        <v>-163785</v>
      </c>
      <c r="I28" s="41">
        <v>-200322</v>
      </c>
      <c r="J28" s="41">
        <v>-277836</v>
      </c>
      <c r="K28" s="41">
        <f t="shared" si="0"/>
        <v>11647926</v>
      </c>
      <c r="M28" s="11"/>
      <c r="N28" s="11"/>
      <c r="O28" s="11"/>
    </row>
    <row r="29" spans="1:15" ht="12.75">
      <c r="A29" s="31">
        <v>23</v>
      </c>
      <c r="B29" s="59" t="s">
        <v>25</v>
      </c>
      <c r="C29" s="17"/>
      <c r="D29" s="41">
        <v>74018962</v>
      </c>
      <c r="E29" s="42"/>
      <c r="F29" s="41">
        <v>0</v>
      </c>
      <c r="G29" s="41">
        <v>37843742</v>
      </c>
      <c r="H29" s="41">
        <v>4540559</v>
      </c>
      <c r="I29" s="41">
        <v>1487970</v>
      </c>
      <c r="J29" s="41">
        <v>30146691</v>
      </c>
      <c r="K29" s="41">
        <f t="shared" si="0"/>
        <v>74018962</v>
      </c>
      <c r="M29" s="11"/>
      <c r="N29" s="11"/>
      <c r="O29" s="11"/>
    </row>
    <row r="30" spans="1:15" ht="12.75">
      <c r="A30" s="31">
        <v>24</v>
      </c>
      <c r="B30" s="59" t="s">
        <v>26</v>
      </c>
      <c r="C30" s="17"/>
      <c r="D30" s="41">
        <v>43945246</v>
      </c>
      <c r="E30" s="42"/>
      <c r="F30" s="41">
        <v>0</v>
      </c>
      <c r="G30" s="41">
        <v>24568034</v>
      </c>
      <c r="H30" s="41">
        <v>0</v>
      </c>
      <c r="I30" s="41">
        <v>0</v>
      </c>
      <c r="J30" s="41">
        <v>19377212</v>
      </c>
      <c r="K30" s="41">
        <f t="shared" si="0"/>
        <v>43945246</v>
      </c>
      <c r="M30" s="11"/>
      <c r="N30" s="11"/>
      <c r="O30" s="11"/>
    </row>
    <row r="31" spans="1:15" ht="12.75">
      <c r="A31" s="26">
        <v>25</v>
      </c>
      <c r="B31" s="61" t="s">
        <v>27</v>
      </c>
      <c r="C31" s="17"/>
      <c r="D31" s="43">
        <v>16446627</v>
      </c>
      <c r="E31" s="42"/>
      <c r="F31" s="43">
        <v>0</v>
      </c>
      <c r="G31" s="43">
        <v>1560514</v>
      </c>
      <c r="H31" s="43">
        <v>1149242</v>
      </c>
      <c r="I31" s="43">
        <v>132805</v>
      </c>
      <c r="J31" s="43">
        <v>13604066</v>
      </c>
      <c r="K31" s="43">
        <f t="shared" si="0"/>
        <v>16446627</v>
      </c>
      <c r="M31" s="11"/>
      <c r="N31" s="11"/>
      <c r="O31" s="11"/>
    </row>
    <row r="32" spans="1:15" ht="12.75">
      <c r="A32" s="25">
        <v>26</v>
      </c>
      <c r="B32" s="60" t="s">
        <v>105</v>
      </c>
      <c r="C32" s="17"/>
      <c r="D32" s="44">
        <f>203681965</f>
        <v>203681965</v>
      </c>
      <c r="E32" s="42"/>
      <c r="F32" s="44">
        <v>3682039</v>
      </c>
      <c r="G32" s="44">
        <v>135928170</v>
      </c>
      <c r="H32" s="44">
        <v>22069785</v>
      </c>
      <c r="I32" s="44">
        <v>0</v>
      </c>
      <c r="J32" s="44">
        <v>42001968</v>
      </c>
      <c r="K32" s="44">
        <f t="shared" si="0"/>
        <v>203681962</v>
      </c>
      <c r="M32" s="11"/>
      <c r="N32" s="11"/>
      <c r="O32" s="11"/>
    </row>
    <row r="33" spans="1:15" ht="12.75">
      <c r="A33" s="31">
        <v>27</v>
      </c>
      <c r="B33" s="59" t="s">
        <v>82</v>
      </c>
      <c r="C33" s="17"/>
      <c r="D33" s="41">
        <v>28741851</v>
      </c>
      <c r="E33" s="42"/>
      <c r="F33" s="41">
        <v>910095</v>
      </c>
      <c r="G33" s="41">
        <v>8390690</v>
      </c>
      <c r="H33" s="41">
        <v>9620343</v>
      </c>
      <c r="I33" s="41">
        <v>3500000</v>
      </c>
      <c r="J33" s="41">
        <v>6320723</v>
      </c>
      <c r="K33" s="41">
        <f t="shared" si="0"/>
        <v>28741851</v>
      </c>
      <c r="M33" s="11"/>
      <c r="N33" s="11"/>
      <c r="O33" s="11"/>
    </row>
    <row r="34" spans="1:15" ht="12.75">
      <c r="A34" s="31">
        <v>28</v>
      </c>
      <c r="B34" s="59" t="s">
        <v>28</v>
      </c>
      <c r="C34" s="17"/>
      <c r="D34" s="41">
        <v>141662193</v>
      </c>
      <c r="E34" s="42"/>
      <c r="F34" s="41">
        <v>2663196</v>
      </c>
      <c r="G34" s="41">
        <v>10973019</v>
      </c>
      <c r="H34" s="41">
        <v>51275611</v>
      </c>
      <c r="I34" s="41">
        <v>53477489</v>
      </c>
      <c r="J34" s="41">
        <v>23272878</v>
      </c>
      <c r="K34" s="41">
        <f t="shared" si="0"/>
        <v>141662193</v>
      </c>
      <c r="M34" s="11"/>
      <c r="N34" s="11"/>
      <c r="O34" s="11"/>
    </row>
    <row r="35" spans="1:15" ht="12.75">
      <c r="A35" s="31">
        <v>29</v>
      </c>
      <c r="B35" s="59" t="s">
        <v>29</v>
      </c>
      <c r="C35" s="17"/>
      <c r="D35" s="41">
        <v>86473176</v>
      </c>
      <c r="E35" s="42"/>
      <c r="F35" s="41">
        <v>0</v>
      </c>
      <c r="G35" s="41">
        <v>76434936</v>
      </c>
      <c r="H35" s="41">
        <v>5402245</v>
      </c>
      <c r="I35" s="41">
        <v>0</v>
      </c>
      <c r="J35" s="41">
        <v>4636007</v>
      </c>
      <c r="K35" s="41">
        <f t="shared" si="0"/>
        <v>86473188</v>
      </c>
      <c r="M35" s="11"/>
      <c r="N35" s="11"/>
      <c r="O35" s="11"/>
    </row>
    <row r="36" spans="1:15" ht="12.75">
      <c r="A36" s="26">
        <v>30</v>
      </c>
      <c r="B36" s="61" t="s">
        <v>30</v>
      </c>
      <c r="C36" s="17"/>
      <c r="D36" s="43">
        <v>17451881</v>
      </c>
      <c r="E36" s="42"/>
      <c r="F36" s="43">
        <v>0</v>
      </c>
      <c r="G36" s="43">
        <v>9475822</v>
      </c>
      <c r="H36" s="43">
        <v>2500000</v>
      </c>
      <c r="I36" s="43">
        <v>5476059</v>
      </c>
      <c r="J36" s="43">
        <v>0</v>
      </c>
      <c r="K36" s="43">
        <f t="shared" si="0"/>
        <v>17451881</v>
      </c>
      <c r="M36" s="11"/>
      <c r="N36" s="11"/>
      <c r="O36" s="11"/>
    </row>
    <row r="37" spans="1:15" ht="12.75">
      <c r="A37" s="25">
        <v>31</v>
      </c>
      <c r="B37" s="60" t="s">
        <v>31</v>
      </c>
      <c r="C37" s="17"/>
      <c r="D37" s="44">
        <v>50524746</v>
      </c>
      <c r="E37" s="42"/>
      <c r="F37" s="44">
        <v>0</v>
      </c>
      <c r="G37" s="44">
        <v>23471836</v>
      </c>
      <c r="H37" s="44">
        <v>13738320</v>
      </c>
      <c r="I37" s="44">
        <v>200000</v>
      </c>
      <c r="J37" s="44">
        <v>13114590</v>
      </c>
      <c r="K37" s="44">
        <f t="shared" si="0"/>
        <v>50524746</v>
      </c>
      <c r="M37" s="11"/>
      <c r="N37" s="11"/>
      <c r="O37" s="11"/>
    </row>
    <row r="38" spans="1:15" ht="12.75">
      <c r="A38" s="31">
        <v>32</v>
      </c>
      <c r="B38" s="59" t="s">
        <v>32</v>
      </c>
      <c r="C38" s="17"/>
      <c r="D38" s="41">
        <v>54934380</v>
      </c>
      <c r="E38" s="42"/>
      <c r="F38" s="41">
        <v>1258867</v>
      </c>
      <c r="G38" s="41">
        <v>37794699</v>
      </c>
      <c r="H38" s="41">
        <v>5906504</v>
      </c>
      <c r="I38" s="41">
        <v>2559107</v>
      </c>
      <c r="J38" s="41">
        <v>7415203</v>
      </c>
      <c r="K38" s="41">
        <f t="shared" si="0"/>
        <v>54934380</v>
      </c>
      <c r="M38" s="11"/>
      <c r="N38" s="11"/>
      <c r="O38" s="11"/>
    </row>
    <row r="39" spans="1:15" ht="12.75">
      <c r="A39" s="31">
        <v>33</v>
      </c>
      <c r="B39" s="59" t="s">
        <v>33</v>
      </c>
      <c r="C39" s="17"/>
      <c r="D39" s="41">
        <v>14201119</v>
      </c>
      <c r="E39" s="42"/>
      <c r="F39" s="41">
        <v>0</v>
      </c>
      <c r="G39" s="41">
        <v>7408807</v>
      </c>
      <c r="H39" s="41">
        <v>612622</v>
      </c>
      <c r="I39" s="41">
        <v>0</v>
      </c>
      <c r="J39" s="41">
        <v>6179690</v>
      </c>
      <c r="K39" s="41">
        <f t="shared" si="0"/>
        <v>14201119</v>
      </c>
      <c r="M39" s="11"/>
      <c r="N39" s="11"/>
      <c r="O39" s="11"/>
    </row>
    <row r="40" spans="1:15" ht="12.75">
      <c r="A40" s="31">
        <v>34</v>
      </c>
      <c r="B40" s="59" t="s">
        <v>34</v>
      </c>
      <c r="C40" s="17"/>
      <c r="D40" s="41">
        <v>6009856</v>
      </c>
      <c r="E40" s="42"/>
      <c r="F40" s="41">
        <v>168568</v>
      </c>
      <c r="G40" s="41">
        <v>3302407</v>
      </c>
      <c r="H40" s="41">
        <v>1069024</v>
      </c>
      <c r="I40" s="41">
        <v>90704</v>
      </c>
      <c r="J40" s="41">
        <v>1379153</v>
      </c>
      <c r="K40" s="41">
        <f t="shared" si="0"/>
        <v>6009856</v>
      </c>
      <c r="M40" s="11"/>
      <c r="N40" s="11"/>
      <c r="O40" s="11"/>
    </row>
    <row r="41" spans="1:15" ht="12.75">
      <c r="A41" s="26">
        <v>35</v>
      </c>
      <c r="B41" s="61" t="s">
        <v>35</v>
      </c>
      <c r="C41" s="17"/>
      <c r="D41" s="43">
        <v>23032281</v>
      </c>
      <c r="E41" s="42"/>
      <c r="F41" s="43">
        <v>0</v>
      </c>
      <c r="G41" s="43">
        <v>5204031</v>
      </c>
      <c r="H41" s="43">
        <v>17828250</v>
      </c>
      <c r="I41" s="43">
        <v>0</v>
      </c>
      <c r="J41" s="43">
        <v>0</v>
      </c>
      <c r="K41" s="43">
        <f t="shared" si="0"/>
        <v>23032281</v>
      </c>
      <c r="M41" s="11"/>
      <c r="N41" s="11"/>
      <c r="O41" s="11"/>
    </row>
    <row r="42" spans="1:15" ht="12.75">
      <c r="A42" s="25">
        <v>36</v>
      </c>
      <c r="B42" s="60" t="s">
        <v>106</v>
      </c>
      <c r="C42" s="17"/>
      <c r="D42" s="44">
        <f>212021715</f>
        <v>212021715</v>
      </c>
      <c r="E42" s="42"/>
      <c r="F42" s="44">
        <v>147348</v>
      </c>
      <c r="G42" s="44">
        <v>122268938</v>
      </c>
      <c r="H42" s="44">
        <v>6791656</v>
      </c>
      <c r="I42" s="44">
        <v>0</v>
      </c>
      <c r="J42" s="44">
        <v>82813773</v>
      </c>
      <c r="K42" s="44">
        <f t="shared" si="0"/>
        <v>212021715</v>
      </c>
      <c r="M42" s="11"/>
      <c r="N42" s="11"/>
      <c r="O42" s="11"/>
    </row>
    <row r="43" spans="1:15" ht="12.75">
      <c r="A43" s="31">
        <v>37</v>
      </c>
      <c r="B43" s="59" t="s">
        <v>36</v>
      </c>
      <c r="C43" s="17"/>
      <c r="D43" s="41">
        <v>69861322</v>
      </c>
      <c r="E43" s="42"/>
      <c r="F43" s="41">
        <v>148911</v>
      </c>
      <c r="G43" s="41">
        <v>40549545</v>
      </c>
      <c r="H43" s="41">
        <v>15192798</v>
      </c>
      <c r="I43" s="41">
        <v>838364</v>
      </c>
      <c r="J43" s="41">
        <v>13131725</v>
      </c>
      <c r="K43" s="41">
        <f t="shared" si="0"/>
        <v>69861343</v>
      </c>
      <c r="M43" s="11"/>
      <c r="N43" s="11"/>
      <c r="O43" s="11"/>
    </row>
    <row r="44" spans="1:15" ht="12.75">
      <c r="A44" s="31">
        <v>38</v>
      </c>
      <c r="B44" s="59" t="s">
        <v>107</v>
      </c>
      <c r="C44" s="17"/>
      <c r="D44" s="41">
        <f>54314252</f>
        <v>54314252</v>
      </c>
      <c r="E44" s="42"/>
      <c r="F44" s="41">
        <v>1403373</v>
      </c>
      <c r="G44" s="41">
        <v>3467500</v>
      </c>
      <c r="H44" s="41">
        <v>12000000</v>
      </c>
      <c r="I44" s="41">
        <v>12067149</v>
      </c>
      <c r="J44" s="41">
        <v>25376230</v>
      </c>
      <c r="K44" s="41">
        <f t="shared" si="0"/>
        <v>54314252</v>
      </c>
      <c r="M44" s="11"/>
      <c r="N44" s="11"/>
      <c r="O44" s="11"/>
    </row>
    <row r="45" spans="1:15" ht="12.75">
      <c r="A45" s="31">
        <v>39</v>
      </c>
      <c r="B45" s="59" t="s">
        <v>37</v>
      </c>
      <c r="C45" s="17"/>
      <c r="D45" s="41">
        <v>4087395</v>
      </c>
      <c r="E45" s="42"/>
      <c r="F45" s="41">
        <v>27659</v>
      </c>
      <c r="G45" s="41">
        <v>655907</v>
      </c>
      <c r="H45" s="41"/>
      <c r="I45" s="41"/>
      <c r="J45" s="41">
        <v>3403832</v>
      </c>
      <c r="K45" s="41">
        <f t="shared" si="0"/>
        <v>4087398</v>
      </c>
      <c r="M45" s="13"/>
      <c r="N45" s="11"/>
      <c r="O45" s="12"/>
    </row>
    <row r="46" spans="1:15" ht="12.75">
      <c r="A46" s="26">
        <v>40</v>
      </c>
      <c r="B46" s="61" t="s">
        <v>38</v>
      </c>
      <c r="C46" s="17"/>
      <c r="D46" s="43">
        <v>62723779</v>
      </c>
      <c r="E46" s="42"/>
      <c r="F46" s="43">
        <v>232117</v>
      </c>
      <c r="G46" s="43">
        <v>37985326</v>
      </c>
      <c r="H46" s="43">
        <v>1191285</v>
      </c>
      <c r="I46" s="43">
        <v>3545319</v>
      </c>
      <c r="J46" s="43">
        <v>19769746</v>
      </c>
      <c r="K46" s="43">
        <f t="shared" si="0"/>
        <v>62723793</v>
      </c>
      <c r="M46" s="11"/>
      <c r="N46" s="11"/>
      <c r="O46" s="11"/>
    </row>
    <row r="47" spans="1:15" ht="12.75">
      <c r="A47" s="25">
        <v>41</v>
      </c>
      <c r="B47" s="60" t="s">
        <v>39</v>
      </c>
      <c r="C47" s="17"/>
      <c r="D47" s="44">
        <v>27547659</v>
      </c>
      <c r="E47" s="42"/>
      <c r="F47" s="44">
        <v>0</v>
      </c>
      <c r="G47" s="44">
        <v>27547659</v>
      </c>
      <c r="H47" s="44">
        <v>0</v>
      </c>
      <c r="I47" s="44">
        <v>0</v>
      </c>
      <c r="J47" s="44">
        <v>0</v>
      </c>
      <c r="K47" s="44">
        <f t="shared" si="0"/>
        <v>27547659</v>
      </c>
      <c r="M47" s="11"/>
      <c r="N47" s="11"/>
      <c r="O47" s="11"/>
    </row>
    <row r="48" spans="1:15" ht="12.75">
      <c r="A48" s="31">
        <v>42</v>
      </c>
      <c r="B48" s="59" t="s">
        <v>40</v>
      </c>
      <c r="C48" s="17"/>
      <c r="D48" s="41">
        <v>13854584</v>
      </c>
      <c r="E48" s="42"/>
      <c r="F48" s="41">
        <v>0</v>
      </c>
      <c r="G48" s="41">
        <v>9207245</v>
      </c>
      <c r="H48" s="41">
        <v>0</v>
      </c>
      <c r="I48" s="41">
        <v>0</v>
      </c>
      <c r="J48" s="41">
        <v>4647339</v>
      </c>
      <c r="K48" s="41">
        <f t="shared" si="0"/>
        <v>13854584</v>
      </c>
      <c r="M48" s="11"/>
      <c r="N48" s="11"/>
      <c r="O48" s="11"/>
    </row>
    <row r="49" spans="1:15" ht="12.75">
      <c r="A49" s="31">
        <v>43</v>
      </c>
      <c r="B49" s="59" t="s">
        <v>41</v>
      </c>
      <c r="C49" s="17"/>
      <c r="D49" s="41">
        <v>22782903</v>
      </c>
      <c r="E49" s="42"/>
      <c r="F49" s="41">
        <v>0</v>
      </c>
      <c r="G49" s="41">
        <v>14149736</v>
      </c>
      <c r="H49" s="41">
        <v>0</v>
      </c>
      <c r="I49" s="41">
        <v>6086731</v>
      </c>
      <c r="J49" s="41">
        <v>2546436</v>
      </c>
      <c r="K49" s="41">
        <f t="shared" si="0"/>
        <v>22782903</v>
      </c>
      <c r="M49" s="11"/>
      <c r="N49" s="11"/>
      <c r="O49" s="11"/>
    </row>
    <row r="50" spans="1:15" ht="12.75">
      <c r="A50" s="31">
        <v>44</v>
      </c>
      <c r="B50" s="59" t="s">
        <v>108</v>
      </c>
      <c r="C50" s="17"/>
      <c r="D50" s="41">
        <f>111020329</f>
        <v>111020329</v>
      </c>
      <c r="E50" s="42"/>
      <c r="F50" s="41">
        <v>1662145</v>
      </c>
      <c r="G50" s="41">
        <v>11119010</v>
      </c>
      <c r="H50" s="41">
        <v>0</v>
      </c>
      <c r="I50" s="41">
        <v>95589835</v>
      </c>
      <c r="J50" s="41">
        <v>2649339</v>
      </c>
      <c r="K50" s="41">
        <f t="shared" si="0"/>
        <v>111020329</v>
      </c>
      <c r="M50" s="11"/>
      <c r="N50" s="11"/>
      <c r="O50" s="11"/>
    </row>
    <row r="51" spans="1:15" ht="12.75">
      <c r="A51" s="26">
        <v>45</v>
      </c>
      <c r="B51" s="61" t="s">
        <v>83</v>
      </c>
      <c r="C51" s="17"/>
      <c r="D51" s="43">
        <v>67309789</v>
      </c>
      <c r="E51" s="42"/>
      <c r="F51" s="43">
        <v>318237</v>
      </c>
      <c r="G51" s="43">
        <v>22976392</v>
      </c>
      <c r="H51" s="43">
        <v>10978680</v>
      </c>
      <c r="I51" s="43">
        <v>0</v>
      </c>
      <c r="J51" s="43">
        <v>33036478</v>
      </c>
      <c r="K51" s="43">
        <f t="shared" si="0"/>
        <v>67309787</v>
      </c>
      <c r="M51" s="11"/>
      <c r="N51" s="11"/>
      <c r="O51" s="11"/>
    </row>
    <row r="52" spans="1:15" ht="12.75">
      <c r="A52" s="25">
        <v>46</v>
      </c>
      <c r="B52" s="60" t="s">
        <v>42</v>
      </c>
      <c r="C52" s="17"/>
      <c r="D52" s="44">
        <v>4208312</v>
      </c>
      <c r="E52" s="42"/>
      <c r="F52" s="44">
        <v>0</v>
      </c>
      <c r="G52" s="44">
        <v>2605994</v>
      </c>
      <c r="H52" s="44">
        <v>0</v>
      </c>
      <c r="I52" s="44">
        <v>216771</v>
      </c>
      <c r="J52" s="44">
        <v>1385547</v>
      </c>
      <c r="K52" s="44">
        <f t="shared" si="0"/>
        <v>4208312</v>
      </c>
      <c r="M52" s="11"/>
      <c r="N52" s="11"/>
      <c r="O52" s="11"/>
    </row>
    <row r="53" spans="1:15" ht="12.75">
      <c r="A53" s="31">
        <v>47</v>
      </c>
      <c r="B53" s="59" t="s">
        <v>43</v>
      </c>
      <c r="C53" s="17"/>
      <c r="D53" s="41">
        <v>26509963</v>
      </c>
      <c r="E53" s="42"/>
      <c r="F53" s="41">
        <v>0</v>
      </c>
      <c r="G53" s="41">
        <v>13725745</v>
      </c>
      <c r="H53" s="41">
        <v>1648717</v>
      </c>
      <c r="I53" s="41">
        <v>175319</v>
      </c>
      <c r="J53" s="41">
        <v>10960182</v>
      </c>
      <c r="K53" s="41">
        <f t="shared" si="0"/>
        <v>26509963</v>
      </c>
      <c r="M53" s="11"/>
      <c r="N53" s="11"/>
      <c r="O53" s="11"/>
    </row>
    <row r="54" spans="1:15" ht="12.75">
      <c r="A54" s="31">
        <v>48</v>
      </c>
      <c r="B54" s="59" t="s">
        <v>44</v>
      </c>
      <c r="C54" s="17"/>
      <c r="D54" s="41">
        <v>16482424</v>
      </c>
      <c r="E54" s="42"/>
      <c r="F54" s="41">
        <v>0</v>
      </c>
      <c r="G54" s="41">
        <v>0</v>
      </c>
      <c r="H54" s="41">
        <v>2328211</v>
      </c>
      <c r="I54" s="41">
        <v>9648543</v>
      </c>
      <c r="J54" s="41">
        <v>4505670</v>
      </c>
      <c r="K54" s="41">
        <f t="shared" si="0"/>
        <v>16482424</v>
      </c>
      <c r="M54" s="11"/>
      <c r="N54" s="11"/>
      <c r="O54" s="11"/>
    </row>
    <row r="55" spans="1:15" ht="12.75">
      <c r="A55" s="31">
        <v>49</v>
      </c>
      <c r="B55" s="59" t="s">
        <v>45</v>
      </c>
      <c r="C55" s="17"/>
      <c r="D55" s="41">
        <v>5332966</v>
      </c>
      <c r="E55" s="42"/>
      <c r="F55" s="41">
        <v>0</v>
      </c>
      <c r="G55" s="41">
        <v>0</v>
      </c>
      <c r="H55" s="41">
        <v>6152173</v>
      </c>
      <c r="I55" s="41">
        <v>0</v>
      </c>
      <c r="J55" s="41">
        <v>-819208</v>
      </c>
      <c r="K55" s="41">
        <f t="shared" si="0"/>
        <v>5332965</v>
      </c>
      <c r="M55" s="11"/>
      <c r="N55" s="11"/>
      <c r="O55" s="11"/>
    </row>
    <row r="56" spans="1:15" ht="12.75">
      <c r="A56" s="26">
        <v>50</v>
      </c>
      <c r="B56" s="61" t="s">
        <v>46</v>
      </c>
      <c r="C56" s="17"/>
      <c r="D56" s="43">
        <v>54721673</v>
      </c>
      <c r="E56" s="42"/>
      <c r="F56" s="43">
        <v>866635</v>
      </c>
      <c r="G56" s="43">
        <v>31071148</v>
      </c>
      <c r="H56" s="43">
        <v>15379621</v>
      </c>
      <c r="I56" s="43">
        <v>3368048</v>
      </c>
      <c r="J56" s="43">
        <v>4036221</v>
      </c>
      <c r="K56" s="43">
        <f t="shared" si="0"/>
        <v>54721673</v>
      </c>
      <c r="M56" s="11"/>
      <c r="N56" s="11"/>
      <c r="O56" s="11"/>
    </row>
    <row r="57" spans="1:15" ht="12.75">
      <c r="A57" s="25">
        <v>51</v>
      </c>
      <c r="B57" s="60" t="s">
        <v>47</v>
      </c>
      <c r="C57" s="17"/>
      <c r="D57" s="44">
        <v>37029844</v>
      </c>
      <c r="E57" s="42"/>
      <c r="F57" s="44">
        <v>2103194</v>
      </c>
      <c r="G57" s="44">
        <v>8926064</v>
      </c>
      <c r="H57" s="44">
        <v>23408896</v>
      </c>
      <c r="I57" s="44">
        <v>2219279</v>
      </c>
      <c r="J57" s="44">
        <v>372411</v>
      </c>
      <c r="K57" s="44">
        <f t="shared" si="0"/>
        <v>37029844</v>
      </c>
      <c r="M57" s="11"/>
      <c r="N57" s="11"/>
      <c r="O57" s="11"/>
    </row>
    <row r="58" spans="1:15" ht="12.75">
      <c r="A58" s="31">
        <v>52</v>
      </c>
      <c r="B58" s="59" t="s">
        <v>84</v>
      </c>
      <c r="C58" s="17"/>
      <c r="D58" s="41">
        <v>130303334</v>
      </c>
      <c r="E58" s="42"/>
      <c r="F58" s="41">
        <v>0</v>
      </c>
      <c r="G58" s="41">
        <v>18235788</v>
      </c>
      <c r="H58" s="41">
        <v>66373110</v>
      </c>
      <c r="I58" s="41">
        <v>45694436</v>
      </c>
      <c r="J58" s="41">
        <v>0</v>
      </c>
      <c r="K58" s="41">
        <f>SUM(F58:J58)</f>
        <v>130303334</v>
      </c>
      <c r="M58" s="11"/>
      <c r="N58" s="11"/>
      <c r="O58" s="11"/>
    </row>
    <row r="59" spans="1:15" ht="12.75">
      <c r="A59" s="31">
        <v>53</v>
      </c>
      <c r="B59" s="59" t="s">
        <v>48</v>
      </c>
      <c r="C59" s="17"/>
      <c r="D59" s="41">
        <v>58421059</v>
      </c>
      <c r="E59" s="42"/>
      <c r="F59" s="41">
        <v>231681</v>
      </c>
      <c r="G59" s="41">
        <v>46846621</v>
      </c>
      <c r="H59" s="41">
        <v>13568573</v>
      </c>
      <c r="I59" s="41">
        <v>0</v>
      </c>
      <c r="J59" s="41">
        <v>-2225816</v>
      </c>
      <c r="K59" s="41">
        <f t="shared" si="0"/>
        <v>58421059</v>
      </c>
      <c r="M59" s="11"/>
      <c r="N59" s="11"/>
      <c r="O59" s="12"/>
    </row>
    <row r="60" spans="1:15" ht="12.75">
      <c r="A60" s="31">
        <v>54</v>
      </c>
      <c r="B60" s="59" t="s">
        <v>49</v>
      </c>
      <c r="C60" s="17"/>
      <c r="D60" s="41">
        <v>2266745</v>
      </c>
      <c r="E60" s="42"/>
      <c r="F60" s="41">
        <v>0</v>
      </c>
      <c r="G60" s="41">
        <v>1370250</v>
      </c>
      <c r="H60" s="41">
        <v>100036</v>
      </c>
      <c r="I60" s="41">
        <v>0</v>
      </c>
      <c r="J60" s="41">
        <v>796459</v>
      </c>
      <c r="K60" s="41">
        <f t="shared" si="0"/>
        <v>2266745</v>
      </c>
      <c r="M60" s="11"/>
      <c r="N60" s="11"/>
      <c r="O60" s="11"/>
    </row>
    <row r="61" spans="1:15" ht="12.75">
      <c r="A61" s="26">
        <v>55</v>
      </c>
      <c r="B61" s="61" t="s">
        <v>85</v>
      </c>
      <c r="C61" s="17"/>
      <c r="D61" s="43">
        <v>46540377</v>
      </c>
      <c r="E61" s="42"/>
      <c r="F61" s="43">
        <v>424090</v>
      </c>
      <c r="G61" s="43">
        <v>32901817</v>
      </c>
      <c r="H61" s="43">
        <v>281232</v>
      </c>
      <c r="I61" s="43">
        <v>3846259</v>
      </c>
      <c r="J61" s="43">
        <v>9086979</v>
      </c>
      <c r="K61" s="43">
        <f t="shared" si="0"/>
        <v>46540377</v>
      </c>
      <c r="M61" s="11"/>
      <c r="N61" s="11"/>
      <c r="O61" s="11"/>
    </row>
    <row r="62" spans="1:15" ht="12.75">
      <c r="A62" s="25">
        <v>56</v>
      </c>
      <c r="B62" s="60" t="s">
        <v>50</v>
      </c>
      <c r="C62" s="17"/>
      <c r="D62" s="44">
        <v>2091687</v>
      </c>
      <c r="E62" s="42"/>
      <c r="F62" s="44"/>
      <c r="G62" s="44"/>
      <c r="H62" s="44">
        <v>365000</v>
      </c>
      <c r="I62" s="44">
        <v>856114</v>
      </c>
      <c r="J62" s="44">
        <v>870573</v>
      </c>
      <c r="K62" s="44">
        <f t="shared" si="0"/>
        <v>2091687</v>
      </c>
      <c r="M62" s="11"/>
      <c r="N62" s="11"/>
      <c r="O62" s="11"/>
    </row>
    <row r="63" spans="1:15" ht="12.75">
      <c r="A63" s="31">
        <v>57</v>
      </c>
      <c r="B63" s="59" t="s">
        <v>78</v>
      </c>
      <c r="C63" s="17"/>
      <c r="D63" s="41">
        <v>18192037</v>
      </c>
      <c r="E63" s="42"/>
      <c r="F63" s="41">
        <v>295837</v>
      </c>
      <c r="G63" s="41">
        <v>2077436</v>
      </c>
      <c r="H63" s="41">
        <v>2042261</v>
      </c>
      <c r="I63" s="41">
        <v>-36573</v>
      </c>
      <c r="J63" s="41">
        <v>13813076</v>
      </c>
      <c r="K63" s="41">
        <f t="shared" si="0"/>
        <v>18192037</v>
      </c>
      <c r="M63" s="11"/>
      <c r="N63" s="11"/>
      <c r="O63" s="11"/>
    </row>
    <row r="64" spans="1:15" ht="12.75">
      <c r="A64" s="31">
        <v>58</v>
      </c>
      <c r="B64" s="59" t="s">
        <v>51</v>
      </c>
      <c r="C64" s="17"/>
      <c r="D64" s="41">
        <v>48328522</v>
      </c>
      <c r="E64" s="42"/>
      <c r="F64" s="41">
        <v>0</v>
      </c>
      <c r="G64" s="41">
        <v>22955607</v>
      </c>
      <c r="H64" s="41">
        <v>0</v>
      </c>
      <c r="I64" s="41">
        <v>0</v>
      </c>
      <c r="J64" s="41">
        <v>25372916</v>
      </c>
      <c r="K64" s="41">
        <f t="shared" si="0"/>
        <v>48328523</v>
      </c>
      <c r="M64" s="11"/>
      <c r="N64" s="11"/>
      <c r="O64" s="11"/>
    </row>
    <row r="65" spans="1:15" ht="12.75">
      <c r="A65" s="31">
        <v>59</v>
      </c>
      <c r="B65" s="59" t="s">
        <v>52</v>
      </c>
      <c r="C65" s="17"/>
      <c r="D65" s="41">
        <v>15041292</v>
      </c>
      <c r="E65" s="42"/>
      <c r="F65" s="41">
        <v>670422</v>
      </c>
      <c r="G65" s="41">
        <v>3945177</v>
      </c>
      <c r="H65" s="41">
        <v>3964382</v>
      </c>
      <c r="I65" s="41">
        <v>2796941</v>
      </c>
      <c r="J65" s="41">
        <v>3664370</v>
      </c>
      <c r="K65" s="41">
        <f t="shared" si="0"/>
        <v>15041292</v>
      </c>
      <c r="M65" s="11"/>
      <c r="N65" s="11"/>
      <c r="O65" s="11"/>
    </row>
    <row r="66" spans="1:15" ht="12.75">
      <c r="A66" s="26">
        <v>60</v>
      </c>
      <c r="B66" s="61" t="s">
        <v>53</v>
      </c>
      <c r="C66" s="17"/>
      <c r="D66" s="43">
        <v>40323345</v>
      </c>
      <c r="E66" s="42"/>
      <c r="F66" s="43">
        <v>0</v>
      </c>
      <c r="G66" s="43">
        <v>9022172</v>
      </c>
      <c r="H66" s="43">
        <v>713648</v>
      </c>
      <c r="I66" s="43">
        <v>26619969</v>
      </c>
      <c r="J66" s="43">
        <v>3967556</v>
      </c>
      <c r="K66" s="43">
        <f t="shared" si="0"/>
        <v>40323345</v>
      </c>
      <c r="M66" s="11"/>
      <c r="N66" s="11"/>
      <c r="O66" s="11"/>
    </row>
    <row r="67" spans="1:15" ht="12.75">
      <c r="A67" s="25">
        <v>61</v>
      </c>
      <c r="B67" s="60" t="s">
        <v>54</v>
      </c>
      <c r="C67" s="17"/>
      <c r="D67" s="44">
        <v>19029447</v>
      </c>
      <c r="E67" s="42"/>
      <c r="F67" s="44"/>
      <c r="G67" s="44">
        <v>7746027</v>
      </c>
      <c r="H67" s="44">
        <v>5306429</v>
      </c>
      <c r="I67" s="44">
        <v>274441</v>
      </c>
      <c r="J67" s="44">
        <v>5702550</v>
      </c>
      <c r="K67" s="44">
        <f t="shared" si="0"/>
        <v>19029447</v>
      </c>
      <c r="M67" s="11"/>
      <c r="N67" s="11"/>
      <c r="O67" s="11"/>
    </row>
    <row r="68" spans="1:15" ht="12.75">
      <c r="A68" s="31">
        <v>62</v>
      </c>
      <c r="B68" s="59" t="s">
        <v>55</v>
      </c>
      <c r="C68" s="17"/>
      <c r="D68" s="41">
        <v>9701723</v>
      </c>
      <c r="E68" s="42"/>
      <c r="F68" s="41">
        <v>0</v>
      </c>
      <c r="G68" s="41">
        <v>0</v>
      </c>
      <c r="H68" s="41">
        <v>0</v>
      </c>
      <c r="I68" s="41">
        <v>1302221</v>
      </c>
      <c r="J68" s="41">
        <v>8399498</v>
      </c>
      <c r="K68" s="41">
        <f t="shared" si="0"/>
        <v>9701719</v>
      </c>
      <c r="M68" s="11"/>
      <c r="N68" s="11"/>
      <c r="O68" s="11"/>
    </row>
    <row r="69" spans="1:15" ht="12.75">
      <c r="A69" s="31">
        <v>63</v>
      </c>
      <c r="B69" s="59" t="s">
        <v>56</v>
      </c>
      <c r="C69" s="17"/>
      <c r="D69" s="41">
        <v>2712176</v>
      </c>
      <c r="E69" s="42"/>
      <c r="F69" s="41">
        <v>0</v>
      </c>
      <c r="G69" s="41">
        <v>52312</v>
      </c>
      <c r="H69" s="41">
        <v>30987</v>
      </c>
      <c r="I69" s="41">
        <v>0</v>
      </c>
      <c r="J69" s="41">
        <v>2628877</v>
      </c>
      <c r="K69" s="41">
        <f t="shared" si="0"/>
        <v>2712176</v>
      </c>
      <c r="M69" s="11"/>
      <c r="N69" s="11"/>
      <c r="O69" s="11"/>
    </row>
    <row r="70" spans="1:15" ht="12.75">
      <c r="A70" s="31">
        <v>64</v>
      </c>
      <c r="B70" s="59" t="s">
        <v>57</v>
      </c>
      <c r="C70" s="17"/>
      <c r="D70" s="41">
        <v>4654796</v>
      </c>
      <c r="E70" s="42"/>
      <c r="F70" s="41">
        <v>29817</v>
      </c>
      <c r="G70" s="41">
        <v>2343264</v>
      </c>
      <c r="H70" s="41">
        <v>750000</v>
      </c>
      <c r="I70" s="41">
        <v>1500000</v>
      </c>
      <c r="J70" s="41">
        <v>31715</v>
      </c>
      <c r="K70" s="41">
        <f t="shared" si="0"/>
        <v>4654796</v>
      </c>
      <c r="M70" s="11"/>
      <c r="N70" s="11"/>
      <c r="O70" s="11"/>
    </row>
    <row r="71" spans="1:15" ht="12.75">
      <c r="A71" s="26">
        <v>65</v>
      </c>
      <c r="B71" s="61" t="s">
        <v>58</v>
      </c>
      <c r="C71" s="17"/>
      <c r="D71" s="43">
        <v>30171275</v>
      </c>
      <c r="E71" s="42"/>
      <c r="F71" s="43">
        <v>0</v>
      </c>
      <c r="G71" s="43">
        <v>11650766</v>
      </c>
      <c r="H71" s="43">
        <v>4027457</v>
      </c>
      <c r="I71" s="43">
        <v>0</v>
      </c>
      <c r="J71" s="43">
        <v>14493052</v>
      </c>
      <c r="K71" s="43">
        <f t="shared" si="0"/>
        <v>30171275</v>
      </c>
      <c r="M71" s="11"/>
      <c r="N71" s="11"/>
      <c r="O71" s="11"/>
    </row>
    <row r="72" spans="1:15" ht="12.75">
      <c r="A72" s="25">
        <v>66</v>
      </c>
      <c r="B72" s="60" t="s">
        <v>86</v>
      </c>
      <c r="C72" s="17"/>
      <c r="D72" s="44">
        <v>13616256</v>
      </c>
      <c r="E72" s="42"/>
      <c r="F72" s="44">
        <v>75906</v>
      </c>
      <c r="G72" s="44">
        <v>6711767</v>
      </c>
      <c r="H72" s="44">
        <v>3595563</v>
      </c>
      <c r="I72" s="44">
        <v>28511</v>
      </c>
      <c r="J72" s="44">
        <v>3204509</v>
      </c>
      <c r="K72" s="44">
        <f aca="true" t="shared" si="1" ref="K72:K77">SUM(F72:J72)</f>
        <v>13616256</v>
      </c>
      <c r="M72" s="11"/>
      <c r="N72" s="11"/>
      <c r="O72" s="11"/>
    </row>
    <row r="73" spans="1:15" ht="12.75">
      <c r="A73" s="31">
        <v>67</v>
      </c>
      <c r="B73" s="59" t="s">
        <v>59</v>
      </c>
      <c r="C73" s="17"/>
      <c r="D73" s="41">
        <v>44364089</v>
      </c>
      <c r="E73" s="42"/>
      <c r="F73" s="41">
        <v>0</v>
      </c>
      <c r="G73" s="41">
        <v>0</v>
      </c>
      <c r="H73" s="41">
        <v>22072208</v>
      </c>
      <c r="I73" s="41">
        <v>13874</v>
      </c>
      <c r="J73" s="41">
        <v>22278007</v>
      </c>
      <c r="K73" s="41">
        <f t="shared" si="1"/>
        <v>44364089</v>
      </c>
      <c r="M73" s="11"/>
      <c r="N73" s="11"/>
      <c r="O73" s="11"/>
    </row>
    <row r="74" spans="1:15" s="27" customFormat="1" ht="12.75">
      <c r="A74" s="31">
        <v>68</v>
      </c>
      <c r="B74" s="59" t="s">
        <v>60</v>
      </c>
      <c r="C74" s="17"/>
      <c r="D74" s="41">
        <v>12446110</v>
      </c>
      <c r="E74" s="42"/>
      <c r="F74" s="41">
        <v>14527</v>
      </c>
      <c r="G74" s="41">
        <v>210639</v>
      </c>
      <c r="H74" s="41">
        <v>0</v>
      </c>
      <c r="I74" s="41">
        <v>3776322</v>
      </c>
      <c r="J74" s="41">
        <v>8444622</v>
      </c>
      <c r="K74" s="41">
        <f t="shared" si="1"/>
        <v>12446110</v>
      </c>
      <c r="M74" s="11"/>
      <c r="N74" s="11"/>
      <c r="O74" s="11"/>
    </row>
    <row r="75" spans="1:15" ht="12.75">
      <c r="A75" s="31">
        <v>69</v>
      </c>
      <c r="B75" s="59" t="s">
        <v>75</v>
      </c>
      <c r="C75" s="17"/>
      <c r="D75" s="41">
        <v>17626226</v>
      </c>
      <c r="E75" s="42"/>
      <c r="F75" s="41">
        <v>0</v>
      </c>
      <c r="G75" s="41">
        <v>7930719</v>
      </c>
      <c r="H75" s="41">
        <v>0</v>
      </c>
      <c r="I75" s="41">
        <v>0</v>
      </c>
      <c r="J75" s="41">
        <v>9695507</v>
      </c>
      <c r="K75" s="41">
        <f t="shared" si="1"/>
        <v>17626226</v>
      </c>
      <c r="M75" s="11"/>
      <c r="N75" s="11"/>
      <c r="O75" s="11"/>
    </row>
    <row r="76" spans="1:11" ht="12.75" customHeight="1">
      <c r="A76" s="31">
        <v>396</v>
      </c>
      <c r="B76" s="59" t="s">
        <v>109</v>
      </c>
      <c r="C76" s="17"/>
      <c r="D76" s="41">
        <v>172016146</v>
      </c>
      <c r="E76" s="42"/>
      <c r="F76" s="41">
        <v>0</v>
      </c>
      <c r="G76" s="41">
        <v>128856662</v>
      </c>
      <c r="H76" s="41">
        <v>100150</v>
      </c>
      <c r="I76" s="41">
        <v>200000</v>
      </c>
      <c r="J76" s="41">
        <v>42859344</v>
      </c>
      <c r="K76" s="41">
        <f t="shared" si="1"/>
        <v>172016156</v>
      </c>
    </row>
    <row r="77" spans="1:11" ht="12.75">
      <c r="A77" s="38"/>
      <c r="B77" s="39" t="s">
        <v>61</v>
      </c>
      <c r="C77" s="19"/>
      <c r="D77" s="35">
        <f>SUM(D7:D76)</f>
        <v>3062204483</v>
      </c>
      <c r="E77" s="45"/>
      <c r="F77" s="35">
        <f>SUM(F7:F76)</f>
        <v>31547900</v>
      </c>
      <c r="G77" s="35">
        <f>SUM(G7:G76)</f>
        <v>1336836565</v>
      </c>
      <c r="H77" s="35">
        <f>SUM(H7:H76)</f>
        <v>505121942</v>
      </c>
      <c r="I77" s="35">
        <f>SUM(I7:I76)</f>
        <v>423294941</v>
      </c>
      <c r="J77" s="35">
        <f>SUM(J7:J76)</f>
        <v>765403190</v>
      </c>
      <c r="K77" s="23">
        <f t="shared" si="1"/>
        <v>3062204538</v>
      </c>
    </row>
    <row r="78" spans="1:11" ht="12.75">
      <c r="A78" s="22"/>
      <c r="B78" s="28"/>
      <c r="C78" s="19"/>
      <c r="D78" s="46"/>
      <c r="E78" s="45"/>
      <c r="F78" s="46"/>
      <c r="G78" s="46"/>
      <c r="H78" s="46"/>
      <c r="I78" s="46"/>
      <c r="J78" s="46"/>
      <c r="K78" s="46"/>
    </row>
    <row r="79" spans="1:11" ht="12.75" customHeight="1">
      <c r="A79" s="25">
        <v>318</v>
      </c>
      <c r="B79" s="30" t="s">
        <v>62</v>
      </c>
      <c r="C79" s="20"/>
      <c r="D79" s="44">
        <v>3832326</v>
      </c>
      <c r="E79" s="47"/>
      <c r="F79" s="44">
        <v>0</v>
      </c>
      <c r="G79" s="44">
        <v>3832326</v>
      </c>
      <c r="H79" s="44">
        <v>0</v>
      </c>
      <c r="I79" s="44">
        <v>0</v>
      </c>
      <c r="J79" s="44">
        <v>0</v>
      </c>
      <c r="K79" s="44">
        <f>SUM(F79:J79)</f>
        <v>3832326</v>
      </c>
    </row>
    <row r="80" spans="1:11" ht="12.75">
      <c r="A80" s="26">
        <v>319</v>
      </c>
      <c r="B80" s="32" t="s">
        <v>63</v>
      </c>
      <c r="C80" s="19"/>
      <c r="D80" s="43">
        <v>62296</v>
      </c>
      <c r="E80" s="45"/>
      <c r="F80" s="43">
        <v>0</v>
      </c>
      <c r="G80" s="43">
        <v>62296</v>
      </c>
      <c r="H80" s="43">
        <v>0</v>
      </c>
      <c r="I80" s="43">
        <v>0</v>
      </c>
      <c r="J80" s="43">
        <v>0</v>
      </c>
      <c r="K80" s="43">
        <f>SUM(F80:J80)</f>
        <v>62296</v>
      </c>
    </row>
    <row r="81" spans="1:15" s="36" customFormat="1" ht="12.75">
      <c r="A81" s="34"/>
      <c r="B81" s="15" t="s">
        <v>64</v>
      </c>
      <c r="C81" s="18"/>
      <c r="D81" s="48">
        <f>SUM(D79:D80)</f>
        <v>3894622</v>
      </c>
      <c r="E81" s="49"/>
      <c r="F81" s="48">
        <f aca="true" t="shared" si="2" ref="F81:K81">SUM(F79:F80)</f>
        <v>0</v>
      </c>
      <c r="G81" s="48">
        <f t="shared" si="2"/>
        <v>3894622</v>
      </c>
      <c r="H81" s="48">
        <f t="shared" si="2"/>
        <v>0</v>
      </c>
      <c r="I81" s="48">
        <f t="shared" si="2"/>
        <v>0</v>
      </c>
      <c r="J81" s="48">
        <f t="shared" si="2"/>
        <v>0</v>
      </c>
      <c r="K81" s="50">
        <f t="shared" si="2"/>
        <v>3894622</v>
      </c>
      <c r="M81" s="37"/>
      <c r="N81" s="37"/>
      <c r="O81" s="37"/>
    </row>
    <row r="82" spans="1:11" ht="12.75">
      <c r="A82" s="14"/>
      <c r="B82" s="29"/>
      <c r="C82" s="19"/>
      <c r="D82" s="46"/>
      <c r="E82" s="45"/>
      <c r="F82" s="46"/>
      <c r="G82" s="46"/>
      <c r="H82" s="46"/>
      <c r="I82" s="46"/>
      <c r="J82" s="46"/>
      <c r="K82" s="46"/>
    </row>
    <row r="83" spans="1:11" ht="12.75">
      <c r="A83" s="71">
        <v>321001</v>
      </c>
      <c r="B83" s="72" t="s">
        <v>65</v>
      </c>
      <c r="C83" s="17"/>
      <c r="D83" s="41">
        <v>2625929</v>
      </c>
      <c r="E83" s="42"/>
      <c r="F83" s="41">
        <v>0</v>
      </c>
      <c r="G83" s="41">
        <v>51651</v>
      </c>
      <c r="H83" s="41">
        <v>0</v>
      </c>
      <c r="I83" s="41">
        <v>0</v>
      </c>
      <c r="J83" s="41">
        <v>2574278</v>
      </c>
      <c r="K83" s="41">
        <f>SUM(F83:J83)</f>
        <v>2625929</v>
      </c>
    </row>
    <row r="84" spans="1:11" ht="12.75">
      <c r="A84" s="66">
        <v>329001</v>
      </c>
      <c r="B84" s="59" t="s">
        <v>66</v>
      </c>
      <c r="C84" s="17"/>
      <c r="D84" s="41">
        <v>781239</v>
      </c>
      <c r="E84" s="42"/>
      <c r="F84" s="41">
        <v>0</v>
      </c>
      <c r="G84" s="41">
        <v>0</v>
      </c>
      <c r="H84" s="41">
        <v>0</v>
      </c>
      <c r="I84" s="41">
        <v>0</v>
      </c>
      <c r="J84" s="41">
        <v>781239</v>
      </c>
      <c r="K84" s="41">
        <f aca="true" t="shared" si="3" ref="K84:K98">SUM(F84:J84)</f>
        <v>781239</v>
      </c>
    </row>
    <row r="85" spans="1:11" ht="12.75">
      <c r="A85" s="66">
        <v>331001</v>
      </c>
      <c r="B85" s="59" t="s">
        <v>67</v>
      </c>
      <c r="C85" s="17"/>
      <c r="D85" s="41">
        <v>1804567</v>
      </c>
      <c r="E85" s="42"/>
      <c r="F85" s="41">
        <v>0</v>
      </c>
      <c r="G85" s="41">
        <v>6074</v>
      </c>
      <c r="H85" s="41">
        <v>0</v>
      </c>
      <c r="I85" s="41">
        <v>0</v>
      </c>
      <c r="J85" s="41">
        <v>1798493</v>
      </c>
      <c r="K85" s="41">
        <f t="shared" si="3"/>
        <v>1804567</v>
      </c>
    </row>
    <row r="86" spans="1:11" ht="12.75">
      <c r="A86" s="66">
        <v>333001</v>
      </c>
      <c r="B86" s="59" t="s">
        <v>68</v>
      </c>
      <c r="C86" s="17"/>
      <c r="D86" s="41">
        <v>6214820</v>
      </c>
      <c r="E86" s="42"/>
      <c r="F86" s="41">
        <v>-54890</v>
      </c>
      <c r="G86" s="41">
        <v>0</v>
      </c>
      <c r="H86" s="41">
        <v>5843630</v>
      </c>
      <c r="I86" s="41">
        <v>0</v>
      </c>
      <c r="J86" s="41">
        <v>426080</v>
      </c>
      <c r="K86" s="41">
        <f t="shared" si="3"/>
        <v>6214820</v>
      </c>
    </row>
    <row r="87" spans="1:11" ht="12.75">
      <c r="A87" s="73">
        <v>336001</v>
      </c>
      <c r="B87" s="74" t="s">
        <v>69</v>
      </c>
      <c r="C87" s="17"/>
      <c r="D87" s="43">
        <v>5770655</v>
      </c>
      <c r="E87" s="42"/>
      <c r="F87" s="43">
        <v>0</v>
      </c>
      <c r="G87" s="43">
        <v>0</v>
      </c>
      <c r="H87" s="43">
        <v>0</v>
      </c>
      <c r="I87" s="43">
        <v>0</v>
      </c>
      <c r="J87" s="43">
        <v>5770655</v>
      </c>
      <c r="K87" s="43">
        <f t="shared" si="3"/>
        <v>5770655</v>
      </c>
    </row>
    <row r="88" spans="1:11" ht="12.75">
      <c r="A88" s="75">
        <v>337001</v>
      </c>
      <c r="B88" s="60" t="s">
        <v>70</v>
      </c>
      <c r="C88" s="17"/>
      <c r="D88" s="41">
        <v>6799708</v>
      </c>
      <c r="E88" s="42"/>
      <c r="F88" s="41">
        <v>0</v>
      </c>
      <c r="G88" s="41">
        <v>0</v>
      </c>
      <c r="H88" s="41">
        <v>0</v>
      </c>
      <c r="I88" s="41">
        <v>0</v>
      </c>
      <c r="J88" s="41">
        <v>6799708</v>
      </c>
      <c r="K88" s="41">
        <f t="shared" si="3"/>
        <v>6799708</v>
      </c>
    </row>
    <row r="89" spans="1:11" ht="12.75">
      <c r="A89" s="66">
        <v>339001</v>
      </c>
      <c r="B89" s="59" t="s">
        <v>71</v>
      </c>
      <c r="C89" s="17"/>
      <c r="D89" s="41">
        <v>877333</v>
      </c>
      <c r="E89" s="42"/>
      <c r="F89" s="41">
        <v>0</v>
      </c>
      <c r="G89" s="41">
        <v>0</v>
      </c>
      <c r="H89" s="41">
        <v>0</v>
      </c>
      <c r="I89" s="41">
        <v>0</v>
      </c>
      <c r="J89" s="41">
        <v>877333</v>
      </c>
      <c r="K89" s="41">
        <f t="shared" si="3"/>
        <v>877333</v>
      </c>
    </row>
    <row r="90" spans="1:11" ht="12.75">
      <c r="A90" s="66">
        <v>340001</v>
      </c>
      <c r="B90" s="59" t="s">
        <v>74</v>
      </c>
      <c r="C90" s="17"/>
      <c r="D90" s="41">
        <v>478378</v>
      </c>
      <c r="E90" s="42"/>
      <c r="F90" s="41">
        <v>0</v>
      </c>
      <c r="G90" s="41">
        <v>0</v>
      </c>
      <c r="H90" s="41">
        <v>0</v>
      </c>
      <c r="I90" s="41">
        <v>0</v>
      </c>
      <c r="J90" s="41">
        <v>478378</v>
      </c>
      <c r="K90" s="41">
        <f t="shared" si="3"/>
        <v>478378</v>
      </c>
    </row>
    <row r="91" spans="1:11" ht="12.75">
      <c r="A91" s="66">
        <v>341001</v>
      </c>
      <c r="B91" s="59" t="s">
        <v>76</v>
      </c>
      <c r="C91" s="17"/>
      <c r="D91" s="41">
        <v>4683778</v>
      </c>
      <c r="E91" s="42"/>
      <c r="F91" s="41">
        <v>0</v>
      </c>
      <c r="G91" s="41">
        <v>4611486</v>
      </c>
      <c r="H91" s="41">
        <v>0</v>
      </c>
      <c r="I91" s="41">
        <v>0</v>
      </c>
      <c r="J91" s="41">
        <v>72292</v>
      </c>
      <c r="K91" s="41">
        <f t="shared" si="3"/>
        <v>4683778</v>
      </c>
    </row>
    <row r="92" spans="1:11" ht="12.75">
      <c r="A92" s="71">
        <v>343001</v>
      </c>
      <c r="B92" s="72" t="s">
        <v>77</v>
      </c>
      <c r="C92" s="17"/>
      <c r="D92" s="41">
        <v>2693361</v>
      </c>
      <c r="E92" s="42"/>
      <c r="F92" s="41">
        <v>0</v>
      </c>
      <c r="G92" s="41">
        <v>0</v>
      </c>
      <c r="H92" s="41">
        <v>0</v>
      </c>
      <c r="I92" s="41">
        <v>1677428</v>
      </c>
      <c r="J92" s="41">
        <v>1015933</v>
      </c>
      <c r="K92" s="43">
        <f t="shared" si="3"/>
        <v>2693361</v>
      </c>
    </row>
    <row r="93" spans="1:15" s="64" customFormat="1" ht="12.75">
      <c r="A93" s="75">
        <v>343002</v>
      </c>
      <c r="B93" s="60" t="s">
        <v>87</v>
      </c>
      <c r="C93" s="67"/>
      <c r="D93" s="68">
        <v>3911195</v>
      </c>
      <c r="E93" s="69"/>
      <c r="F93" s="68">
        <v>0</v>
      </c>
      <c r="G93" s="68">
        <v>0</v>
      </c>
      <c r="H93" s="68">
        <v>0</v>
      </c>
      <c r="I93" s="68">
        <v>0</v>
      </c>
      <c r="J93" s="68">
        <v>3911195</v>
      </c>
      <c r="K93" s="41">
        <f t="shared" si="3"/>
        <v>3911195</v>
      </c>
      <c r="M93" s="65"/>
      <c r="N93" s="65"/>
      <c r="O93" s="65"/>
    </row>
    <row r="94" spans="1:11" ht="12.75">
      <c r="A94" s="66">
        <v>344001</v>
      </c>
      <c r="B94" s="59" t="s">
        <v>88</v>
      </c>
      <c r="C94" s="17"/>
      <c r="D94" s="41">
        <v>148979</v>
      </c>
      <c r="E94" s="42"/>
      <c r="F94" s="41">
        <v>0</v>
      </c>
      <c r="G94" s="41">
        <v>57661</v>
      </c>
      <c r="H94" s="41">
        <v>0</v>
      </c>
      <c r="I94" s="41">
        <v>0</v>
      </c>
      <c r="J94" s="41">
        <v>91319</v>
      </c>
      <c r="K94" s="41">
        <f t="shared" si="3"/>
        <v>148980</v>
      </c>
    </row>
    <row r="95" spans="1:11" ht="12.75">
      <c r="A95" s="66">
        <v>345001</v>
      </c>
      <c r="B95" s="59" t="s">
        <v>89</v>
      </c>
      <c r="C95" s="17"/>
      <c r="D95" s="41">
        <v>876497</v>
      </c>
      <c r="E95" s="42"/>
      <c r="F95" s="41">
        <v>0</v>
      </c>
      <c r="G95" s="41">
        <v>0</v>
      </c>
      <c r="H95" s="41">
        <v>0</v>
      </c>
      <c r="I95" s="41">
        <v>0</v>
      </c>
      <c r="J95" s="41">
        <v>876497</v>
      </c>
      <c r="K95" s="41">
        <f t="shared" si="3"/>
        <v>876497</v>
      </c>
    </row>
    <row r="96" spans="1:11" ht="12.75">
      <c r="A96" s="66">
        <v>346001</v>
      </c>
      <c r="B96" s="59" t="s">
        <v>90</v>
      </c>
      <c r="C96" s="17"/>
      <c r="D96" s="41">
        <v>5930251</v>
      </c>
      <c r="E96" s="42"/>
      <c r="F96" s="41">
        <v>0</v>
      </c>
      <c r="G96" s="41">
        <v>5266273</v>
      </c>
      <c r="H96" s="41">
        <v>0</v>
      </c>
      <c r="I96" s="41">
        <v>0</v>
      </c>
      <c r="J96" s="41">
        <v>663978</v>
      </c>
      <c r="K96" s="41">
        <f t="shared" si="3"/>
        <v>5930251</v>
      </c>
    </row>
    <row r="97" spans="1:11" ht="12.75">
      <c r="A97" s="73">
        <v>347001</v>
      </c>
      <c r="B97" s="74" t="s">
        <v>91</v>
      </c>
      <c r="C97" s="17"/>
      <c r="D97" s="41">
        <v>-85016</v>
      </c>
      <c r="E97" s="42"/>
      <c r="F97" s="41">
        <v>0</v>
      </c>
      <c r="G97" s="41">
        <v>614</v>
      </c>
      <c r="H97" s="41">
        <v>0</v>
      </c>
      <c r="I97" s="41">
        <v>0</v>
      </c>
      <c r="J97" s="41">
        <v>-85630</v>
      </c>
      <c r="K97" s="43">
        <f t="shared" si="3"/>
        <v>-85016</v>
      </c>
    </row>
    <row r="98" spans="1:15" s="62" customFormat="1" ht="12.75">
      <c r="A98" s="73">
        <v>348001</v>
      </c>
      <c r="B98" s="74" t="s">
        <v>92</v>
      </c>
      <c r="C98" s="17"/>
      <c r="D98" s="70">
        <v>-62951</v>
      </c>
      <c r="E98" s="42"/>
      <c r="F98" s="70">
        <v>0</v>
      </c>
      <c r="G98" s="70">
        <v>0</v>
      </c>
      <c r="H98" s="70">
        <v>0</v>
      </c>
      <c r="I98" s="70">
        <v>0</v>
      </c>
      <c r="J98" s="70">
        <v>-62951</v>
      </c>
      <c r="K98" s="43">
        <f t="shared" si="3"/>
        <v>-62951</v>
      </c>
      <c r="M98" s="63"/>
      <c r="N98" s="63"/>
      <c r="O98" s="63"/>
    </row>
    <row r="99" spans="1:15" s="36" customFormat="1" ht="12.75">
      <c r="A99" s="40"/>
      <c r="B99" s="15" t="s">
        <v>72</v>
      </c>
      <c r="C99" s="18"/>
      <c r="D99" s="51">
        <f>SUM(D83:D98)</f>
        <v>43448723</v>
      </c>
      <c r="E99" s="49"/>
      <c r="F99" s="51">
        <f aca="true" t="shared" si="4" ref="F99:K99">SUM(F83:F98)</f>
        <v>-54890</v>
      </c>
      <c r="G99" s="51">
        <f t="shared" si="4"/>
        <v>9993759</v>
      </c>
      <c r="H99" s="51">
        <f t="shared" si="4"/>
        <v>5843630</v>
      </c>
      <c r="I99" s="51">
        <f t="shared" si="4"/>
        <v>1677428</v>
      </c>
      <c r="J99" s="51">
        <f t="shared" si="4"/>
        <v>25988797</v>
      </c>
      <c r="K99" s="52">
        <f t="shared" si="4"/>
        <v>43448724</v>
      </c>
      <c r="M99" s="37"/>
      <c r="N99" s="37"/>
      <c r="O99" s="37"/>
    </row>
    <row r="100" spans="1:11" ht="12.75">
      <c r="A100" s="33"/>
      <c r="B100" s="29"/>
      <c r="C100" s="19"/>
      <c r="D100" s="46"/>
      <c r="E100" s="45"/>
      <c r="F100" s="46"/>
      <c r="G100" s="46"/>
      <c r="H100" s="46"/>
      <c r="I100" s="46"/>
      <c r="J100" s="46"/>
      <c r="K100" s="46"/>
    </row>
    <row r="101" spans="1:11" ht="12.75">
      <c r="A101" s="14"/>
      <c r="B101" s="16"/>
      <c r="C101" s="19"/>
      <c r="D101" s="53"/>
      <c r="E101" s="45"/>
      <c r="F101" s="54"/>
      <c r="G101" s="55"/>
      <c r="H101" s="55"/>
      <c r="I101" s="55"/>
      <c r="J101" s="55"/>
      <c r="K101" s="56"/>
    </row>
    <row r="102" spans="1:15" s="36" customFormat="1" ht="12.75">
      <c r="A102" s="34"/>
      <c r="B102" s="15" t="s">
        <v>73</v>
      </c>
      <c r="C102" s="18"/>
      <c r="D102" s="24">
        <f>D77+D81+D99</f>
        <v>3109547828</v>
      </c>
      <c r="E102" s="24">
        <f aca="true" t="shared" si="5" ref="E102:K102">E77+E81+E99</f>
        <v>0</v>
      </c>
      <c r="F102" s="24">
        <f t="shared" si="5"/>
        <v>31493010</v>
      </c>
      <c r="G102" s="24">
        <f t="shared" si="5"/>
        <v>1350724946</v>
      </c>
      <c r="H102" s="24">
        <f t="shared" si="5"/>
        <v>510965572</v>
      </c>
      <c r="I102" s="24">
        <f t="shared" si="5"/>
        <v>424972369</v>
      </c>
      <c r="J102" s="24">
        <f t="shared" si="5"/>
        <v>791391987</v>
      </c>
      <c r="K102" s="24">
        <f t="shared" si="5"/>
        <v>3109547884</v>
      </c>
      <c r="M102" s="37"/>
      <c r="N102" s="37"/>
      <c r="O102" s="37"/>
    </row>
    <row r="104" spans="2:10" ht="12.75" customHeight="1">
      <c r="B104" s="78"/>
      <c r="C104" s="78"/>
      <c r="D104" s="78"/>
      <c r="E104" s="57"/>
      <c r="F104" s="57"/>
      <c r="G104" s="57"/>
      <c r="H104" s="57"/>
      <c r="I104" s="57"/>
      <c r="J104" s="57"/>
    </row>
    <row r="105" spans="2:4" ht="12.75">
      <c r="B105" s="79"/>
      <c r="C105" s="79"/>
      <c r="D105" s="79"/>
    </row>
  </sheetData>
  <sheetProtection/>
  <mergeCells count="8">
    <mergeCell ref="B104:D104"/>
    <mergeCell ref="B105:D105"/>
    <mergeCell ref="A1:K1"/>
    <mergeCell ref="K4:K6"/>
    <mergeCell ref="F3:K3"/>
    <mergeCell ref="D3:D5"/>
    <mergeCell ref="F4:F5"/>
    <mergeCell ref="G4:J4"/>
  </mergeCells>
  <printOptions horizontalCentered="1"/>
  <pageMargins left="0.5" right="0.5" top="1" bottom="0.5" header="0.21" footer="0.5"/>
  <pageSetup fitToHeight="2" horizontalDpi="600" verticalDpi="600" orientation="portrait" paperSize="5" scale="64" r:id="rId1"/>
  <headerFooter alignWithMargins="0">
    <oddHeader>&amp;C&amp;14
</oddHeader>
  </headerFooter>
  <rowBreaks count="1" manualBreakCount="1">
    <brk id="1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2013-10-16T14:35:47Z</cp:lastPrinted>
  <dcterms:created xsi:type="dcterms:W3CDTF">2003-06-10T16:31:36Z</dcterms:created>
  <dcterms:modified xsi:type="dcterms:W3CDTF">2013-10-16T14:36:00Z</dcterms:modified>
  <cp:category/>
  <cp:version/>
  <cp:contentType/>
  <cp:contentStatus/>
</cp:coreProperties>
</file>