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50" windowWidth="20730" windowHeight="9630" activeTab="4"/>
  </bookViews>
  <sheets>
    <sheet name="Inputs" sheetId="1" r:id="rId1"/>
    <sheet name="Budget" sheetId="2" r:id="rId2"/>
    <sheet name="Salary and Rating" sheetId="5" r:id="rId3"/>
    <sheet name="Category Tables" sheetId="6" r:id="rId4"/>
    <sheet name="2012-2013" sheetId="7" r:id="rId5"/>
    <sheet name="2013-2014" sheetId="9" r:id="rId6"/>
    <sheet name="2014-2015" sheetId="10" r:id="rId7"/>
    <sheet name="Summary" sheetId="17" r:id="rId8"/>
  </sheets>
  <calcPr calcId="145621" calcOnSave="0"/>
</workbook>
</file>

<file path=xl/calcChain.xml><?xml version="1.0" encoding="utf-8"?>
<calcChain xmlns="http://schemas.openxmlformats.org/spreadsheetml/2006/main">
  <c r="P304" i="17" l="1"/>
  <c r="N304" i="17"/>
  <c r="M304" i="17"/>
  <c r="L304" i="17"/>
  <c r="J304" i="17"/>
  <c r="I304" i="17"/>
  <c r="E304" i="17"/>
  <c r="D304" i="17"/>
  <c r="C304" i="17"/>
  <c r="B304" i="17"/>
  <c r="A304" i="17"/>
  <c r="P303" i="17"/>
  <c r="N303" i="17"/>
  <c r="M303" i="17"/>
  <c r="L303" i="17"/>
  <c r="J303" i="17"/>
  <c r="I303" i="17"/>
  <c r="E303" i="17"/>
  <c r="D303" i="17"/>
  <c r="C303" i="17"/>
  <c r="B303" i="17"/>
  <c r="A303" i="17"/>
  <c r="P302" i="17"/>
  <c r="N302" i="17"/>
  <c r="M302" i="17"/>
  <c r="L302" i="17"/>
  <c r="J302" i="17"/>
  <c r="I302" i="17"/>
  <c r="E302" i="17"/>
  <c r="D302" i="17"/>
  <c r="C302" i="17"/>
  <c r="B302" i="17"/>
  <c r="A302" i="17"/>
  <c r="P301" i="17"/>
  <c r="N301" i="17"/>
  <c r="M301" i="17"/>
  <c r="L301" i="17"/>
  <c r="J301" i="17"/>
  <c r="I301" i="17"/>
  <c r="E301" i="17"/>
  <c r="D301" i="17"/>
  <c r="C301" i="17"/>
  <c r="B301" i="17"/>
  <c r="A301" i="17"/>
  <c r="P300" i="17"/>
  <c r="N300" i="17"/>
  <c r="M300" i="17"/>
  <c r="L300" i="17"/>
  <c r="J300" i="17"/>
  <c r="I300" i="17"/>
  <c r="E300" i="17"/>
  <c r="D300" i="17"/>
  <c r="C300" i="17"/>
  <c r="B300" i="17"/>
  <c r="A300" i="17"/>
  <c r="P299" i="17"/>
  <c r="N299" i="17"/>
  <c r="M299" i="17"/>
  <c r="L299" i="17"/>
  <c r="J299" i="17"/>
  <c r="I299" i="17"/>
  <c r="E299" i="17"/>
  <c r="D299" i="17"/>
  <c r="C299" i="17"/>
  <c r="B299" i="17"/>
  <c r="A299" i="17"/>
  <c r="P298" i="17"/>
  <c r="N298" i="17"/>
  <c r="M298" i="17"/>
  <c r="L298" i="17"/>
  <c r="J298" i="17"/>
  <c r="I298" i="17"/>
  <c r="E298" i="17"/>
  <c r="D298" i="17"/>
  <c r="C298" i="17"/>
  <c r="B298" i="17"/>
  <c r="A298" i="17"/>
  <c r="P297" i="17"/>
  <c r="N297" i="17"/>
  <c r="M297" i="17"/>
  <c r="L297" i="17"/>
  <c r="J297" i="17"/>
  <c r="I297" i="17"/>
  <c r="E297" i="17"/>
  <c r="D297" i="17"/>
  <c r="C297" i="17"/>
  <c r="B297" i="17"/>
  <c r="A297" i="17"/>
  <c r="P296" i="17"/>
  <c r="N296" i="17"/>
  <c r="M296" i="17"/>
  <c r="L296" i="17"/>
  <c r="J296" i="17"/>
  <c r="I296" i="17"/>
  <c r="E296" i="17"/>
  <c r="D296" i="17"/>
  <c r="C296" i="17"/>
  <c r="B296" i="17"/>
  <c r="A296" i="17"/>
  <c r="P295" i="17"/>
  <c r="N295" i="17"/>
  <c r="M295" i="17"/>
  <c r="L295" i="17"/>
  <c r="J295" i="17"/>
  <c r="I295" i="17"/>
  <c r="E295" i="17"/>
  <c r="D295" i="17"/>
  <c r="C295" i="17"/>
  <c r="B295" i="17"/>
  <c r="A295" i="17"/>
  <c r="P294" i="17"/>
  <c r="N294" i="17"/>
  <c r="M294" i="17"/>
  <c r="L294" i="17"/>
  <c r="J294" i="17"/>
  <c r="I294" i="17"/>
  <c r="E294" i="17"/>
  <c r="D294" i="17"/>
  <c r="C294" i="17"/>
  <c r="B294" i="17"/>
  <c r="A294" i="17"/>
  <c r="P293" i="17"/>
  <c r="N293" i="17"/>
  <c r="M293" i="17"/>
  <c r="L293" i="17"/>
  <c r="J293" i="17"/>
  <c r="I293" i="17"/>
  <c r="E293" i="17"/>
  <c r="D293" i="17"/>
  <c r="C293" i="17"/>
  <c r="B293" i="17"/>
  <c r="A293" i="17"/>
  <c r="P292" i="17"/>
  <c r="N292" i="17"/>
  <c r="M292" i="17"/>
  <c r="L292" i="17"/>
  <c r="J292" i="17"/>
  <c r="I292" i="17"/>
  <c r="E292" i="17"/>
  <c r="D292" i="17"/>
  <c r="C292" i="17"/>
  <c r="B292" i="17"/>
  <c r="A292" i="17"/>
  <c r="P291" i="17"/>
  <c r="N291" i="17"/>
  <c r="M291" i="17"/>
  <c r="L291" i="17"/>
  <c r="J291" i="17"/>
  <c r="I291" i="17"/>
  <c r="E291" i="17"/>
  <c r="D291" i="17"/>
  <c r="C291" i="17"/>
  <c r="B291" i="17"/>
  <c r="A291" i="17"/>
  <c r="P290" i="17"/>
  <c r="N290" i="17"/>
  <c r="M290" i="17"/>
  <c r="L290" i="17"/>
  <c r="J290" i="17"/>
  <c r="I290" i="17"/>
  <c r="E290" i="17"/>
  <c r="D290" i="17"/>
  <c r="C290" i="17"/>
  <c r="B290" i="17"/>
  <c r="A290" i="17"/>
  <c r="P289" i="17"/>
  <c r="N289" i="17"/>
  <c r="M289" i="17"/>
  <c r="L289" i="17"/>
  <c r="J289" i="17"/>
  <c r="I289" i="17"/>
  <c r="E289" i="17"/>
  <c r="D289" i="17"/>
  <c r="C289" i="17"/>
  <c r="B289" i="17"/>
  <c r="A289" i="17"/>
  <c r="P288" i="17"/>
  <c r="N288" i="17"/>
  <c r="M288" i="17"/>
  <c r="L288" i="17"/>
  <c r="J288" i="17"/>
  <c r="I288" i="17"/>
  <c r="E288" i="17"/>
  <c r="D288" i="17"/>
  <c r="C288" i="17"/>
  <c r="B288" i="17"/>
  <c r="A288" i="17"/>
  <c r="P287" i="17"/>
  <c r="N287" i="17"/>
  <c r="M287" i="17"/>
  <c r="L287" i="17"/>
  <c r="J287" i="17"/>
  <c r="I287" i="17"/>
  <c r="E287" i="17"/>
  <c r="D287" i="17"/>
  <c r="C287" i="17"/>
  <c r="B287" i="17"/>
  <c r="A287" i="17"/>
  <c r="P286" i="17"/>
  <c r="N286" i="17"/>
  <c r="M286" i="17"/>
  <c r="L286" i="17"/>
  <c r="J286" i="17"/>
  <c r="I286" i="17"/>
  <c r="E286" i="17"/>
  <c r="D286" i="17"/>
  <c r="C286" i="17"/>
  <c r="B286" i="17"/>
  <c r="A286" i="17"/>
  <c r="P285" i="17"/>
  <c r="N285" i="17"/>
  <c r="M285" i="17"/>
  <c r="L285" i="17"/>
  <c r="J285" i="17"/>
  <c r="I285" i="17"/>
  <c r="E285" i="17"/>
  <c r="D285" i="17"/>
  <c r="C285" i="17"/>
  <c r="B285" i="17"/>
  <c r="A285" i="17"/>
  <c r="P284" i="17"/>
  <c r="N284" i="17"/>
  <c r="M284" i="17"/>
  <c r="L284" i="17"/>
  <c r="J284" i="17"/>
  <c r="I284" i="17"/>
  <c r="E284" i="17"/>
  <c r="D284" i="17"/>
  <c r="C284" i="17"/>
  <c r="B284" i="17"/>
  <c r="A284" i="17"/>
  <c r="P283" i="17"/>
  <c r="N283" i="17"/>
  <c r="M283" i="17"/>
  <c r="L283" i="17"/>
  <c r="J283" i="17"/>
  <c r="I283" i="17"/>
  <c r="E283" i="17"/>
  <c r="D283" i="17"/>
  <c r="C283" i="17"/>
  <c r="B283" i="17"/>
  <c r="A283" i="17"/>
  <c r="P282" i="17"/>
  <c r="N282" i="17"/>
  <c r="M282" i="17"/>
  <c r="L282" i="17"/>
  <c r="J282" i="17"/>
  <c r="I282" i="17"/>
  <c r="E282" i="17"/>
  <c r="D282" i="17"/>
  <c r="C282" i="17"/>
  <c r="B282" i="17"/>
  <c r="A282" i="17"/>
  <c r="P281" i="17"/>
  <c r="N281" i="17"/>
  <c r="M281" i="17"/>
  <c r="L281" i="17"/>
  <c r="J281" i="17"/>
  <c r="I281" i="17"/>
  <c r="E281" i="17"/>
  <c r="D281" i="17"/>
  <c r="C281" i="17"/>
  <c r="B281" i="17"/>
  <c r="A281" i="17"/>
  <c r="P280" i="17"/>
  <c r="N280" i="17"/>
  <c r="M280" i="17"/>
  <c r="L280" i="17"/>
  <c r="J280" i="17"/>
  <c r="I280" i="17"/>
  <c r="E280" i="17"/>
  <c r="D280" i="17"/>
  <c r="C280" i="17"/>
  <c r="B280" i="17"/>
  <c r="A280" i="17"/>
  <c r="P279" i="17"/>
  <c r="N279" i="17"/>
  <c r="M279" i="17"/>
  <c r="L279" i="17"/>
  <c r="J279" i="17"/>
  <c r="I279" i="17"/>
  <c r="E279" i="17"/>
  <c r="D279" i="17"/>
  <c r="C279" i="17"/>
  <c r="B279" i="17"/>
  <c r="A279" i="17"/>
  <c r="P278" i="17"/>
  <c r="N278" i="17"/>
  <c r="M278" i="17"/>
  <c r="L278" i="17"/>
  <c r="J278" i="17"/>
  <c r="I278" i="17"/>
  <c r="E278" i="17"/>
  <c r="D278" i="17"/>
  <c r="C278" i="17"/>
  <c r="B278" i="17"/>
  <c r="A278" i="17"/>
  <c r="P277" i="17"/>
  <c r="N277" i="17"/>
  <c r="M277" i="17"/>
  <c r="L277" i="17"/>
  <c r="J277" i="17"/>
  <c r="I277" i="17"/>
  <c r="E277" i="17"/>
  <c r="D277" i="17"/>
  <c r="C277" i="17"/>
  <c r="B277" i="17"/>
  <c r="A277" i="17"/>
  <c r="P276" i="17"/>
  <c r="N276" i="17"/>
  <c r="M276" i="17"/>
  <c r="L276" i="17"/>
  <c r="J276" i="17"/>
  <c r="I276" i="17"/>
  <c r="E276" i="17"/>
  <c r="D276" i="17"/>
  <c r="C276" i="17"/>
  <c r="B276" i="17"/>
  <c r="A276" i="17"/>
  <c r="P275" i="17"/>
  <c r="N275" i="17"/>
  <c r="M275" i="17"/>
  <c r="L275" i="17"/>
  <c r="J275" i="17"/>
  <c r="I275" i="17"/>
  <c r="E275" i="17"/>
  <c r="D275" i="17"/>
  <c r="C275" i="17"/>
  <c r="B275" i="17"/>
  <c r="A275" i="17"/>
  <c r="P274" i="17"/>
  <c r="N274" i="17"/>
  <c r="M274" i="17"/>
  <c r="L274" i="17"/>
  <c r="J274" i="17"/>
  <c r="I274" i="17"/>
  <c r="E274" i="17"/>
  <c r="D274" i="17"/>
  <c r="C274" i="17"/>
  <c r="B274" i="17"/>
  <c r="A274" i="17"/>
  <c r="P273" i="17"/>
  <c r="N273" i="17"/>
  <c r="M273" i="17"/>
  <c r="L273" i="17"/>
  <c r="J273" i="17"/>
  <c r="I273" i="17"/>
  <c r="E273" i="17"/>
  <c r="D273" i="17"/>
  <c r="C273" i="17"/>
  <c r="B273" i="17"/>
  <c r="A273" i="17"/>
  <c r="P272" i="17"/>
  <c r="N272" i="17"/>
  <c r="M272" i="17"/>
  <c r="L272" i="17"/>
  <c r="J272" i="17"/>
  <c r="I272" i="17"/>
  <c r="E272" i="17"/>
  <c r="D272" i="17"/>
  <c r="C272" i="17"/>
  <c r="B272" i="17"/>
  <c r="A272" i="17"/>
  <c r="P271" i="17"/>
  <c r="N271" i="17"/>
  <c r="M271" i="17"/>
  <c r="L271" i="17"/>
  <c r="J271" i="17"/>
  <c r="I271" i="17"/>
  <c r="E271" i="17"/>
  <c r="D271" i="17"/>
  <c r="C271" i="17"/>
  <c r="B271" i="17"/>
  <c r="A271" i="17"/>
  <c r="P270" i="17"/>
  <c r="N270" i="17"/>
  <c r="M270" i="17"/>
  <c r="L270" i="17"/>
  <c r="J270" i="17"/>
  <c r="I270" i="17"/>
  <c r="E270" i="17"/>
  <c r="D270" i="17"/>
  <c r="C270" i="17"/>
  <c r="B270" i="17"/>
  <c r="A270" i="17"/>
  <c r="P269" i="17"/>
  <c r="N269" i="17"/>
  <c r="M269" i="17"/>
  <c r="L269" i="17"/>
  <c r="J269" i="17"/>
  <c r="I269" i="17"/>
  <c r="E269" i="17"/>
  <c r="D269" i="17"/>
  <c r="C269" i="17"/>
  <c r="B269" i="17"/>
  <c r="A269" i="17"/>
  <c r="P268" i="17"/>
  <c r="N268" i="17"/>
  <c r="M268" i="17"/>
  <c r="L268" i="17"/>
  <c r="J268" i="17"/>
  <c r="I268" i="17"/>
  <c r="E268" i="17"/>
  <c r="D268" i="17"/>
  <c r="C268" i="17"/>
  <c r="B268" i="17"/>
  <c r="A268" i="17"/>
  <c r="P267" i="17"/>
  <c r="N267" i="17"/>
  <c r="M267" i="17"/>
  <c r="L267" i="17"/>
  <c r="J267" i="17"/>
  <c r="I267" i="17"/>
  <c r="E267" i="17"/>
  <c r="D267" i="17"/>
  <c r="C267" i="17"/>
  <c r="B267" i="17"/>
  <c r="A267" i="17"/>
  <c r="P266" i="17"/>
  <c r="N266" i="17"/>
  <c r="M266" i="17"/>
  <c r="L266" i="17"/>
  <c r="J266" i="17"/>
  <c r="I266" i="17"/>
  <c r="E266" i="17"/>
  <c r="D266" i="17"/>
  <c r="C266" i="17"/>
  <c r="B266" i="17"/>
  <c r="A266" i="17"/>
  <c r="P265" i="17"/>
  <c r="N265" i="17"/>
  <c r="M265" i="17"/>
  <c r="L265" i="17"/>
  <c r="J265" i="17"/>
  <c r="I265" i="17"/>
  <c r="E265" i="17"/>
  <c r="D265" i="17"/>
  <c r="C265" i="17"/>
  <c r="B265" i="17"/>
  <c r="A265" i="17"/>
  <c r="P264" i="17"/>
  <c r="N264" i="17"/>
  <c r="M264" i="17"/>
  <c r="L264" i="17"/>
  <c r="J264" i="17"/>
  <c r="I264" i="17"/>
  <c r="E264" i="17"/>
  <c r="D264" i="17"/>
  <c r="C264" i="17"/>
  <c r="B264" i="17"/>
  <c r="A264" i="17"/>
  <c r="P263" i="17"/>
  <c r="N263" i="17"/>
  <c r="M263" i="17"/>
  <c r="L263" i="17"/>
  <c r="J263" i="17"/>
  <c r="I263" i="17"/>
  <c r="E263" i="17"/>
  <c r="D263" i="17"/>
  <c r="C263" i="17"/>
  <c r="B263" i="17"/>
  <c r="A263" i="17"/>
  <c r="P262" i="17"/>
  <c r="N262" i="17"/>
  <c r="M262" i="17"/>
  <c r="L262" i="17"/>
  <c r="J262" i="17"/>
  <c r="I262" i="17"/>
  <c r="E262" i="17"/>
  <c r="D262" i="17"/>
  <c r="C262" i="17"/>
  <c r="B262" i="17"/>
  <c r="A262" i="17"/>
  <c r="P261" i="17"/>
  <c r="N261" i="17"/>
  <c r="M261" i="17"/>
  <c r="L261" i="17"/>
  <c r="J261" i="17"/>
  <c r="I261" i="17"/>
  <c r="E261" i="17"/>
  <c r="D261" i="17"/>
  <c r="C261" i="17"/>
  <c r="B261" i="17"/>
  <c r="A261" i="17"/>
  <c r="P260" i="17"/>
  <c r="N260" i="17"/>
  <c r="M260" i="17"/>
  <c r="L260" i="17"/>
  <c r="J260" i="17"/>
  <c r="I260" i="17"/>
  <c r="E260" i="17"/>
  <c r="D260" i="17"/>
  <c r="C260" i="17"/>
  <c r="B260" i="17"/>
  <c r="A260" i="17"/>
  <c r="P259" i="17"/>
  <c r="N259" i="17"/>
  <c r="M259" i="17"/>
  <c r="L259" i="17"/>
  <c r="J259" i="17"/>
  <c r="I259" i="17"/>
  <c r="E259" i="17"/>
  <c r="D259" i="17"/>
  <c r="C259" i="17"/>
  <c r="B259" i="17"/>
  <c r="A259" i="17"/>
  <c r="P258" i="17"/>
  <c r="N258" i="17"/>
  <c r="M258" i="17"/>
  <c r="L258" i="17"/>
  <c r="J258" i="17"/>
  <c r="I258" i="17"/>
  <c r="E258" i="17"/>
  <c r="D258" i="17"/>
  <c r="C258" i="17"/>
  <c r="B258" i="17"/>
  <c r="A258" i="17"/>
  <c r="P257" i="17"/>
  <c r="N257" i="17"/>
  <c r="M257" i="17"/>
  <c r="L257" i="17"/>
  <c r="J257" i="17"/>
  <c r="I257" i="17"/>
  <c r="E257" i="17"/>
  <c r="D257" i="17"/>
  <c r="C257" i="17"/>
  <c r="B257" i="17"/>
  <c r="A257" i="17"/>
  <c r="P256" i="17"/>
  <c r="N256" i="17"/>
  <c r="M256" i="17"/>
  <c r="L256" i="17"/>
  <c r="J256" i="17"/>
  <c r="I256" i="17"/>
  <c r="E256" i="17"/>
  <c r="D256" i="17"/>
  <c r="C256" i="17"/>
  <c r="B256" i="17"/>
  <c r="A256" i="17"/>
  <c r="P255" i="17"/>
  <c r="N255" i="17"/>
  <c r="M255" i="17"/>
  <c r="L255" i="17"/>
  <c r="J255" i="17"/>
  <c r="I255" i="17"/>
  <c r="E255" i="17"/>
  <c r="D255" i="17"/>
  <c r="C255" i="17"/>
  <c r="B255" i="17"/>
  <c r="A255" i="17"/>
  <c r="P254" i="17"/>
  <c r="N254" i="17"/>
  <c r="M254" i="17"/>
  <c r="L254" i="17"/>
  <c r="J254" i="17"/>
  <c r="I254" i="17"/>
  <c r="E254" i="17"/>
  <c r="D254" i="17"/>
  <c r="C254" i="17"/>
  <c r="B254" i="17"/>
  <c r="A254" i="17"/>
  <c r="P253" i="17"/>
  <c r="N253" i="17"/>
  <c r="M253" i="17"/>
  <c r="L253" i="17"/>
  <c r="J253" i="17"/>
  <c r="I253" i="17"/>
  <c r="E253" i="17"/>
  <c r="D253" i="17"/>
  <c r="C253" i="17"/>
  <c r="B253" i="17"/>
  <c r="A253" i="17"/>
  <c r="P252" i="17"/>
  <c r="N252" i="17"/>
  <c r="M252" i="17"/>
  <c r="L252" i="17"/>
  <c r="J252" i="17"/>
  <c r="I252" i="17"/>
  <c r="E252" i="17"/>
  <c r="D252" i="17"/>
  <c r="C252" i="17"/>
  <c r="B252" i="17"/>
  <c r="A252" i="17"/>
  <c r="P251" i="17"/>
  <c r="N251" i="17"/>
  <c r="M251" i="17"/>
  <c r="L251" i="17"/>
  <c r="J251" i="17"/>
  <c r="I251" i="17"/>
  <c r="E251" i="17"/>
  <c r="D251" i="17"/>
  <c r="C251" i="17"/>
  <c r="B251" i="17"/>
  <c r="A251" i="17"/>
  <c r="P250" i="17"/>
  <c r="N250" i="17"/>
  <c r="M250" i="17"/>
  <c r="L250" i="17"/>
  <c r="J250" i="17"/>
  <c r="I250" i="17"/>
  <c r="E250" i="17"/>
  <c r="D250" i="17"/>
  <c r="C250" i="17"/>
  <c r="B250" i="17"/>
  <c r="A250" i="17"/>
  <c r="P249" i="17"/>
  <c r="N249" i="17"/>
  <c r="M249" i="17"/>
  <c r="L249" i="17"/>
  <c r="J249" i="17"/>
  <c r="I249" i="17"/>
  <c r="E249" i="17"/>
  <c r="D249" i="17"/>
  <c r="C249" i="17"/>
  <c r="B249" i="17"/>
  <c r="A249" i="17"/>
  <c r="P248" i="17"/>
  <c r="N248" i="17"/>
  <c r="M248" i="17"/>
  <c r="L248" i="17"/>
  <c r="J248" i="17"/>
  <c r="I248" i="17"/>
  <c r="E248" i="17"/>
  <c r="D248" i="17"/>
  <c r="C248" i="17"/>
  <c r="B248" i="17"/>
  <c r="A248" i="17"/>
  <c r="P247" i="17"/>
  <c r="N247" i="17"/>
  <c r="M247" i="17"/>
  <c r="L247" i="17"/>
  <c r="J247" i="17"/>
  <c r="I247" i="17"/>
  <c r="E247" i="17"/>
  <c r="D247" i="17"/>
  <c r="C247" i="17"/>
  <c r="B247" i="17"/>
  <c r="A247" i="17"/>
  <c r="P246" i="17"/>
  <c r="N246" i="17"/>
  <c r="M246" i="17"/>
  <c r="L246" i="17"/>
  <c r="J246" i="17"/>
  <c r="I246" i="17"/>
  <c r="E246" i="17"/>
  <c r="D246" i="17"/>
  <c r="C246" i="17"/>
  <c r="B246" i="17"/>
  <c r="A246" i="17"/>
  <c r="P245" i="17"/>
  <c r="N245" i="17"/>
  <c r="M245" i="17"/>
  <c r="L245" i="17"/>
  <c r="J245" i="17"/>
  <c r="I245" i="17"/>
  <c r="E245" i="17"/>
  <c r="D245" i="17"/>
  <c r="C245" i="17"/>
  <c r="B245" i="17"/>
  <c r="A245" i="17"/>
  <c r="P244" i="17"/>
  <c r="N244" i="17"/>
  <c r="M244" i="17"/>
  <c r="L244" i="17"/>
  <c r="J244" i="17"/>
  <c r="I244" i="17"/>
  <c r="E244" i="17"/>
  <c r="D244" i="17"/>
  <c r="C244" i="17"/>
  <c r="B244" i="17"/>
  <c r="A244" i="17"/>
  <c r="P243" i="17"/>
  <c r="N243" i="17"/>
  <c r="M243" i="17"/>
  <c r="L243" i="17"/>
  <c r="J243" i="17"/>
  <c r="I243" i="17"/>
  <c r="E243" i="17"/>
  <c r="D243" i="17"/>
  <c r="C243" i="17"/>
  <c r="B243" i="17"/>
  <c r="A243" i="17"/>
  <c r="P242" i="17"/>
  <c r="N242" i="17"/>
  <c r="M242" i="17"/>
  <c r="L242" i="17"/>
  <c r="J242" i="17"/>
  <c r="I242" i="17"/>
  <c r="E242" i="17"/>
  <c r="D242" i="17"/>
  <c r="C242" i="17"/>
  <c r="B242" i="17"/>
  <c r="A242" i="17"/>
  <c r="P241" i="17"/>
  <c r="N241" i="17"/>
  <c r="M241" i="17"/>
  <c r="L241" i="17"/>
  <c r="J241" i="17"/>
  <c r="I241" i="17"/>
  <c r="E241" i="17"/>
  <c r="D241" i="17"/>
  <c r="C241" i="17"/>
  <c r="B241" i="17"/>
  <c r="A241" i="17"/>
  <c r="P240" i="17"/>
  <c r="N240" i="17"/>
  <c r="M240" i="17"/>
  <c r="L240" i="17"/>
  <c r="J240" i="17"/>
  <c r="I240" i="17"/>
  <c r="E240" i="17"/>
  <c r="D240" i="17"/>
  <c r="C240" i="17"/>
  <c r="B240" i="17"/>
  <c r="A240" i="17"/>
  <c r="P239" i="17"/>
  <c r="N239" i="17"/>
  <c r="M239" i="17"/>
  <c r="L239" i="17"/>
  <c r="J239" i="17"/>
  <c r="I239" i="17"/>
  <c r="E239" i="17"/>
  <c r="D239" i="17"/>
  <c r="C239" i="17"/>
  <c r="B239" i="17"/>
  <c r="A239" i="17"/>
  <c r="P238" i="17"/>
  <c r="N238" i="17"/>
  <c r="M238" i="17"/>
  <c r="L238" i="17"/>
  <c r="J238" i="17"/>
  <c r="I238" i="17"/>
  <c r="E238" i="17"/>
  <c r="D238" i="17"/>
  <c r="C238" i="17"/>
  <c r="B238" i="17"/>
  <c r="A238" i="17"/>
  <c r="P237" i="17"/>
  <c r="N237" i="17"/>
  <c r="M237" i="17"/>
  <c r="L237" i="17"/>
  <c r="J237" i="17"/>
  <c r="I237" i="17"/>
  <c r="E237" i="17"/>
  <c r="D237" i="17"/>
  <c r="C237" i="17"/>
  <c r="B237" i="17"/>
  <c r="A237" i="17"/>
  <c r="P236" i="17"/>
  <c r="N236" i="17"/>
  <c r="M236" i="17"/>
  <c r="L236" i="17"/>
  <c r="J236" i="17"/>
  <c r="I236" i="17"/>
  <c r="E236" i="17"/>
  <c r="D236" i="17"/>
  <c r="C236" i="17"/>
  <c r="B236" i="17"/>
  <c r="A236" i="17"/>
  <c r="P235" i="17"/>
  <c r="N235" i="17"/>
  <c r="M235" i="17"/>
  <c r="L235" i="17"/>
  <c r="J235" i="17"/>
  <c r="I235" i="17"/>
  <c r="E235" i="17"/>
  <c r="D235" i="17"/>
  <c r="C235" i="17"/>
  <c r="B235" i="17"/>
  <c r="A235" i="17"/>
  <c r="P234" i="17"/>
  <c r="N234" i="17"/>
  <c r="M234" i="17"/>
  <c r="L234" i="17"/>
  <c r="J234" i="17"/>
  <c r="I234" i="17"/>
  <c r="E234" i="17"/>
  <c r="D234" i="17"/>
  <c r="C234" i="17"/>
  <c r="B234" i="17"/>
  <c r="A234" i="17"/>
  <c r="P233" i="17"/>
  <c r="N233" i="17"/>
  <c r="M233" i="17"/>
  <c r="L233" i="17"/>
  <c r="J233" i="17"/>
  <c r="I233" i="17"/>
  <c r="E233" i="17"/>
  <c r="D233" i="17"/>
  <c r="C233" i="17"/>
  <c r="B233" i="17"/>
  <c r="A233" i="17"/>
  <c r="P232" i="17"/>
  <c r="N232" i="17"/>
  <c r="M232" i="17"/>
  <c r="L232" i="17"/>
  <c r="J232" i="17"/>
  <c r="I232" i="17"/>
  <c r="E232" i="17"/>
  <c r="D232" i="17"/>
  <c r="C232" i="17"/>
  <c r="B232" i="17"/>
  <c r="A232" i="17"/>
  <c r="P231" i="17"/>
  <c r="N231" i="17"/>
  <c r="M231" i="17"/>
  <c r="L231" i="17"/>
  <c r="J231" i="17"/>
  <c r="I231" i="17"/>
  <c r="E231" i="17"/>
  <c r="D231" i="17"/>
  <c r="C231" i="17"/>
  <c r="B231" i="17"/>
  <c r="A231" i="17"/>
  <c r="P230" i="17"/>
  <c r="N230" i="17"/>
  <c r="M230" i="17"/>
  <c r="L230" i="17"/>
  <c r="J230" i="17"/>
  <c r="I230" i="17"/>
  <c r="E230" i="17"/>
  <c r="D230" i="17"/>
  <c r="C230" i="17"/>
  <c r="B230" i="17"/>
  <c r="A230" i="17"/>
  <c r="P229" i="17"/>
  <c r="N229" i="17"/>
  <c r="M229" i="17"/>
  <c r="L229" i="17"/>
  <c r="J229" i="17"/>
  <c r="I229" i="17"/>
  <c r="E229" i="17"/>
  <c r="D229" i="17"/>
  <c r="C229" i="17"/>
  <c r="B229" i="17"/>
  <c r="A229" i="17"/>
  <c r="P228" i="17"/>
  <c r="N228" i="17"/>
  <c r="M228" i="17"/>
  <c r="L228" i="17"/>
  <c r="J228" i="17"/>
  <c r="I228" i="17"/>
  <c r="E228" i="17"/>
  <c r="D228" i="17"/>
  <c r="C228" i="17"/>
  <c r="B228" i="17"/>
  <c r="A228" i="17"/>
  <c r="P227" i="17"/>
  <c r="N227" i="17"/>
  <c r="M227" i="17"/>
  <c r="L227" i="17"/>
  <c r="J227" i="17"/>
  <c r="I227" i="17"/>
  <c r="E227" i="17"/>
  <c r="D227" i="17"/>
  <c r="C227" i="17"/>
  <c r="B227" i="17"/>
  <c r="A227" i="17"/>
  <c r="P226" i="17"/>
  <c r="N226" i="17"/>
  <c r="M226" i="17"/>
  <c r="L226" i="17"/>
  <c r="J226" i="17"/>
  <c r="I226" i="17"/>
  <c r="E226" i="17"/>
  <c r="D226" i="17"/>
  <c r="C226" i="17"/>
  <c r="B226" i="17"/>
  <c r="A226" i="17"/>
  <c r="P225" i="17"/>
  <c r="N225" i="17"/>
  <c r="M225" i="17"/>
  <c r="L225" i="17"/>
  <c r="J225" i="17"/>
  <c r="I225" i="17"/>
  <c r="E225" i="17"/>
  <c r="D225" i="17"/>
  <c r="C225" i="17"/>
  <c r="B225" i="17"/>
  <c r="A225" i="17"/>
  <c r="P224" i="17"/>
  <c r="N224" i="17"/>
  <c r="M224" i="17"/>
  <c r="L224" i="17"/>
  <c r="J224" i="17"/>
  <c r="I224" i="17"/>
  <c r="E224" i="17"/>
  <c r="D224" i="17"/>
  <c r="C224" i="17"/>
  <c r="B224" i="17"/>
  <c r="A224" i="17"/>
  <c r="P223" i="17"/>
  <c r="N223" i="17"/>
  <c r="M223" i="17"/>
  <c r="L223" i="17"/>
  <c r="J223" i="17"/>
  <c r="I223" i="17"/>
  <c r="E223" i="17"/>
  <c r="D223" i="17"/>
  <c r="C223" i="17"/>
  <c r="B223" i="17"/>
  <c r="A223" i="17"/>
  <c r="P222" i="17"/>
  <c r="N222" i="17"/>
  <c r="M222" i="17"/>
  <c r="L222" i="17"/>
  <c r="J222" i="17"/>
  <c r="I222" i="17"/>
  <c r="E222" i="17"/>
  <c r="D222" i="17"/>
  <c r="C222" i="17"/>
  <c r="B222" i="17"/>
  <c r="A222" i="17"/>
  <c r="P221" i="17"/>
  <c r="N221" i="17"/>
  <c r="M221" i="17"/>
  <c r="L221" i="17"/>
  <c r="J221" i="17"/>
  <c r="I221" i="17"/>
  <c r="E221" i="17"/>
  <c r="D221" i="17"/>
  <c r="C221" i="17"/>
  <c r="B221" i="17"/>
  <c r="A221" i="17"/>
  <c r="P220" i="17"/>
  <c r="N220" i="17"/>
  <c r="M220" i="17"/>
  <c r="L220" i="17"/>
  <c r="J220" i="17"/>
  <c r="I220" i="17"/>
  <c r="E220" i="17"/>
  <c r="D220" i="17"/>
  <c r="C220" i="17"/>
  <c r="B220" i="17"/>
  <c r="A220" i="17"/>
  <c r="P219" i="17"/>
  <c r="N219" i="17"/>
  <c r="M219" i="17"/>
  <c r="L219" i="17"/>
  <c r="J219" i="17"/>
  <c r="I219" i="17"/>
  <c r="E219" i="17"/>
  <c r="D219" i="17"/>
  <c r="C219" i="17"/>
  <c r="B219" i="17"/>
  <c r="A219" i="17"/>
  <c r="P218" i="17"/>
  <c r="N218" i="17"/>
  <c r="M218" i="17"/>
  <c r="L218" i="17"/>
  <c r="J218" i="17"/>
  <c r="I218" i="17"/>
  <c r="E218" i="17"/>
  <c r="D218" i="17"/>
  <c r="C218" i="17"/>
  <c r="B218" i="17"/>
  <c r="A218" i="17"/>
  <c r="P217" i="17"/>
  <c r="N217" i="17"/>
  <c r="M217" i="17"/>
  <c r="L217" i="17"/>
  <c r="J217" i="17"/>
  <c r="I217" i="17"/>
  <c r="E217" i="17"/>
  <c r="D217" i="17"/>
  <c r="C217" i="17"/>
  <c r="B217" i="17"/>
  <c r="A217" i="17"/>
  <c r="P216" i="17"/>
  <c r="N216" i="17"/>
  <c r="M216" i="17"/>
  <c r="L216" i="17"/>
  <c r="J216" i="17"/>
  <c r="I216" i="17"/>
  <c r="E216" i="17"/>
  <c r="D216" i="17"/>
  <c r="C216" i="17"/>
  <c r="B216" i="17"/>
  <c r="A216" i="17"/>
  <c r="P215" i="17"/>
  <c r="N215" i="17"/>
  <c r="M215" i="17"/>
  <c r="L215" i="17"/>
  <c r="J215" i="17"/>
  <c r="I215" i="17"/>
  <c r="E215" i="17"/>
  <c r="D215" i="17"/>
  <c r="C215" i="17"/>
  <c r="B215" i="17"/>
  <c r="A215" i="17"/>
  <c r="P214" i="17"/>
  <c r="N214" i="17"/>
  <c r="M214" i="17"/>
  <c r="L214" i="17"/>
  <c r="J214" i="17"/>
  <c r="I214" i="17"/>
  <c r="E214" i="17"/>
  <c r="D214" i="17"/>
  <c r="C214" i="17"/>
  <c r="B214" i="17"/>
  <c r="A214" i="17"/>
  <c r="P213" i="17"/>
  <c r="N213" i="17"/>
  <c r="M213" i="17"/>
  <c r="L213" i="17"/>
  <c r="J213" i="17"/>
  <c r="I213" i="17"/>
  <c r="E213" i="17"/>
  <c r="D213" i="17"/>
  <c r="C213" i="17"/>
  <c r="B213" i="17"/>
  <c r="A213" i="17"/>
  <c r="P212" i="17"/>
  <c r="N212" i="17"/>
  <c r="M212" i="17"/>
  <c r="L212" i="17"/>
  <c r="J212" i="17"/>
  <c r="I212" i="17"/>
  <c r="E212" i="17"/>
  <c r="D212" i="17"/>
  <c r="C212" i="17"/>
  <c r="B212" i="17"/>
  <c r="A212" i="17"/>
  <c r="P211" i="17"/>
  <c r="N211" i="17"/>
  <c r="M211" i="17"/>
  <c r="L211" i="17"/>
  <c r="J211" i="17"/>
  <c r="I211" i="17"/>
  <c r="E211" i="17"/>
  <c r="D211" i="17"/>
  <c r="C211" i="17"/>
  <c r="B211" i="17"/>
  <c r="A211" i="17"/>
  <c r="P210" i="17"/>
  <c r="N210" i="17"/>
  <c r="M210" i="17"/>
  <c r="L210" i="17"/>
  <c r="J210" i="17"/>
  <c r="I210" i="17"/>
  <c r="E210" i="17"/>
  <c r="D210" i="17"/>
  <c r="C210" i="17"/>
  <c r="B210" i="17"/>
  <c r="A210" i="17"/>
  <c r="P209" i="17"/>
  <c r="N209" i="17"/>
  <c r="M209" i="17"/>
  <c r="L209" i="17"/>
  <c r="J209" i="17"/>
  <c r="I209" i="17"/>
  <c r="E209" i="17"/>
  <c r="D209" i="17"/>
  <c r="C209" i="17"/>
  <c r="B209" i="17"/>
  <c r="A209" i="17"/>
  <c r="P208" i="17"/>
  <c r="N208" i="17"/>
  <c r="M208" i="17"/>
  <c r="L208" i="17"/>
  <c r="J208" i="17"/>
  <c r="I208" i="17"/>
  <c r="E208" i="17"/>
  <c r="D208" i="17"/>
  <c r="C208" i="17"/>
  <c r="B208" i="17"/>
  <c r="A208" i="17"/>
  <c r="P207" i="17"/>
  <c r="N207" i="17"/>
  <c r="M207" i="17"/>
  <c r="L207" i="17"/>
  <c r="J207" i="17"/>
  <c r="I207" i="17"/>
  <c r="E207" i="17"/>
  <c r="D207" i="17"/>
  <c r="C207" i="17"/>
  <c r="B207" i="17"/>
  <c r="A207" i="17"/>
  <c r="P206" i="17"/>
  <c r="N206" i="17"/>
  <c r="M206" i="17"/>
  <c r="L206" i="17"/>
  <c r="J206" i="17"/>
  <c r="I206" i="17"/>
  <c r="E206" i="17"/>
  <c r="D206" i="17"/>
  <c r="C206" i="17"/>
  <c r="B206" i="17"/>
  <c r="A206" i="17"/>
  <c r="P205" i="17"/>
  <c r="N205" i="17"/>
  <c r="M205" i="17"/>
  <c r="L205" i="17"/>
  <c r="J205" i="17"/>
  <c r="I205" i="17"/>
  <c r="E205" i="17"/>
  <c r="D205" i="17"/>
  <c r="C205" i="17"/>
  <c r="B205" i="17"/>
  <c r="A205" i="17"/>
  <c r="P204" i="17"/>
  <c r="N204" i="17"/>
  <c r="M204" i="17"/>
  <c r="L204" i="17"/>
  <c r="J204" i="17"/>
  <c r="I204" i="17"/>
  <c r="E204" i="17"/>
  <c r="D204" i="17"/>
  <c r="C204" i="17"/>
  <c r="B204" i="17"/>
  <c r="A204" i="17"/>
  <c r="P203" i="17"/>
  <c r="N203" i="17"/>
  <c r="M203" i="17"/>
  <c r="L203" i="17"/>
  <c r="J203" i="17"/>
  <c r="I203" i="17"/>
  <c r="E203" i="17"/>
  <c r="D203" i="17"/>
  <c r="C203" i="17"/>
  <c r="B203" i="17"/>
  <c r="A203" i="17"/>
  <c r="P202" i="17"/>
  <c r="N202" i="17"/>
  <c r="M202" i="17"/>
  <c r="L202" i="17"/>
  <c r="J202" i="17"/>
  <c r="I202" i="17"/>
  <c r="E202" i="17"/>
  <c r="D202" i="17"/>
  <c r="C202" i="17"/>
  <c r="B202" i="17"/>
  <c r="A202" i="17"/>
  <c r="P201" i="17"/>
  <c r="N201" i="17"/>
  <c r="M201" i="17"/>
  <c r="L201" i="17"/>
  <c r="J201" i="17"/>
  <c r="I201" i="17"/>
  <c r="E201" i="17"/>
  <c r="D201" i="17"/>
  <c r="C201" i="17"/>
  <c r="B201" i="17"/>
  <c r="A201" i="17"/>
  <c r="P200" i="17"/>
  <c r="N200" i="17"/>
  <c r="M200" i="17"/>
  <c r="L200" i="17"/>
  <c r="J200" i="17"/>
  <c r="I200" i="17"/>
  <c r="E200" i="17"/>
  <c r="D200" i="17"/>
  <c r="C200" i="17"/>
  <c r="B200" i="17"/>
  <c r="A200" i="17"/>
  <c r="P199" i="17"/>
  <c r="N199" i="17"/>
  <c r="M199" i="17"/>
  <c r="L199" i="17"/>
  <c r="J199" i="17"/>
  <c r="I199" i="17"/>
  <c r="E199" i="17"/>
  <c r="D199" i="17"/>
  <c r="C199" i="17"/>
  <c r="B199" i="17"/>
  <c r="A199" i="17"/>
  <c r="P198" i="17"/>
  <c r="N198" i="17"/>
  <c r="M198" i="17"/>
  <c r="L198" i="17"/>
  <c r="J198" i="17"/>
  <c r="I198" i="17"/>
  <c r="E198" i="17"/>
  <c r="D198" i="17"/>
  <c r="C198" i="17"/>
  <c r="B198" i="17"/>
  <c r="A198" i="17"/>
  <c r="P197" i="17"/>
  <c r="N197" i="17"/>
  <c r="M197" i="17"/>
  <c r="L197" i="17"/>
  <c r="J197" i="17"/>
  <c r="I197" i="17"/>
  <c r="E197" i="17"/>
  <c r="D197" i="17"/>
  <c r="C197" i="17"/>
  <c r="B197" i="17"/>
  <c r="A197" i="17"/>
  <c r="P196" i="17"/>
  <c r="N196" i="17"/>
  <c r="M196" i="17"/>
  <c r="L196" i="17"/>
  <c r="J196" i="17"/>
  <c r="I196" i="17"/>
  <c r="E196" i="17"/>
  <c r="D196" i="17"/>
  <c r="C196" i="17"/>
  <c r="B196" i="17"/>
  <c r="A196" i="17"/>
  <c r="P195" i="17"/>
  <c r="N195" i="17"/>
  <c r="M195" i="17"/>
  <c r="L195" i="17"/>
  <c r="J195" i="17"/>
  <c r="I195" i="17"/>
  <c r="E195" i="17"/>
  <c r="D195" i="17"/>
  <c r="C195" i="17"/>
  <c r="B195" i="17"/>
  <c r="A195" i="17"/>
  <c r="P194" i="17"/>
  <c r="N194" i="17"/>
  <c r="M194" i="17"/>
  <c r="L194" i="17"/>
  <c r="J194" i="17"/>
  <c r="I194" i="17"/>
  <c r="E194" i="17"/>
  <c r="D194" i="17"/>
  <c r="C194" i="17"/>
  <c r="B194" i="17"/>
  <c r="A194" i="17"/>
  <c r="P193" i="17"/>
  <c r="N193" i="17"/>
  <c r="M193" i="17"/>
  <c r="L193" i="17"/>
  <c r="J193" i="17"/>
  <c r="I193" i="17"/>
  <c r="E193" i="17"/>
  <c r="D193" i="17"/>
  <c r="C193" i="17"/>
  <c r="B193" i="17"/>
  <c r="A193" i="17"/>
  <c r="P192" i="17"/>
  <c r="N192" i="17"/>
  <c r="M192" i="17"/>
  <c r="L192" i="17"/>
  <c r="J192" i="17"/>
  <c r="I192" i="17"/>
  <c r="E192" i="17"/>
  <c r="D192" i="17"/>
  <c r="C192" i="17"/>
  <c r="B192" i="17"/>
  <c r="A192" i="17"/>
  <c r="P191" i="17"/>
  <c r="N191" i="17"/>
  <c r="M191" i="17"/>
  <c r="L191" i="17"/>
  <c r="J191" i="17"/>
  <c r="I191" i="17"/>
  <c r="E191" i="17"/>
  <c r="D191" i="17"/>
  <c r="C191" i="17"/>
  <c r="B191" i="17"/>
  <c r="A191" i="17"/>
  <c r="P190" i="17"/>
  <c r="N190" i="17"/>
  <c r="M190" i="17"/>
  <c r="L190" i="17"/>
  <c r="J190" i="17"/>
  <c r="I190" i="17"/>
  <c r="E190" i="17"/>
  <c r="D190" i="17"/>
  <c r="C190" i="17"/>
  <c r="B190" i="17"/>
  <c r="A190" i="17"/>
  <c r="P189" i="17"/>
  <c r="N189" i="17"/>
  <c r="M189" i="17"/>
  <c r="L189" i="17"/>
  <c r="J189" i="17"/>
  <c r="I189" i="17"/>
  <c r="E189" i="17"/>
  <c r="D189" i="17"/>
  <c r="C189" i="17"/>
  <c r="B189" i="17"/>
  <c r="A189" i="17"/>
  <c r="P188" i="17"/>
  <c r="N188" i="17"/>
  <c r="M188" i="17"/>
  <c r="L188" i="17"/>
  <c r="J188" i="17"/>
  <c r="I188" i="17"/>
  <c r="E188" i="17"/>
  <c r="D188" i="17"/>
  <c r="C188" i="17"/>
  <c r="B188" i="17"/>
  <c r="A188" i="17"/>
  <c r="P187" i="17"/>
  <c r="N187" i="17"/>
  <c r="M187" i="17"/>
  <c r="L187" i="17"/>
  <c r="J187" i="17"/>
  <c r="I187" i="17"/>
  <c r="E187" i="17"/>
  <c r="D187" i="17"/>
  <c r="C187" i="17"/>
  <c r="B187" i="17"/>
  <c r="A187" i="17"/>
  <c r="P186" i="17"/>
  <c r="N186" i="17"/>
  <c r="M186" i="17"/>
  <c r="L186" i="17"/>
  <c r="J186" i="17"/>
  <c r="I186" i="17"/>
  <c r="E186" i="17"/>
  <c r="D186" i="17"/>
  <c r="C186" i="17"/>
  <c r="B186" i="17"/>
  <c r="A186" i="17"/>
  <c r="P185" i="17"/>
  <c r="N185" i="17"/>
  <c r="M185" i="17"/>
  <c r="L185" i="17"/>
  <c r="J185" i="17"/>
  <c r="I185" i="17"/>
  <c r="E185" i="17"/>
  <c r="D185" i="17"/>
  <c r="C185" i="17"/>
  <c r="B185" i="17"/>
  <c r="A185" i="17"/>
  <c r="P184" i="17"/>
  <c r="N184" i="17"/>
  <c r="M184" i="17"/>
  <c r="L184" i="17"/>
  <c r="J184" i="17"/>
  <c r="I184" i="17"/>
  <c r="E184" i="17"/>
  <c r="D184" i="17"/>
  <c r="C184" i="17"/>
  <c r="B184" i="17"/>
  <c r="A184" i="17"/>
  <c r="P183" i="17"/>
  <c r="N183" i="17"/>
  <c r="M183" i="17"/>
  <c r="L183" i="17"/>
  <c r="J183" i="17"/>
  <c r="I183" i="17"/>
  <c r="E183" i="17"/>
  <c r="D183" i="17"/>
  <c r="C183" i="17"/>
  <c r="B183" i="17"/>
  <c r="A183" i="17"/>
  <c r="P182" i="17"/>
  <c r="N182" i="17"/>
  <c r="M182" i="17"/>
  <c r="L182" i="17"/>
  <c r="J182" i="17"/>
  <c r="I182" i="17"/>
  <c r="E182" i="17"/>
  <c r="D182" i="17"/>
  <c r="C182" i="17"/>
  <c r="B182" i="17"/>
  <c r="A182" i="17"/>
  <c r="P181" i="17"/>
  <c r="N181" i="17"/>
  <c r="M181" i="17"/>
  <c r="L181" i="17"/>
  <c r="J181" i="17"/>
  <c r="I181" i="17"/>
  <c r="E181" i="17"/>
  <c r="D181" i="17"/>
  <c r="C181" i="17"/>
  <c r="B181" i="17"/>
  <c r="A181" i="17"/>
  <c r="P180" i="17"/>
  <c r="N180" i="17"/>
  <c r="M180" i="17"/>
  <c r="L180" i="17"/>
  <c r="J180" i="17"/>
  <c r="I180" i="17"/>
  <c r="E180" i="17"/>
  <c r="D180" i="17"/>
  <c r="C180" i="17"/>
  <c r="B180" i="17"/>
  <c r="A180" i="17"/>
  <c r="P179" i="17"/>
  <c r="N179" i="17"/>
  <c r="M179" i="17"/>
  <c r="L179" i="17"/>
  <c r="J179" i="17"/>
  <c r="I179" i="17"/>
  <c r="E179" i="17"/>
  <c r="D179" i="17"/>
  <c r="C179" i="17"/>
  <c r="B179" i="17"/>
  <c r="A179" i="17"/>
  <c r="P178" i="17"/>
  <c r="N178" i="17"/>
  <c r="M178" i="17"/>
  <c r="L178" i="17"/>
  <c r="J178" i="17"/>
  <c r="I178" i="17"/>
  <c r="E178" i="17"/>
  <c r="D178" i="17"/>
  <c r="C178" i="17"/>
  <c r="B178" i="17"/>
  <c r="A178" i="17"/>
  <c r="P177" i="17"/>
  <c r="N177" i="17"/>
  <c r="M177" i="17"/>
  <c r="L177" i="17"/>
  <c r="J177" i="17"/>
  <c r="I177" i="17"/>
  <c r="E177" i="17"/>
  <c r="D177" i="17"/>
  <c r="C177" i="17"/>
  <c r="B177" i="17"/>
  <c r="A177" i="17"/>
  <c r="P176" i="17"/>
  <c r="N176" i="17"/>
  <c r="M176" i="17"/>
  <c r="L176" i="17"/>
  <c r="J176" i="17"/>
  <c r="I176" i="17"/>
  <c r="E176" i="17"/>
  <c r="D176" i="17"/>
  <c r="C176" i="17"/>
  <c r="B176" i="17"/>
  <c r="A176" i="17"/>
  <c r="P175" i="17"/>
  <c r="N175" i="17"/>
  <c r="M175" i="17"/>
  <c r="L175" i="17"/>
  <c r="J175" i="17"/>
  <c r="I175" i="17"/>
  <c r="E175" i="17"/>
  <c r="D175" i="17"/>
  <c r="C175" i="17"/>
  <c r="B175" i="17"/>
  <c r="A175" i="17"/>
  <c r="P174" i="17"/>
  <c r="N174" i="17"/>
  <c r="M174" i="17"/>
  <c r="L174" i="17"/>
  <c r="J174" i="17"/>
  <c r="I174" i="17"/>
  <c r="E174" i="17"/>
  <c r="D174" i="17"/>
  <c r="C174" i="17"/>
  <c r="B174" i="17"/>
  <c r="A174" i="17"/>
  <c r="P173" i="17"/>
  <c r="N173" i="17"/>
  <c r="M173" i="17"/>
  <c r="L173" i="17"/>
  <c r="J173" i="17"/>
  <c r="I173" i="17"/>
  <c r="E173" i="17"/>
  <c r="D173" i="17"/>
  <c r="C173" i="17"/>
  <c r="B173" i="17"/>
  <c r="A173" i="17"/>
  <c r="P172" i="17"/>
  <c r="N172" i="17"/>
  <c r="M172" i="17"/>
  <c r="L172" i="17"/>
  <c r="J172" i="17"/>
  <c r="I172" i="17"/>
  <c r="E172" i="17"/>
  <c r="D172" i="17"/>
  <c r="C172" i="17"/>
  <c r="B172" i="17"/>
  <c r="A172" i="17"/>
  <c r="P171" i="17"/>
  <c r="N171" i="17"/>
  <c r="M171" i="17"/>
  <c r="L171" i="17"/>
  <c r="J171" i="17"/>
  <c r="I171" i="17"/>
  <c r="E171" i="17"/>
  <c r="D171" i="17"/>
  <c r="C171" i="17"/>
  <c r="B171" i="17"/>
  <c r="A171" i="17"/>
  <c r="P170" i="17"/>
  <c r="N170" i="17"/>
  <c r="M170" i="17"/>
  <c r="L170" i="17"/>
  <c r="J170" i="17"/>
  <c r="I170" i="17"/>
  <c r="E170" i="17"/>
  <c r="D170" i="17"/>
  <c r="C170" i="17"/>
  <c r="B170" i="17"/>
  <c r="A170" i="17"/>
  <c r="P169" i="17"/>
  <c r="N169" i="17"/>
  <c r="M169" i="17"/>
  <c r="L169" i="17"/>
  <c r="J169" i="17"/>
  <c r="I169" i="17"/>
  <c r="E169" i="17"/>
  <c r="D169" i="17"/>
  <c r="C169" i="17"/>
  <c r="B169" i="17"/>
  <c r="A169" i="17"/>
  <c r="P168" i="17"/>
  <c r="N168" i="17"/>
  <c r="M168" i="17"/>
  <c r="L168" i="17"/>
  <c r="J168" i="17"/>
  <c r="I168" i="17"/>
  <c r="E168" i="17"/>
  <c r="D168" i="17"/>
  <c r="C168" i="17"/>
  <c r="B168" i="17"/>
  <c r="A168" i="17"/>
  <c r="P167" i="17"/>
  <c r="N167" i="17"/>
  <c r="M167" i="17"/>
  <c r="L167" i="17"/>
  <c r="J167" i="17"/>
  <c r="I167" i="17"/>
  <c r="E167" i="17"/>
  <c r="D167" i="17"/>
  <c r="C167" i="17"/>
  <c r="B167" i="17"/>
  <c r="A167" i="17"/>
  <c r="P166" i="17"/>
  <c r="N166" i="17"/>
  <c r="M166" i="17"/>
  <c r="L166" i="17"/>
  <c r="J166" i="17"/>
  <c r="I166" i="17"/>
  <c r="E166" i="17"/>
  <c r="D166" i="17"/>
  <c r="C166" i="17"/>
  <c r="B166" i="17"/>
  <c r="A166" i="17"/>
  <c r="P165" i="17"/>
  <c r="N165" i="17"/>
  <c r="M165" i="17"/>
  <c r="L165" i="17"/>
  <c r="J165" i="17"/>
  <c r="I165" i="17"/>
  <c r="E165" i="17"/>
  <c r="D165" i="17"/>
  <c r="C165" i="17"/>
  <c r="B165" i="17"/>
  <c r="A165" i="17"/>
  <c r="P164" i="17"/>
  <c r="N164" i="17"/>
  <c r="M164" i="17"/>
  <c r="L164" i="17"/>
  <c r="J164" i="17"/>
  <c r="I164" i="17"/>
  <c r="E164" i="17"/>
  <c r="D164" i="17"/>
  <c r="C164" i="17"/>
  <c r="B164" i="17"/>
  <c r="A164" i="17"/>
  <c r="P163" i="17"/>
  <c r="N163" i="17"/>
  <c r="M163" i="17"/>
  <c r="L163" i="17"/>
  <c r="J163" i="17"/>
  <c r="I163" i="17"/>
  <c r="E163" i="17"/>
  <c r="D163" i="17"/>
  <c r="C163" i="17"/>
  <c r="B163" i="17"/>
  <c r="A163" i="17"/>
  <c r="P162" i="17"/>
  <c r="N162" i="17"/>
  <c r="M162" i="17"/>
  <c r="L162" i="17"/>
  <c r="J162" i="17"/>
  <c r="I162" i="17"/>
  <c r="E162" i="17"/>
  <c r="D162" i="17"/>
  <c r="C162" i="17"/>
  <c r="B162" i="17"/>
  <c r="A162" i="17"/>
  <c r="P161" i="17"/>
  <c r="N161" i="17"/>
  <c r="M161" i="17"/>
  <c r="L161" i="17"/>
  <c r="J161" i="17"/>
  <c r="I161" i="17"/>
  <c r="E161" i="17"/>
  <c r="D161" i="17"/>
  <c r="C161" i="17"/>
  <c r="B161" i="17"/>
  <c r="A161" i="17"/>
  <c r="P160" i="17"/>
  <c r="N160" i="17"/>
  <c r="M160" i="17"/>
  <c r="L160" i="17"/>
  <c r="J160" i="17"/>
  <c r="I160" i="17"/>
  <c r="E160" i="17"/>
  <c r="D160" i="17"/>
  <c r="C160" i="17"/>
  <c r="B160" i="17"/>
  <c r="A160" i="17"/>
  <c r="P159" i="17"/>
  <c r="N159" i="17"/>
  <c r="M159" i="17"/>
  <c r="L159" i="17"/>
  <c r="J159" i="17"/>
  <c r="I159" i="17"/>
  <c r="E159" i="17"/>
  <c r="D159" i="17"/>
  <c r="C159" i="17"/>
  <c r="B159" i="17"/>
  <c r="A159" i="17"/>
  <c r="P158" i="17"/>
  <c r="N158" i="17"/>
  <c r="M158" i="17"/>
  <c r="L158" i="17"/>
  <c r="J158" i="17"/>
  <c r="I158" i="17"/>
  <c r="E158" i="17"/>
  <c r="D158" i="17"/>
  <c r="C158" i="17"/>
  <c r="B158" i="17"/>
  <c r="A158" i="17"/>
  <c r="P157" i="17"/>
  <c r="N157" i="17"/>
  <c r="M157" i="17"/>
  <c r="L157" i="17"/>
  <c r="J157" i="17"/>
  <c r="I157" i="17"/>
  <c r="E157" i="17"/>
  <c r="D157" i="17"/>
  <c r="C157" i="17"/>
  <c r="B157" i="17"/>
  <c r="A157" i="17"/>
  <c r="P156" i="17"/>
  <c r="N156" i="17"/>
  <c r="M156" i="17"/>
  <c r="L156" i="17"/>
  <c r="J156" i="17"/>
  <c r="I156" i="17"/>
  <c r="E156" i="17"/>
  <c r="D156" i="17"/>
  <c r="C156" i="17"/>
  <c r="B156" i="17"/>
  <c r="A156" i="17"/>
  <c r="P155" i="17"/>
  <c r="N155" i="17"/>
  <c r="M155" i="17"/>
  <c r="L155" i="17"/>
  <c r="J155" i="17"/>
  <c r="I155" i="17"/>
  <c r="E155" i="17"/>
  <c r="D155" i="17"/>
  <c r="C155" i="17"/>
  <c r="B155" i="17"/>
  <c r="A155" i="17"/>
  <c r="P154" i="17"/>
  <c r="N154" i="17"/>
  <c r="M154" i="17"/>
  <c r="L154" i="17"/>
  <c r="J154" i="17"/>
  <c r="I154" i="17"/>
  <c r="E154" i="17"/>
  <c r="D154" i="17"/>
  <c r="C154" i="17"/>
  <c r="B154" i="17"/>
  <c r="A154" i="17"/>
  <c r="P153" i="17"/>
  <c r="N153" i="17"/>
  <c r="M153" i="17"/>
  <c r="L153" i="17"/>
  <c r="J153" i="17"/>
  <c r="I153" i="17"/>
  <c r="E153" i="17"/>
  <c r="D153" i="17"/>
  <c r="C153" i="17"/>
  <c r="B153" i="17"/>
  <c r="A153" i="17"/>
  <c r="P152" i="17"/>
  <c r="N152" i="17"/>
  <c r="M152" i="17"/>
  <c r="L152" i="17"/>
  <c r="J152" i="17"/>
  <c r="I152" i="17"/>
  <c r="E152" i="17"/>
  <c r="D152" i="17"/>
  <c r="C152" i="17"/>
  <c r="B152" i="17"/>
  <c r="A152" i="17"/>
  <c r="P151" i="17"/>
  <c r="N151" i="17"/>
  <c r="M151" i="17"/>
  <c r="L151" i="17"/>
  <c r="J151" i="17"/>
  <c r="I151" i="17"/>
  <c r="E151" i="17"/>
  <c r="D151" i="17"/>
  <c r="C151" i="17"/>
  <c r="B151" i="17"/>
  <c r="A151" i="17"/>
  <c r="P150" i="17"/>
  <c r="N150" i="17"/>
  <c r="M150" i="17"/>
  <c r="L150" i="17"/>
  <c r="J150" i="17"/>
  <c r="I150" i="17"/>
  <c r="E150" i="17"/>
  <c r="D150" i="17"/>
  <c r="C150" i="17"/>
  <c r="B150" i="17"/>
  <c r="A150" i="17"/>
  <c r="P149" i="17"/>
  <c r="N149" i="17"/>
  <c r="M149" i="17"/>
  <c r="L149" i="17"/>
  <c r="J149" i="17"/>
  <c r="I149" i="17"/>
  <c r="E149" i="17"/>
  <c r="D149" i="17"/>
  <c r="C149" i="17"/>
  <c r="B149" i="17"/>
  <c r="A149" i="17"/>
  <c r="P148" i="17"/>
  <c r="N148" i="17"/>
  <c r="M148" i="17"/>
  <c r="L148" i="17"/>
  <c r="J148" i="17"/>
  <c r="I148" i="17"/>
  <c r="E148" i="17"/>
  <c r="D148" i="17"/>
  <c r="C148" i="17"/>
  <c r="B148" i="17"/>
  <c r="A148" i="17"/>
  <c r="P147" i="17"/>
  <c r="N147" i="17"/>
  <c r="M147" i="17"/>
  <c r="L147" i="17"/>
  <c r="J147" i="17"/>
  <c r="I147" i="17"/>
  <c r="E147" i="17"/>
  <c r="D147" i="17"/>
  <c r="C147" i="17"/>
  <c r="B147" i="17"/>
  <c r="A147" i="17"/>
  <c r="P146" i="17"/>
  <c r="N146" i="17"/>
  <c r="M146" i="17"/>
  <c r="L146" i="17"/>
  <c r="J146" i="17"/>
  <c r="I146" i="17"/>
  <c r="E146" i="17"/>
  <c r="D146" i="17"/>
  <c r="C146" i="17"/>
  <c r="B146" i="17"/>
  <c r="A146" i="17"/>
  <c r="P145" i="17"/>
  <c r="N145" i="17"/>
  <c r="M145" i="17"/>
  <c r="L145" i="17"/>
  <c r="J145" i="17"/>
  <c r="I145" i="17"/>
  <c r="E145" i="17"/>
  <c r="D145" i="17"/>
  <c r="C145" i="17"/>
  <c r="B145" i="17"/>
  <c r="A145" i="17"/>
  <c r="P144" i="17"/>
  <c r="N144" i="17"/>
  <c r="M144" i="17"/>
  <c r="L144" i="17"/>
  <c r="J144" i="17"/>
  <c r="I144" i="17"/>
  <c r="E144" i="17"/>
  <c r="D144" i="17"/>
  <c r="C144" i="17"/>
  <c r="B144" i="17"/>
  <c r="A144" i="17"/>
  <c r="P143" i="17"/>
  <c r="N143" i="17"/>
  <c r="M143" i="17"/>
  <c r="L143" i="17"/>
  <c r="J143" i="17"/>
  <c r="I143" i="17"/>
  <c r="E143" i="17"/>
  <c r="D143" i="17"/>
  <c r="C143" i="17"/>
  <c r="B143" i="17"/>
  <c r="A143" i="17"/>
  <c r="P142" i="17"/>
  <c r="N142" i="17"/>
  <c r="M142" i="17"/>
  <c r="L142" i="17"/>
  <c r="J142" i="17"/>
  <c r="I142" i="17"/>
  <c r="E142" i="17"/>
  <c r="D142" i="17"/>
  <c r="C142" i="17"/>
  <c r="B142" i="17"/>
  <c r="A142" i="17"/>
  <c r="P141" i="17"/>
  <c r="N141" i="17"/>
  <c r="M141" i="17"/>
  <c r="L141" i="17"/>
  <c r="J141" i="17"/>
  <c r="I141" i="17"/>
  <c r="E141" i="17"/>
  <c r="D141" i="17"/>
  <c r="C141" i="17"/>
  <c r="B141" i="17"/>
  <c r="A141" i="17"/>
  <c r="P140" i="17"/>
  <c r="N140" i="17"/>
  <c r="M140" i="17"/>
  <c r="L140" i="17"/>
  <c r="J140" i="17"/>
  <c r="I140" i="17"/>
  <c r="E140" i="17"/>
  <c r="D140" i="17"/>
  <c r="C140" i="17"/>
  <c r="B140" i="17"/>
  <c r="A140" i="17"/>
  <c r="P139" i="17"/>
  <c r="N139" i="17"/>
  <c r="M139" i="17"/>
  <c r="L139" i="17"/>
  <c r="J139" i="17"/>
  <c r="I139" i="17"/>
  <c r="E139" i="17"/>
  <c r="D139" i="17"/>
  <c r="C139" i="17"/>
  <c r="B139" i="17"/>
  <c r="A139" i="17"/>
  <c r="P138" i="17"/>
  <c r="N138" i="17"/>
  <c r="M138" i="17"/>
  <c r="L138" i="17"/>
  <c r="J138" i="17"/>
  <c r="I138" i="17"/>
  <c r="E138" i="17"/>
  <c r="D138" i="17"/>
  <c r="C138" i="17"/>
  <c r="B138" i="17"/>
  <c r="A138" i="17"/>
  <c r="P137" i="17"/>
  <c r="N137" i="17"/>
  <c r="M137" i="17"/>
  <c r="L137" i="17"/>
  <c r="J137" i="17"/>
  <c r="I137" i="17"/>
  <c r="E137" i="17"/>
  <c r="D137" i="17"/>
  <c r="C137" i="17"/>
  <c r="B137" i="17"/>
  <c r="A137" i="17"/>
  <c r="P136" i="17"/>
  <c r="N136" i="17"/>
  <c r="M136" i="17"/>
  <c r="L136" i="17"/>
  <c r="J136" i="17"/>
  <c r="I136" i="17"/>
  <c r="E136" i="17"/>
  <c r="D136" i="17"/>
  <c r="C136" i="17"/>
  <c r="B136" i="17"/>
  <c r="A136" i="17"/>
  <c r="P135" i="17"/>
  <c r="N135" i="17"/>
  <c r="M135" i="17"/>
  <c r="L135" i="17"/>
  <c r="J135" i="17"/>
  <c r="I135" i="17"/>
  <c r="E135" i="17"/>
  <c r="D135" i="17"/>
  <c r="C135" i="17"/>
  <c r="B135" i="17"/>
  <c r="A135" i="17"/>
  <c r="P134" i="17"/>
  <c r="N134" i="17"/>
  <c r="M134" i="17"/>
  <c r="L134" i="17"/>
  <c r="J134" i="17"/>
  <c r="I134" i="17"/>
  <c r="E134" i="17"/>
  <c r="D134" i="17"/>
  <c r="C134" i="17"/>
  <c r="B134" i="17"/>
  <c r="A134" i="17"/>
  <c r="P133" i="17"/>
  <c r="N133" i="17"/>
  <c r="M133" i="17"/>
  <c r="L133" i="17"/>
  <c r="J133" i="17"/>
  <c r="I133" i="17"/>
  <c r="E133" i="17"/>
  <c r="D133" i="17"/>
  <c r="C133" i="17"/>
  <c r="B133" i="17"/>
  <c r="A133" i="17"/>
  <c r="P132" i="17"/>
  <c r="N132" i="17"/>
  <c r="M132" i="17"/>
  <c r="L132" i="17"/>
  <c r="J132" i="17"/>
  <c r="I132" i="17"/>
  <c r="E132" i="17"/>
  <c r="D132" i="17"/>
  <c r="C132" i="17"/>
  <c r="B132" i="17"/>
  <c r="A132" i="17"/>
  <c r="P131" i="17"/>
  <c r="N131" i="17"/>
  <c r="M131" i="17"/>
  <c r="L131" i="17"/>
  <c r="J131" i="17"/>
  <c r="I131" i="17"/>
  <c r="E131" i="17"/>
  <c r="D131" i="17"/>
  <c r="C131" i="17"/>
  <c r="B131" i="17"/>
  <c r="A131" i="17"/>
  <c r="P130" i="17"/>
  <c r="N130" i="17"/>
  <c r="M130" i="17"/>
  <c r="L130" i="17"/>
  <c r="J130" i="17"/>
  <c r="I130" i="17"/>
  <c r="E130" i="17"/>
  <c r="D130" i="17"/>
  <c r="C130" i="17"/>
  <c r="B130" i="17"/>
  <c r="A130" i="17"/>
  <c r="P129" i="17"/>
  <c r="N129" i="17"/>
  <c r="M129" i="17"/>
  <c r="L129" i="17"/>
  <c r="J129" i="17"/>
  <c r="I129" i="17"/>
  <c r="E129" i="17"/>
  <c r="D129" i="17"/>
  <c r="C129" i="17"/>
  <c r="B129" i="17"/>
  <c r="A129" i="17"/>
  <c r="P128" i="17"/>
  <c r="N128" i="17"/>
  <c r="M128" i="17"/>
  <c r="L128" i="17"/>
  <c r="J128" i="17"/>
  <c r="I128" i="17"/>
  <c r="E128" i="17"/>
  <c r="D128" i="17"/>
  <c r="C128" i="17"/>
  <c r="B128" i="17"/>
  <c r="A128" i="17"/>
  <c r="P127" i="17"/>
  <c r="N127" i="17"/>
  <c r="M127" i="17"/>
  <c r="L127" i="17"/>
  <c r="J127" i="17"/>
  <c r="I127" i="17"/>
  <c r="E127" i="17"/>
  <c r="D127" i="17"/>
  <c r="C127" i="17"/>
  <c r="B127" i="17"/>
  <c r="A127" i="17"/>
  <c r="P126" i="17"/>
  <c r="N126" i="17"/>
  <c r="M126" i="17"/>
  <c r="L126" i="17"/>
  <c r="J126" i="17"/>
  <c r="I126" i="17"/>
  <c r="E126" i="17"/>
  <c r="D126" i="17"/>
  <c r="C126" i="17"/>
  <c r="B126" i="17"/>
  <c r="A126" i="17"/>
  <c r="P125" i="17"/>
  <c r="N125" i="17"/>
  <c r="M125" i="17"/>
  <c r="L125" i="17"/>
  <c r="J125" i="17"/>
  <c r="I125" i="17"/>
  <c r="E125" i="17"/>
  <c r="D125" i="17"/>
  <c r="C125" i="17"/>
  <c r="B125" i="17"/>
  <c r="A125" i="17"/>
  <c r="P124" i="17"/>
  <c r="N124" i="17"/>
  <c r="M124" i="17"/>
  <c r="L124" i="17"/>
  <c r="J124" i="17"/>
  <c r="I124" i="17"/>
  <c r="E124" i="17"/>
  <c r="D124" i="17"/>
  <c r="C124" i="17"/>
  <c r="B124" i="17"/>
  <c r="A124" i="17"/>
  <c r="P123" i="17"/>
  <c r="N123" i="17"/>
  <c r="M123" i="17"/>
  <c r="L123" i="17"/>
  <c r="J123" i="17"/>
  <c r="I123" i="17"/>
  <c r="E123" i="17"/>
  <c r="D123" i="17"/>
  <c r="C123" i="17"/>
  <c r="B123" i="17"/>
  <c r="A123" i="17"/>
  <c r="P122" i="17"/>
  <c r="N122" i="17"/>
  <c r="M122" i="17"/>
  <c r="L122" i="17"/>
  <c r="J122" i="17"/>
  <c r="I122" i="17"/>
  <c r="E122" i="17"/>
  <c r="D122" i="17"/>
  <c r="C122" i="17"/>
  <c r="B122" i="17"/>
  <c r="A122" i="17"/>
  <c r="P121" i="17"/>
  <c r="N121" i="17"/>
  <c r="M121" i="17"/>
  <c r="L121" i="17"/>
  <c r="J121" i="17"/>
  <c r="I121" i="17"/>
  <c r="E121" i="17"/>
  <c r="D121" i="17"/>
  <c r="C121" i="17"/>
  <c r="B121" i="17"/>
  <c r="A121" i="17"/>
  <c r="P120" i="17"/>
  <c r="N120" i="17"/>
  <c r="M120" i="17"/>
  <c r="L120" i="17"/>
  <c r="J120" i="17"/>
  <c r="I120" i="17"/>
  <c r="E120" i="17"/>
  <c r="D120" i="17"/>
  <c r="C120" i="17"/>
  <c r="B120" i="17"/>
  <c r="A120" i="17"/>
  <c r="P119" i="17"/>
  <c r="N119" i="17"/>
  <c r="M119" i="17"/>
  <c r="L119" i="17"/>
  <c r="J119" i="17"/>
  <c r="I119" i="17"/>
  <c r="E119" i="17"/>
  <c r="D119" i="17"/>
  <c r="C119" i="17"/>
  <c r="B119" i="17"/>
  <c r="A119" i="17"/>
  <c r="P118" i="17"/>
  <c r="N118" i="17"/>
  <c r="M118" i="17"/>
  <c r="L118" i="17"/>
  <c r="J118" i="17"/>
  <c r="I118" i="17"/>
  <c r="E118" i="17"/>
  <c r="D118" i="17"/>
  <c r="C118" i="17"/>
  <c r="B118" i="17"/>
  <c r="A118" i="17"/>
  <c r="P117" i="17"/>
  <c r="N117" i="17"/>
  <c r="M117" i="17"/>
  <c r="L117" i="17"/>
  <c r="J117" i="17"/>
  <c r="I117" i="17"/>
  <c r="E117" i="17"/>
  <c r="D117" i="17"/>
  <c r="C117" i="17"/>
  <c r="B117" i="17"/>
  <c r="A117" i="17"/>
  <c r="P116" i="17"/>
  <c r="N116" i="17"/>
  <c r="M116" i="17"/>
  <c r="L116" i="17"/>
  <c r="J116" i="17"/>
  <c r="I116" i="17"/>
  <c r="E116" i="17"/>
  <c r="D116" i="17"/>
  <c r="C116" i="17"/>
  <c r="B116" i="17"/>
  <c r="A116" i="17"/>
  <c r="P115" i="17"/>
  <c r="N115" i="17"/>
  <c r="M115" i="17"/>
  <c r="L115" i="17"/>
  <c r="J115" i="17"/>
  <c r="I115" i="17"/>
  <c r="E115" i="17"/>
  <c r="D115" i="17"/>
  <c r="C115" i="17"/>
  <c r="B115" i="17"/>
  <c r="A115" i="17"/>
  <c r="P114" i="17"/>
  <c r="N114" i="17"/>
  <c r="M114" i="17"/>
  <c r="L114" i="17"/>
  <c r="J114" i="17"/>
  <c r="I114" i="17"/>
  <c r="E114" i="17"/>
  <c r="D114" i="17"/>
  <c r="C114" i="17"/>
  <c r="B114" i="17"/>
  <c r="A114" i="17"/>
  <c r="P113" i="17"/>
  <c r="N113" i="17"/>
  <c r="M113" i="17"/>
  <c r="L113" i="17"/>
  <c r="J113" i="17"/>
  <c r="I113" i="17"/>
  <c r="E113" i="17"/>
  <c r="D113" i="17"/>
  <c r="C113" i="17"/>
  <c r="B113" i="17"/>
  <c r="A113" i="17"/>
  <c r="P112" i="17"/>
  <c r="N112" i="17"/>
  <c r="M112" i="17"/>
  <c r="L112" i="17"/>
  <c r="J112" i="17"/>
  <c r="I112" i="17"/>
  <c r="E112" i="17"/>
  <c r="D112" i="17"/>
  <c r="C112" i="17"/>
  <c r="B112" i="17"/>
  <c r="A112" i="17"/>
  <c r="P111" i="17"/>
  <c r="N111" i="17"/>
  <c r="M111" i="17"/>
  <c r="L111" i="17"/>
  <c r="J111" i="17"/>
  <c r="I111" i="17"/>
  <c r="E111" i="17"/>
  <c r="D111" i="17"/>
  <c r="C111" i="17"/>
  <c r="B111" i="17"/>
  <c r="A111" i="17"/>
  <c r="P110" i="17"/>
  <c r="N110" i="17"/>
  <c r="M110" i="17"/>
  <c r="L110" i="17"/>
  <c r="J110" i="17"/>
  <c r="I110" i="17"/>
  <c r="E110" i="17"/>
  <c r="D110" i="17"/>
  <c r="C110" i="17"/>
  <c r="B110" i="17"/>
  <c r="A110" i="17"/>
  <c r="P109" i="17"/>
  <c r="N109" i="17"/>
  <c r="M109" i="17"/>
  <c r="L109" i="17"/>
  <c r="J109" i="17"/>
  <c r="I109" i="17"/>
  <c r="E109" i="17"/>
  <c r="D109" i="17"/>
  <c r="C109" i="17"/>
  <c r="B109" i="17"/>
  <c r="A109" i="17"/>
  <c r="P108" i="17"/>
  <c r="N108" i="17"/>
  <c r="M108" i="17"/>
  <c r="L108" i="17"/>
  <c r="J108" i="17"/>
  <c r="I108" i="17"/>
  <c r="E108" i="17"/>
  <c r="D108" i="17"/>
  <c r="C108" i="17"/>
  <c r="B108" i="17"/>
  <c r="A108" i="17"/>
  <c r="P107" i="17"/>
  <c r="N107" i="17"/>
  <c r="M107" i="17"/>
  <c r="L107" i="17"/>
  <c r="J107" i="17"/>
  <c r="I107" i="17"/>
  <c r="E107" i="17"/>
  <c r="D107" i="17"/>
  <c r="C107" i="17"/>
  <c r="B107" i="17"/>
  <c r="A107" i="17"/>
  <c r="P106" i="17"/>
  <c r="N106" i="17"/>
  <c r="M106" i="17"/>
  <c r="L106" i="17"/>
  <c r="J106" i="17"/>
  <c r="I106" i="17"/>
  <c r="E106" i="17"/>
  <c r="D106" i="17"/>
  <c r="C106" i="17"/>
  <c r="B106" i="17"/>
  <c r="A106" i="17"/>
  <c r="P105" i="17"/>
  <c r="N105" i="17"/>
  <c r="M105" i="17"/>
  <c r="L105" i="17"/>
  <c r="J105" i="17"/>
  <c r="I105" i="17"/>
  <c r="E105" i="17"/>
  <c r="D105" i="17"/>
  <c r="C105" i="17"/>
  <c r="B105" i="17"/>
  <c r="A105" i="17"/>
  <c r="P104" i="17"/>
  <c r="N104" i="17"/>
  <c r="M104" i="17"/>
  <c r="L104" i="17"/>
  <c r="J104" i="17"/>
  <c r="I104" i="17"/>
  <c r="E104" i="17"/>
  <c r="D104" i="17"/>
  <c r="C104" i="17"/>
  <c r="B104" i="17"/>
  <c r="A104" i="17"/>
  <c r="P103" i="17"/>
  <c r="N103" i="17"/>
  <c r="M103" i="17"/>
  <c r="L103" i="17"/>
  <c r="J103" i="17"/>
  <c r="I103" i="17"/>
  <c r="E103" i="17"/>
  <c r="D103" i="17"/>
  <c r="C103" i="17"/>
  <c r="B103" i="17"/>
  <c r="A103" i="17"/>
  <c r="P102" i="17"/>
  <c r="N102" i="17"/>
  <c r="M102" i="17"/>
  <c r="L102" i="17"/>
  <c r="J102" i="17"/>
  <c r="I102" i="17"/>
  <c r="E102" i="17"/>
  <c r="D102" i="17"/>
  <c r="C102" i="17"/>
  <c r="B102" i="17"/>
  <c r="A102" i="17"/>
  <c r="P101" i="17"/>
  <c r="N101" i="17"/>
  <c r="M101" i="17"/>
  <c r="L101" i="17"/>
  <c r="J101" i="17"/>
  <c r="I101" i="17"/>
  <c r="E101" i="17"/>
  <c r="D101" i="17"/>
  <c r="C101" i="17"/>
  <c r="B101" i="17"/>
  <c r="A101" i="17"/>
  <c r="P100" i="17"/>
  <c r="N100" i="17"/>
  <c r="M100" i="17"/>
  <c r="L100" i="17"/>
  <c r="J100" i="17"/>
  <c r="I100" i="17"/>
  <c r="E100" i="17"/>
  <c r="D100" i="17"/>
  <c r="C100" i="17"/>
  <c r="B100" i="17"/>
  <c r="A100" i="17"/>
  <c r="P99" i="17"/>
  <c r="N99" i="17"/>
  <c r="M99" i="17"/>
  <c r="L99" i="17"/>
  <c r="J99" i="17"/>
  <c r="I99" i="17"/>
  <c r="E99" i="17"/>
  <c r="D99" i="17"/>
  <c r="C99" i="17"/>
  <c r="B99" i="17"/>
  <c r="A99" i="17"/>
  <c r="P98" i="17"/>
  <c r="N98" i="17"/>
  <c r="M98" i="17"/>
  <c r="L98" i="17"/>
  <c r="J98" i="17"/>
  <c r="I98" i="17"/>
  <c r="E98" i="17"/>
  <c r="D98" i="17"/>
  <c r="C98" i="17"/>
  <c r="B98" i="17"/>
  <c r="A98" i="17"/>
  <c r="P97" i="17"/>
  <c r="N97" i="17"/>
  <c r="M97" i="17"/>
  <c r="L97" i="17"/>
  <c r="J97" i="17"/>
  <c r="I97" i="17"/>
  <c r="E97" i="17"/>
  <c r="D97" i="17"/>
  <c r="C97" i="17"/>
  <c r="B97" i="17"/>
  <c r="A97" i="17"/>
  <c r="P96" i="17"/>
  <c r="N96" i="17"/>
  <c r="M96" i="17"/>
  <c r="L96" i="17"/>
  <c r="J96" i="17"/>
  <c r="I96" i="17"/>
  <c r="E96" i="17"/>
  <c r="D96" i="17"/>
  <c r="C96" i="17"/>
  <c r="B96" i="17"/>
  <c r="A96" i="17"/>
  <c r="P95" i="17"/>
  <c r="N95" i="17"/>
  <c r="M95" i="17"/>
  <c r="L95" i="17"/>
  <c r="J95" i="17"/>
  <c r="I95" i="17"/>
  <c r="E95" i="17"/>
  <c r="D95" i="17"/>
  <c r="C95" i="17"/>
  <c r="B95" i="17"/>
  <c r="A95" i="17"/>
  <c r="P94" i="17"/>
  <c r="N94" i="17"/>
  <c r="M94" i="17"/>
  <c r="L94" i="17"/>
  <c r="J94" i="17"/>
  <c r="I94" i="17"/>
  <c r="E94" i="17"/>
  <c r="D94" i="17"/>
  <c r="C94" i="17"/>
  <c r="B94" i="17"/>
  <c r="A94" i="17"/>
  <c r="P93" i="17"/>
  <c r="N93" i="17"/>
  <c r="M93" i="17"/>
  <c r="L93" i="17"/>
  <c r="J93" i="17"/>
  <c r="I93" i="17"/>
  <c r="E93" i="17"/>
  <c r="D93" i="17"/>
  <c r="C93" i="17"/>
  <c r="B93" i="17"/>
  <c r="A93" i="17"/>
  <c r="P92" i="17"/>
  <c r="N92" i="17"/>
  <c r="M92" i="17"/>
  <c r="L92" i="17"/>
  <c r="J92" i="17"/>
  <c r="I92" i="17"/>
  <c r="E92" i="17"/>
  <c r="D92" i="17"/>
  <c r="C92" i="17"/>
  <c r="B92" i="17"/>
  <c r="A92" i="17"/>
  <c r="P91" i="17"/>
  <c r="N91" i="17"/>
  <c r="M91" i="17"/>
  <c r="L91" i="17"/>
  <c r="J91" i="17"/>
  <c r="I91" i="17"/>
  <c r="E91" i="17"/>
  <c r="D91" i="17"/>
  <c r="C91" i="17"/>
  <c r="B91" i="17"/>
  <c r="A91" i="17"/>
  <c r="P90" i="17"/>
  <c r="N90" i="17"/>
  <c r="M90" i="17"/>
  <c r="L90" i="17"/>
  <c r="J90" i="17"/>
  <c r="I90" i="17"/>
  <c r="E90" i="17"/>
  <c r="D90" i="17"/>
  <c r="C90" i="17"/>
  <c r="B90" i="17"/>
  <c r="A90" i="17"/>
  <c r="P89" i="17"/>
  <c r="N89" i="17"/>
  <c r="M89" i="17"/>
  <c r="L89" i="17"/>
  <c r="J89" i="17"/>
  <c r="I89" i="17"/>
  <c r="E89" i="17"/>
  <c r="D89" i="17"/>
  <c r="C89" i="17"/>
  <c r="B89" i="17"/>
  <c r="A89" i="17"/>
  <c r="P88" i="17"/>
  <c r="N88" i="17"/>
  <c r="M88" i="17"/>
  <c r="L88" i="17"/>
  <c r="J88" i="17"/>
  <c r="I88" i="17"/>
  <c r="E88" i="17"/>
  <c r="D88" i="17"/>
  <c r="C88" i="17"/>
  <c r="B88" i="17"/>
  <c r="A88" i="17"/>
  <c r="P87" i="17"/>
  <c r="N87" i="17"/>
  <c r="M87" i="17"/>
  <c r="L87" i="17"/>
  <c r="J87" i="17"/>
  <c r="I87" i="17"/>
  <c r="E87" i="17"/>
  <c r="D87" i="17"/>
  <c r="C87" i="17"/>
  <c r="B87" i="17"/>
  <c r="A87" i="17"/>
  <c r="P86" i="17"/>
  <c r="N86" i="17"/>
  <c r="M86" i="17"/>
  <c r="L86" i="17"/>
  <c r="J86" i="17"/>
  <c r="I86" i="17"/>
  <c r="E86" i="17"/>
  <c r="D86" i="17"/>
  <c r="C86" i="17"/>
  <c r="B86" i="17"/>
  <c r="A86" i="17"/>
  <c r="P85" i="17"/>
  <c r="N85" i="17"/>
  <c r="M85" i="17"/>
  <c r="L85" i="17"/>
  <c r="J85" i="17"/>
  <c r="I85" i="17"/>
  <c r="E85" i="17"/>
  <c r="D85" i="17"/>
  <c r="C85" i="17"/>
  <c r="B85" i="17"/>
  <c r="A85" i="17"/>
  <c r="P84" i="17"/>
  <c r="N84" i="17"/>
  <c r="M84" i="17"/>
  <c r="L84" i="17"/>
  <c r="J84" i="17"/>
  <c r="I84" i="17"/>
  <c r="E84" i="17"/>
  <c r="D84" i="17"/>
  <c r="C84" i="17"/>
  <c r="B84" i="17"/>
  <c r="A84" i="17"/>
  <c r="P83" i="17"/>
  <c r="N83" i="17"/>
  <c r="M83" i="17"/>
  <c r="L83" i="17"/>
  <c r="J83" i="17"/>
  <c r="I83" i="17"/>
  <c r="E83" i="17"/>
  <c r="D83" i="17"/>
  <c r="C83" i="17"/>
  <c r="B83" i="17"/>
  <c r="A83" i="17"/>
  <c r="P82" i="17"/>
  <c r="N82" i="17"/>
  <c r="M82" i="17"/>
  <c r="L82" i="17"/>
  <c r="J82" i="17"/>
  <c r="I82" i="17"/>
  <c r="E82" i="17"/>
  <c r="D82" i="17"/>
  <c r="C82" i="17"/>
  <c r="B82" i="17"/>
  <c r="A82" i="17"/>
  <c r="P81" i="17"/>
  <c r="N81" i="17"/>
  <c r="M81" i="17"/>
  <c r="L81" i="17"/>
  <c r="J81" i="17"/>
  <c r="I81" i="17"/>
  <c r="E81" i="17"/>
  <c r="D81" i="17"/>
  <c r="C81" i="17"/>
  <c r="B81" i="17"/>
  <c r="A81" i="17"/>
  <c r="P80" i="17"/>
  <c r="N80" i="17"/>
  <c r="M80" i="17"/>
  <c r="L80" i="17"/>
  <c r="J80" i="17"/>
  <c r="I80" i="17"/>
  <c r="E80" i="17"/>
  <c r="D80" i="17"/>
  <c r="C80" i="17"/>
  <c r="B80" i="17"/>
  <c r="A80" i="17"/>
  <c r="P79" i="17"/>
  <c r="N79" i="17"/>
  <c r="M79" i="17"/>
  <c r="L79" i="17"/>
  <c r="J79" i="17"/>
  <c r="I79" i="17"/>
  <c r="E79" i="17"/>
  <c r="D79" i="17"/>
  <c r="C79" i="17"/>
  <c r="B79" i="17"/>
  <c r="A79" i="17"/>
  <c r="P78" i="17"/>
  <c r="N78" i="17"/>
  <c r="M78" i="17"/>
  <c r="L78" i="17"/>
  <c r="J78" i="17"/>
  <c r="I78" i="17"/>
  <c r="E78" i="17"/>
  <c r="D78" i="17"/>
  <c r="C78" i="17"/>
  <c r="B78" i="17"/>
  <c r="A78" i="17"/>
  <c r="P77" i="17"/>
  <c r="N77" i="17"/>
  <c r="M77" i="17"/>
  <c r="L77" i="17"/>
  <c r="J77" i="17"/>
  <c r="I77" i="17"/>
  <c r="E77" i="17"/>
  <c r="D77" i="17"/>
  <c r="C77" i="17"/>
  <c r="B77" i="17"/>
  <c r="A77" i="17"/>
  <c r="P76" i="17"/>
  <c r="N76" i="17"/>
  <c r="M76" i="17"/>
  <c r="L76" i="17"/>
  <c r="J76" i="17"/>
  <c r="I76" i="17"/>
  <c r="E76" i="17"/>
  <c r="D76" i="17"/>
  <c r="C76" i="17"/>
  <c r="B76" i="17"/>
  <c r="A76" i="17"/>
  <c r="P75" i="17"/>
  <c r="N75" i="17"/>
  <c r="M75" i="17"/>
  <c r="L75" i="17"/>
  <c r="J75" i="17"/>
  <c r="I75" i="17"/>
  <c r="E75" i="17"/>
  <c r="D75" i="17"/>
  <c r="C75" i="17"/>
  <c r="B75" i="17"/>
  <c r="A75" i="17"/>
  <c r="P74" i="17"/>
  <c r="N74" i="17"/>
  <c r="M74" i="17"/>
  <c r="L74" i="17"/>
  <c r="J74" i="17"/>
  <c r="I74" i="17"/>
  <c r="E74" i="17"/>
  <c r="D74" i="17"/>
  <c r="C74" i="17"/>
  <c r="B74" i="17"/>
  <c r="A74" i="17"/>
  <c r="P73" i="17"/>
  <c r="N73" i="17"/>
  <c r="M73" i="17"/>
  <c r="L73" i="17"/>
  <c r="J73" i="17"/>
  <c r="I73" i="17"/>
  <c r="E73" i="17"/>
  <c r="D73" i="17"/>
  <c r="C73" i="17"/>
  <c r="B73" i="17"/>
  <c r="A73" i="17"/>
  <c r="P72" i="17"/>
  <c r="N72" i="17"/>
  <c r="M72" i="17"/>
  <c r="L72" i="17"/>
  <c r="J72" i="17"/>
  <c r="I72" i="17"/>
  <c r="E72" i="17"/>
  <c r="D72" i="17"/>
  <c r="C72" i="17"/>
  <c r="B72" i="17"/>
  <c r="A72" i="17"/>
  <c r="P71" i="17"/>
  <c r="N71" i="17"/>
  <c r="M71" i="17"/>
  <c r="L71" i="17"/>
  <c r="J71" i="17"/>
  <c r="I71" i="17"/>
  <c r="E71" i="17"/>
  <c r="D71" i="17"/>
  <c r="C71" i="17"/>
  <c r="B71" i="17"/>
  <c r="A71" i="17"/>
  <c r="P70" i="17"/>
  <c r="N70" i="17"/>
  <c r="M70" i="17"/>
  <c r="L70" i="17"/>
  <c r="J70" i="17"/>
  <c r="I70" i="17"/>
  <c r="E70" i="17"/>
  <c r="D70" i="17"/>
  <c r="C70" i="17"/>
  <c r="B70" i="17"/>
  <c r="A70" i="17"/>
  <c r="P69" i="17"/>
  <c r="N69" i="17"/>
  <c r="M69" i="17"/>
  <c r="L69" i="17"/>
  <c r="J69" i="17"/>
  <c r="I69" i="17"/>
  <c r="E69" i="17"/>
  <c r="D69" i="17"/>
  <c r="C69" i="17"/>
  <c r="B69" i="17"/>
  <c r="A69" i="17"/>
  <c r="P68" i="17"/>
  <c r="N68" i="17"/>
  <c r="M68" i="17"/>
  <c r="L68" i="17"/>
  <c r="J68" i="17"/>
  <c r="I68" i="17"/>
  <c r="E68" i="17"/>
  <c r="D68" i="17"/>
  <c r="C68" i="17"/>
  <c r="B68" i="17"/>
  <c r="A68" i="17"/>
  <c r="P67" i="17"/>
  <c r="N67" i="17"/>
  <c r="M67" i="17"/>
  <c r="L67" i="17"/>
  <c r="J67" i="17"/>
  <c r="I67" i="17"/>
  <c r="E67" i="17"/>
  <c r="D67" i="17"/>
  <c r="C67" i="17"/>
  <c r="B67" i="17"/>
  <c r="A67" i="17"/>
  <c r="P66" i="17"/>
  <c r="N66" i="17"/>
  <c r="M66" i="17"/>
  <c r="L66" i="17"/>
  <c r="J66" i="17"/>
  <c r="I66" i="17"/>
  <c r="E66" i="17"/>
  <c r="D66" i="17"/>
  <c r="C66" i="17"/>
  <c r="B66" i="17"/>
  <c r="A66" i="17"/>
  <c r="P65" i="17"/>
  <c r="N65" i="17"/>
  <c r="M65" i="17"/>
  <c r="L65" i="17"/>
  <c r="J65" i="17"/>
  <c r="I65" i="17"/>
  <c r="E65" i="17"/>
  <c r="D65" i="17"/>
  <c r="C65" i="17"/>
  <c r="B65" i="17"/>
  <c r="A65" i="17"/>
  <c r="P64" i="17"/>
  <c r="N64" i="17"/>
  <c r="M64" i="17"/>
  <c r="L64" i="17"/>
  <c r="J64" i="17"/>
  <c r="I64" i="17"/>
  <c r="E64" i="17"/>
  <c r="D64" i="17"/>
  <c r="C64" i="17"/>
  <c r="B64" i="17"/>
  <c r="A64" i="17"/>
  <c r="P63" i="17"/>
  <c r="N63" i="17"/>
  <c r="M63" i="17"/>
  <c r="L63" i="17"/>
  <c r="J63" i="17"/>
  <c r="I63" i="17"/>
  <c r="E63" i="17"/>
  <c r="D63" i="17"/>
  <c r="C63" i="17"/>
  <c r="B63" i="17"/>
  <c r="A63" i="17"/>
  <c r="P62" i="17"/>
  <c r="N62" i="17"/>
  <c r="M62" i="17"/>
  <c r="L62" i="17"/>
  <c r="J62" i="17"/>
  <c r="I62" i="17"/>
  <c r="E62" i="17"/>
  <c r="D62" i="17"/>
  <c r="C62" i="17"/>
  <c r="B62" i="17"/>
  <c r="A62" i="17"/>
  <c r="P61" i="17"/>
  <c r="N61" i="17"/>
  <c r="M61" i="17"/>
  <c r="L61" i="17"/>
  <c r="J61" i="17"/>
  <c r="I61" i="17"/>
  <c r="E61" i="17"/>
  <c r="D61" i="17"/>
  <c r="C61" i="17"/>
  <c r="B61" i="17"/>
  <c r="A61" i="17"/>
  <c r="P60" i="17"/>
  <c r="N60" i="17"/>
  <c r="M60" i="17"/>
  <c r="L60" i="17"/>
  <c r="J60" i="17"/>
  <c r="I60" i="17"/>
  <c r="E60" i="17"/>
  <c r="D60" i="17"/>
  <c r="C60" i="17"/>
  <c r="B60" i="17"/>
  <c r="A60" i="17"/>
  <c r="P59" i="17"/>
  <c r="N59" i="17"/>
  <c r="M59" i="17"/>
  <c r="L59" i="17"/>
  <c r="J59" i="17"/>
  <c r="I59" i="17"/>
  <c r="E59" i="17"/>
  <c r="D59" i="17"/>
  <c r="C59" i="17"/>
  <c r="B59" i="17"/>
  <c r="A59" i="17"/>
  <c r="P58" i="17"/>
  <c r="N58" i="17"/>
  <c r="M58" i="17"/>
  <c r="L58" i="17"/>
  <c r="J58" i="17"/>
  <c r="I58" i="17"/>
  <c r="E58" i="17"/>
  <c r="D58" i="17"/>
  <c r="C58" i="17"/>
  <c r="B58" i="17"/>
  <c r="A58" i="17"/>
  <c r="P57" i="17"/>
  <c r="N57" i="17"/>
  <c r="M57" i="17"/>
  <c r="L57" i="17"/>
  <c r="J57" i="17"/>
  <c r="I57" i="17"/>
  <c r="E57" i="17"/>
  <c r="D57" i="17"/>
  <c r="C57" i="17"/>
  <c r="B57" i="17"/>
  <c r="A57" i="17"/>
  <c r="P56" i="17"/>
  <c r="N56" i="17"/>
  <c r="M56" i="17"/>
  <c r="L56" i="17"/>
  <c r="J56" i="17"/>
  <c r="I56" i="17"/>
  <c r="E56" i="17"/>
  <c r="D56" i="17"/>
  <c r="C56" i="17"/>
  <c r="B56" i="17"/>
  <c r="A56" i="17"/>
  <c r="P55" i="17"/>
  <c r="N55" i="17"/>
  <c r="M55" i="17"/>
  <c r="L55" i="17"/>
  <c r="J55" i="17"/>
  <c r="I55" i="17"/>
  <c r="E55" i="17"/>
  <c r="D55" i="17"/>
  <c r="C55" i="17"/>
  <c r="B55" i="17"/>
  <c r="A55" i="17"/>
  <c r="P54" i="17"/>
  <c r="N54" i="17"/>
  <c r="M54" i="17"/>
  <c r="L54" i="17"/>
  <c r="J54" i="17"/>
  <c r="I54" i="17"/>
  <c r="E54" i="17"/>
  <c r="D54" i="17"/>
  <c r="C54" i="17"/>
  <c r="B54" i="17"/>
  <c r="A54" i="17"/>
  <c r="P53" i="17"/>
  <c r="N53" i="17"/>
  <c r="M53" i="17"/>
  <c r="L53" i="17"/>
  <c r="J53" i="17"/>
  <c r="I53" i="17"/>
  <c r="E53" i="17"/>
  <c r="D53" i="17"/>
  <c r="C53" i="17"/>
  <c r="B53" i="17"/>
  <c r="A53" i="17"/>
  <c r="P52" i="17"/>
  <c r="N52" i="17"/>
  <c r="M52" i="17"/>
  <c r="L52" i="17"/>
  <c r="J52" i="17"/>
  <c r="I52" i="17"/>
  <c r="E52" i="17"/>
  <c r="D52" i="17"/>
  <c r="C52" i="17"/>
  <c r="B52" i="17"/>
  <c r="A52" i="17"/>
  <c r="P51" i="17"/>
  <c r="N51" i="17"/>
  <c r="M51" i="17"/>
  <c r="L51" i="17"/>
  <c r="J51" i="17"/>
  <c r="I51" i="17"/>
  <c r="E51" i="17"/>
  <c r="D51" i="17"/>
  <c r="C51" i="17"/>
  <c r="B51" i="17"/>
  <c r="A51" i="17"/>
  <c r="P50" i="17"/>
  <c r="N50" i="17"/>
  <c r="M50" i="17"/>
  <c r="L50" i="17"/>
  <c r="J50" i="17"/>
  <c r="I50" i="17"/>
  <c r="E50" i="17"/>
  <c r="D50" i="17"/>
  <c r="C50" i="17"/>
  <c r="B50" i="17"/>
  <c r="A50" i="17"/>
  <c r="P49" i="17"/>
  <c r="N49" i="17"/>
  <c r="M49" i="17"/>
  <c r="L49" i="17"/>
  <c r="J49" i="17"/>
  <c r="I49" i="17"/>
  <c r="E49" i="17"/>
  <c r="D49" i="17"/>
  <c r="C49" i="17"/>
  <c r="B49" i="17"/>
  <c r="A49" i="17"/>
  <c r="P48" i="17"/>
  <c r="N48" i="17"/>
  <c r="M48" i="17"/>
  <c r="L48" i="17"/>
  <c r="J48" i="17"/>
  <c r="I48" i="17"/>
  <c r="E48" i="17"/>
  <c r="D48" i="17"/>
  <c r="C48" i="17"/>
  <c r="B48" i="17"/>
  <c r="A48" i="17"/>
  <c r="P47" i="17"/>
  <c r="N47" i="17"/>
  <c r="M47" i="17"/>
  <c r="L47" i="17"/>
  <c r="J47" i="17"/>
  <c r="I47" i="17"/>
  <c r="E47" i="17"/>
  <c r="D47" i="17"/>
  <c r="C47" i="17"/>
  <c r="B47" i="17"/>
  <c r="A47" i="17"/>
  <c r="P46" i="17"/>
  <c r="N46" i="17"/>
  <c r="M46" i="17"/>
  <c r="L46" i="17"/>
  <c r="J46" i="17"/>
  <c r="I46" i="17"/>
  <c r="E46" i="17"/>
  <c r="D46" i="17"/>
  <c r="C46" i="17"/>
  <c r="B46" i="17"/>
  <c r="A46" i="17"/>
  <c r="P45" i="17"/>
  <c r="N45" i="17"/>
  <c r="M45" i="17"/>
  <c r="L45" i="17"/>
  <c r="J45" i="17"/>
  <c r="I45" i="17"/>
  <c r="E45" i="17"/>
  <c r="D45" i="17"/>
  <c r="C45" i="17"/>
  <c r="B45" i="17"/>
  <c r="A45" i="17"/>
  <c r="P44" i="17"/>
  <c r="N44" i="17"/>
  <c r="M44" i="17"/>
  <c r="L44" i="17"/>
  <c r="J44" i="17"/>
  <c r="I44" i="17"/>
  <c r="E44" i="17"/>
  <c r="D44" i="17"/>
  <c r="C44" i="17"/>
  <c r="B44" i="17"/>
  <c r="A44" i="17"/>
  <c r="P43" i="17"/>
  <c r="N43" i="17"/>
  <c r="M43" i="17"/>
  <c r="L43" i="17"/>
  <c r="J43" i="17"/>
  <c r="I43" i="17"/>
  <c r="E43" i="17"/>
  <c r="D43" i="17"/>
  <c r="C43" i="17"/>
  <c r="B43" i="17"/>
  <c r="A43" i="17"/>
  <c r="P42" i="17"/>
  <c r="N42" i="17"/>
  <c r="M42" i="17"/>
  <c r="L42" i="17"/>
  <c r="J42" i="17"/>
  <c r="I42" i="17"/>
  <c r="E42" i="17"/>
  <c r="D42" i="17"/>
  <c r="C42" i="17"/>
  <c r="B42" i="17"/>
  <c r="A42" i="17"/>
  <c r="P41" i="17"/>
  <c r="N41" i="17"/>
  <c r="M41" i="17"/>
  <c r="L41" i="17"/>
  <c r="J41" i="17"/>
  <c r="I41" i="17"/>
  <c r="E41" i="17"/>
  <c r="D41" i="17"/>
  <c r="C41" i="17"/>
  <c r="B41" i="17"/>
  <c r="A41" i="17"/>
  <c r="P40" i="17"/>
  <c r="N40" i="17"/>
  <c r="M40" i="17"/>
  <c r="L40" i="17"/>
  <c r="J40" i="17"/>
  <c r="I40" i="17"/>
  <c r="E40" i="17"/>
  <c r="D40" i="17"/>
  <c r="C40" i="17"/>
  <c r="B40" i="17"/>
  <c r="A40" i="17"/>
  <c r="P39" i="17"/>
  <c r="N39" i="17"/>
  <c r="M39" i="17"/>
  <c r="L39" i="17"/>
  <c r="J39" i="17"/>
  <c r="I39" i="17"/>
  <c r="E39" i="17"/>
  <c r="D39" i="17"/>
  <c r="C39" i="17"/>
  <c r="B39" i="17"/>
  <c r="A39" i="17"/>
  <c r="P38" i="17"/>
  <c r="N38" i="17"/>
  <c r="M38" i="17"/>
  <c r="L38" i="17"/>
  <c r="J38" i="17"/>
  <c r="I38" i="17"/>
  <c r="E38" i="17"/>
  <c r="D38" i="17"/>
  <c r="C38" i="17"/>
  <c r="B38" i="17"/>
  <c r="A38" i="17"/>
  <c r="P37" i="17"/>
  <c r="N37" i="17"/>
  <c r="M37" i="17"/>
  <c r="L37" i="17"/>
  <c r="J37" i="17"/>
  <c r="I37" i="17"/>
  <c r="E37" i="17"/>
  <c r="D37" i="17"/>
  <c r="C37" i="17"/>
  <c r="B37" i="17"/>
  <c r="A37" i="17"/>
  <c r="P36" i="17"/>
  <c r="N36" i="17"/>
  <c r="M36" i="17"/>
  <c r="L36" i="17"/>
  <c r="J36" i="17"/>
  <c r="I36" i="17"/>
  <c r="E36" i="17"/>
  <c r="D36" i="17"/>
  <c r="C36" i="17"/>
  <c r="B36" i="17"/>
  <c r="A36" i="17"/>
  <c r="P35" i="17"/>
  <c r="N35" i="17"/>
  <c r="M35" i="17"/>
  <c r="L35" i="17"/>
  <c r="J35" i="17"/>
  <c r="I35" i="17"/>
  <c r="E35" i="17"/>
  <c r="D35" i="17"/>
  <c r="C35" i="17"/>
  <c r="B35" i="17"/>
  <c r="A35" i="17"/>
  <c r="P34" i="17"/>
  <c r="N34" i="17"/>
  <c r="M34" i="17"/>
  <c r="L34" i="17"/>
  <c r="J34" i="17"/>
  <c r="I34" i="17"/>
  <c r="E34" i="17"/>
  <c r="D34" i="17"/>
  <c r="C34" i="17"/>
  <c r="B34" i="17"/>
  <c r="A34" i="17"/>
  <c r="P33" i="17"/>
  <c r="N33" i="17"/>
  <c r="M33" i="17"/>
  <c r="L33" i="17"/>
  <c r="J33" i="17"/>
  <c r="I33" i="17"/>
  <c r="E33" i="17"/>
  <c r="D33" i="17"/>
  <c r="C33" i="17"/>
  <c r="B33" i="17"/>
  <c r="A33" i="17"/>
  <c r="P32" i="17"/>
  <c r="N32" i="17"/>
  <c r="M32" i="17"/>
  <c r="L32" i="17"/>
  <c r="J32" i="17"/>
  <c r="I32" i="17"/>
  <c r="E32" i="17"/>
  <c r="D32" i="17"/>
  <c r="C32" i="17"/>
  <c r="B32" i="17"/>
  <c r="A32" i="17"/>
  <c r="P31" i="17"/>
  <c r="N31" i="17"/>
  <c r="M31" i="17"/>
  <c r="L31" i="17"/>
  <c r="J31" i="17"/>
  <c r="I31" i="17"/>
  <c r="E31" i="17"/>
  <c r="D31" i="17"/>
  <c r="C31" i="17"/>
  <c r="B31" i="17"/>
  <c r="A31" i="17"/>
  <c r="P30" i="17"/>
  <c r="N30" i="17"/>
  <c r="M30" i="17"/>
  <c r="L30" i="17"/>
  <c r="J30" i="17"/>
  <c r="I30" i="17"/>
  <c r="E30" i="17"/>
  <c r="D30" i="17"/>
  <c r="C30" i="17"/>
  <c r="B30" i="17"/>
  <c r="A30" i="17"/>
  <c r="P29" i="17"/>
  <c r="N29" i="17"/>
  <c r="M29" i="17"/>
  <c r="L29" i="17"/>
  <c r="J29" i="17"/>
  <c r="I29" i="17"/>
  <c r="E29" i="17"/>
  <c r="D29" i="17"/>
  <c r="C29" i="17"/>
  <c r="B29" i="17"/>
  <c r="A29" i="17"/>
  <c r="P28" i="17"/>
  <c r="N28" i="17"/>
  <c r="M28" i="17"/>
  <c r="L28" i="17"/>
  <c r="J28" i="17"/>
  <c r="I28" i="17"/>
  <c r="E28" i="17"/>
  <c r="D28" i="17"/>
  <c r="C28" i="17"/>
  <c r="B28" i="17"/>
  <c r="A28" i="17"/>
  <c r="P27" i="17"/>
  <c r="N27" i="17"/>
  <c r="M27" i="17"/>
  <c r="L27" i="17"/>
  <c r="J27" i="17"/>
  <c r="I27" i="17"/>
  <c r="E27" i="17"/>
  <c r="D27" i="17"/>
  <c r="C27" i="17"/>
  <c r="B27" i="17"/>
  <c r="A27" i="17"/>
  <c r="P26" i="17"/>
  <c r="N26" i="17"/>
  <c r="M26" i="17"/>
  <c r="L26" i="17"/>
  <c r="J26" i="17"/>
  <c r="I26" i="17"/>
  <c r="E26" i="17"/>
  <c r="D26" i="17"/>
  <c r="C26" i="17"/>
  <c r="B26" i="17"/>
  <c r="A26" i="17"/>
  <c r="P25" i="17"/>
  <c r="N25" i="17"/>
  <c r="M25" i="17"/>
  <c r="L25" i="17"/>
  <c r="J25" i="17"/>
  <c r="I25" i="17"/>
  <c r="E25" i="17"/>
  <c r="D25" i="17"/>
  <c r="C25" i="17"/>
  <c r="B25" i="17"/>
  <c r="A25" i="17"/>
  <c r="N24" i="17"/>
  <c r="M24" i="17"/>
  <c r="J24" i="17"/>
  <c r="I24" i="17"/>
  <c r="E24" i="17"/>
  <c r="D24" i="17"/>
  <c r="C24" i="17"/>
  <c r="B24" i="17"/>
  <c r="N23" i="17"/>
  <c r="M23" i="17"/>
  <c r="J23" i="17"/>
  <c r="I23" i="17"/>
  <c r="E23" i="17"/>
  <c r="D23" i="17"/>
  <c r="C23" i="17"/>
  <c r="B23" i="17"/>
  <c r="M22" i="17"/>
  <c r="I22" i="17"/>
  <c r="E22" i="17"/>
  <c r="D22" i="17"/>
  <c r="C22" i="17"/>
  <c r="B22" i="17"/>
  <c r="M21" i="17"/>
  <c r="I21" i="17"/>
  <c r="E21" i="17"/>
  <c r="D21" i="17"/>
  <c r="C21" i="17"/>
  <c r="B21" i="17"/>
  <c r="E20" i="17"/>
  <c r="D20" i="17"/>
  <c r="C20" i="17"/>
  <c r="B20" i="17"/>
  <c r="E19" i="17"/>
  <c r="D19" i="17"/>
  <c r="C19" i="17"/>
  <c r="B19" i="17"/>
  <c r="E18" i="17"/>
  <c r="D18" i="17"/>
  <c r="C18" i="17"/>
  <c r="B18" i="17"/>
  <c r="E17" i="17"/>
  <c r="D17" i="17"/>
  <c r="C17" i="17"/>
  <c r="B17" i="17"/>
  <c r="E16" i="17"/>
  <c r="D16" i="17"/>
  <c r="C16" i="17"/>
  <c r="B16" i="17"/>
  <c r="E15" i="17"/>
  <c r="D15" i="17"/>
  <c r="C15" i="17"/>
  <c r="B15" i="17"/>
  <c r="E14" i="17"/>
  <c r="D14" i="17"/>
  <c r="C14" i="17"/>
  <c r="B14" i="17"/>
  <c r="E13" i="17"/>
  <c r="D13" i="17"/>
  <c r="C13" i="17"/>
  <c r="B13" i="17"/>
  <c r="E12" i="17"/>
  <c r="D12" i="17"/>
  <c r="C12" i="17"/>
  <c r="B12" i="17"/>
  <c r="E11" i="17"/>
  <c r="D11" i="17"/>
  <c r="C11" i="17"/>
  <c r="B11" i="17"/>
  <c r="E10" i="17"/>
  <c r="D10" i="17"/>
  <c r="C10" i="17"/>
  <c r="B10" i="17"/>
  <c r="E9" i="17"/>
  <c r="D9" i="17"/>
  <c r="C9" i="17"/>
  <c r="B9" i="17"/>
  <c r="P8" i="17"/>
  <c r="O8" i="17"/>
  <c r="L8" i="17"/>
  <c r="K8" i="17"/>
  <c r="E8" i="17"/>
  <c r="D8" i="17"/>
  <c r="C8" i="17"/>
  <c r="B8" i="17"/>
  <c r="P7" i="17"/>
  <c r="O7" i="17"/>
  <c r="L7" i="17"/>
  <c r="K7" i="17"/>
  <c r="E7" i="17"/>
  <c r="D7" i="17"/>
  <c r="C7" i="17"/>
  <c r="B7" i="17"/>
  <c r="P6" i="17"/>
  <c r="O6" i="17"/>
  <c r="N6" i="17"/>
  <c r="L6" i="17"/>
  <c r="K6" i="17"/>
  <c r="J6" i="17"/>
  <c r="E6" i="17"/>
  <c r="D6" i="17"/>
  <c r="C6" i="17"/>
  <c r="B6" i="17"/>
  <c r="P5" i="17"/>
  <c r="O5" i="17"/>
  <c r="N5" i="17"/>
  <c r="L5" i="17"/>
  <c r="K5" i="17"/>
  <c r="J5" i="17"/>
  <c r="E5" i="17"/>
  <c r="D5" i="17"/>
  <c r="C5" i="17"/>
  <c r="B5" i="17"/>
  <c r="A5" i="17"/>
  <c r="AE303" i="10"/>
  <c r="AD303" i="10"/>
  <c r="S303" i="10"/>
  <c r="R303" i="10"/>
  <c r="Q303" i="10"/>
  <c r="N303" i="10"/>
  <c r="M303" i="10"/>
  <c r="L303" i="10"/>
  <c r="B303" i="10"/>
  <c r="A303" i="10"/>
  <c r="AE302" i="10"/>
  <c r="AD302" i="10"/>
  <c r="S302" i="10"/>
  <c r="R302" i="10"/>
  <c r="Q302" i="10"/>
  <c r="N302" i="10"/>
  <c r="M302" i="10"/>
  <c r="L302" i="10"/>
  <c r="B302" i="10"/>
  <c r="A302" i="10"/>
  <c r="AE301" i="10"/>
  <c r="AD301" i="10"/>
  <c r="S301" i="10"/>
  <c r="R301" i="10"/>
  <c r="Q301" i="10"/>
  <c r="N301" i="10"/>
  <c r="M301" i="10"/>
  <c r="L301" i="10"/>
  <c r="B301" i="10"/>
  <c r="A301" i="10"/>
  <c r="AE300" i="10"/>
  <c r="AD300" i="10"/>
  <c r="S300" i="10"/>
  <c r="R300" i="10"/>
  <c r="Q300" i="10"/>
  <c r="N300" i="10"/>
  <c r="M300" i="10"/>
  <c r="L300" i="10"/>
  <c r="B300" i="10"/>
  <c r="A300" i="10"/>
  <c r="AE299" i="10"/>
  <c r="AD299" i="10"/>
  <c r="S299" i="10"/>
  <c r="R299" i="10"/>
  <c r="Q299" i="10"/>
  <c r="N299" i="10"/>
  <c r="M299" i="10"/>
  <c r="L299" i="10"/>
  <c r="B299" i="10"/>
  <c r="A299" i="10"/>
  <c r="AE298" i="10"/>
  <c r="AD298" i="10"/>
  <c r="S298" i="10"/>
  <c r="R298" i="10"/>
  <c r="Q298" i="10"/>
  <c r="N298" i="10"/>
  <c r="M298" i="10"/>
  <c r="L298" i="10"/>
  <c r="B298" i="10"/>
  <c r="A298" i="10"/>
  <c r="AE297" i="10"/>
  <c r="AD297" i="10"/>
  <c r="S297" i="10"/>
  <c r="R297" i="10"/>
  <c r="Q297" i="10"/>
  <c r="N297" i="10"/>
  <c r="M297" i="10"/>
  <c r="L297" i="10"/>
  <c r="B297" i="10"/>
  <c r="A297" i="10"/>
  <c r="AE296" i="10"/>
  <c r="AD296" i="10"/>
  <c r="S296" i="10"/>
  <c r="R296" i="10"/>
  <c r="Q296" i="10"/>
  <c r="N296" i="10"/>
  <c r="M296" i="10"/>
  <c r="L296" i="10"/>
  <c r="B296" i="10"/>
  <c r="A296" i="10"/>
  <c r="AE295" i="10"/>
  <c r="AD295" i="10"/>
  <c r="S295" i="10"/>
  <c r="R295" i="10"/>
  <c r="Q295" i="10"/>
  <c r="N295" i="10"/>
  <c r="M295" i="10"/>
  <c r="L295" i="10"/>
  <c r="B295" i="10"/>
  <c r="A295" i="10"/>
  <c r="AE294" i="10"/>
  <c r="AD294" i="10"/>
  <c r="S294" i="10"/>
  <c r="R294" i="10"/>
  <c r="Q294" i="10"/>
  <c r="N294" i="10"/>
  <c r="M294" i="10"/>
  <c r="L294" i="10"/>
  <c r="B294" i="10"/>
  <c r="A294" i="10"/>
  <c r="AE293" i="10"/>
  <c r="AD293" i="10"/>
  <c r="S293" i="10"/>
  <c r="R293" i="10"/>
  <c r="Q293" i="10"/>
  <c r="N293" i="10"/>
  <c r="M293" i="10"/>
  <c r="L293" i="10"/>
  <c r="B293" i="10"/>
  <c r="A293" i="10"/>
  <c r="AE292" i="10"/>
  <c r="AD292" i="10"/>
  <c r="S292" i="10"/>
  <c r="R292" i="10"/>
  <c r="Q292" i="10"/>
  <c r="N292" i="10"/>
  <c r="M292" i="10"/>
  <c r="L292" i="10"/>
  <c r="B292" i="10"/>
  <c r="A292" i="10"/>
  <c r="AE291" i="10"/>
  <c r="AD291" i="10"/>
  <c r="S291" i="10"/>
  <c r="R291" i="10"/>
  <c r="Q291" i="10"/>
  <c r="N291" i="10"/>
  <c r="M291" i="10"/>
  <c r="L291" i="10"/>
  <c r="B291" i="10"/>
  <c r="A291" i="10"/>
  <c r="AE290" i="10"/>
  <c r="AD290" i="10"/>
  <c r="S290" i="10"/>
  <c r="R290" i="10"/>
  <c r="Q290" i="10"/>
  <c r="N290" i="10"/>
  <c r="M290" i="10"/>
  <c r="L290" i="10"/>
  <c r="B290" i="10"/>
  <c r="A290" i="10"/>
  <c r="AE289" i="10"/>
  <c r="AD289" i="10"/>
  <c r="S289" i="10"/>
  <c r="R289" i="10"/>
  <c r="Q289" i="10"/>
  <c r="N289" i="10"/>
  <c r="M289" i="10"/>
  <c r="L289" i="10"/>
  <c r="B289" i="10"/>
  <c r="A289" i="10"/>
  <c r="AE288" i="10"/>
  <c r="AD288" i="10"/>
  <c r="S288" i="10"/>
  <c r="R288" i="10"/>
  <c r="Q288" i="10"/>
  <c r="N288" i="10"/>
  <c r="M288" i="10"/>
  <c r="L288" i="10"/>
  <c r="B288" i="10"/>
  <c r="A288" i="10"/>
  <c r="AE287" i="10"/>
  <c r="AD287" i="10"/>
  <c r="S287" i="10"/>
  <c r="R287" i="10"/>
  <c r="Q287" i="10"/>
  <c r="N287" i="10"/>
  <c r="M287" i="10"/>
  <c r="L287" i="10"/>
  <c r="B287" i="10"/>
  <c r="A287" i="10"/>
  <c r="AE286" i="10"/>
  <c r="AD286" i="10"/>
  <c r="S286" i="10"/>
  <c r="R286" i="10"/>
  <c r="Q286" i="10"/>
  <c r="N286" i="10"/>
  <c r="M286" i="10"/>
  <c r="L286" i="10"/>
  <c r="B286" i="10"/>
  <c r="A286" i="10"/>
  <c r="AE285" i="10"/>
  <c r="AD285" i="10"/>
  <c r="S285" i="10"/>
  <c r="R285" i="10"/>
  <c r="Q285" i="10"/>
  <c r="N285" i="10"/>
  <c r="M285" i="10"/>
  <c r="L285" i="10"/>
  <c r="B285" i="10"/>
  <c r="A285" i="10"/>
  <c r="AE284" i="10"/>
  <c r="AD284" i="10"/>
  <c r="S284" i="10"/>
  <c r="R284" i="10"/>
  <c r="Q284" i="10"/>
  <c r="N284" i="10"/>
  <c r="M284" i="10"/>
  <c r="L284" i="10"/>
  <c r="B284" i="10"/>
  <c r="A284" i="10"/>
  <c r="AE283" i="10"/>
  <c r="AD283" i="10"/>
  <c r="S283" i="10"/>
  <c r="R283" i="10"/>
  <c r="Q283" i="10"/>
  <c r="N283" i="10"/>
  <c r="M283" i="10"/>
  <c r="L283" i="10"/>
  <c r="B283" i="10"/>
  <c r="A283" i="10"/>
  <c r="AE282" i="10"/>
  <c r="AD282" i="10"/>
  <c r="S282" i="10"/>
  <c r="R282" i="10"/>
  <c r="Q282" i="10"/>
  <c r="N282" i="10"/>
  <c r="M282" i="10"/>
  <c r="L282" i="10"/>
  <c r="B282" i="10"/>
  <c r="A282" i="10"/>
  <c r="AE281" i="10"/>
  <c r="AD281" i="10"/>
  <c r="S281" i="10"/>
  <c r="R281" i="10"/>
  <c r="Q281" i="10"/>
  <c r="N281" i="10"/>
  <c r="M281" i="10"/>
  <c r="L281" i="10"/>
  <c r="B281" i="10"/>
  <c r="A281" i="10"/>
  <c r="AE280" i="10"/>
  <c r="AD280" i="10"/>
  <c r="S280" i="10"/>
  <c r="R280" i="10"/>
  <c r="Q280" i="10"/>
  <c r="N280" i="10"/>
  <c r="M280" i="10"/>
  <c r="L280" i="10"/>
  <c r="B280" i="10"/>
  <c r="A280" i="10"/>
  <c r="AE279" i="10"/>
  <c r="AD279" i="10"/>
  <c r="S279" i="10"/>
  <c r="R279" i="10"/>
  <c r="Q279" i="10"/>
  <c r="N279" i="10"/>
  <c r="M279" i="10"/>
  <c r="L279" i="10"/>
  <c r="B279" i="10"/>
  <c r="A279" i="10"/>
  <c r="AE278" i="10"/>
  <c r="AD278" i="10"/>
  <c r="S278" i="10"/>
  <c r="R278" i="10"/>
  <c r="Q278" i="10"/>
  <c r="N278" i="10"/>
  <c r="M278" i="10"/>
  <c r="L278" i="10"/>
  <c r="B278" i="10"/>
  <c r="A278" i="10"/>
  <c r="AE277" i="10"/>
  <c r="AD277" i="10"/>
  <c r="S277" i="10"/>
  <c r="R277" i="10"/>
  <c r="Q277" i="10"/>
  <c r="N277" i="10"/>
  <c r="M277" i="10"/>
  <c r="L277" i="10"/>
  <c r="B277" i="10"/>
  <c r="A277" i="10"/>
  <c r="AE276" i="10"/>
  <c r="AD276" i="10"/>
  <c r="S276" i="10"/>
  <c r="R276" i="10"/>
  <c r="Q276" i="10"/>
  <c r="N276" i="10"/>
  <c r="M276" i="10"/>
  <c r="L276" i="10"/>
  <c r="B276" i="10"/>
  <c r="A276" i="10"/>
  <c r="AE275" i="10"/>
  <c r="AD275" i="10"/>
  <c r="S275" i="10"/>
  <c r="R275" i="10"/>
  <c r="Q275" i="10"/>
  <c r="N275" i="10"/>
  <c r="M275" i="10"/>
  <c r="L275" i="10"/>
  <c r="B275" i="10"/>
  <c r="A275" i="10"/>
  <c r="AE274" i="10"/>
  <c r="AD274" i="10"/>
  <c r="S274" i="10"/>
  <c r="R274" i="10"/>
  <c r="Q274" i="10"/>
  <c r="N274" i="10"/>
  <c r="M274" i="10"/>
  <c r="L274" i="10"/>
  <c r="B274" i="10"/>
  <c r="A274" i="10"/>
  <c r="AE273" i="10"/>
  <c r="AD273" i="10"/>
  <c r="S273" i="10"/>
  <c r="R273" i="10"/>
  <c r="Q273" i="10"/>
  <c r="N273" i="10"/>
  <c r="M273" i="10"/>
  <c r="L273" i="10"/>
  <c r="B273" i="10"/>
  <c r="A273" i="10"/>
  <c r="AE272" i="10"/>
  <c r="AD272" i="10"/>
  <c r="S272" i="10"/>
  <c r="R272" i="10"/>
  <c r="Q272" i="10"/>
  <c r="N272" i="10"/>
  <c r="M272" i="10"/>
  <c r="L272" i="10"/>
  <c r="B272" i="10"/>
  <c r="A272" i="10"/>
  <c r="AE271" i="10"/>
  <c r="AD271" i="10"/>
  <c r="S271" i="10"/>
  <c r="R271" i="10"/>
  <c r="Q271" i="10"/>
  <c r="N271" i="10"/>
  <c r="M271" i="10"/>
  <c r="L271" i="10"/>
  <c r="B271" i="10"/>
  <c r="A271" i="10"/>
  <c r="AE270" i="10"/>
  <c r="AD270" i="10"/>
  <c r="S270" i="10"/>
  <c r="R270" i="10"/>
  <c r="Q270" i="10"/>
  <c r="N270" i="10"/>
  <c r="M270" i="10"/>
  <c r="L270" i="10"/>
  <c r="C270" i="10"/>
  <c r="B270" i="10"/>
  <c r="A270" i="10"/>
  <c r="AE269" i="10"/>
  <c r="AD269" i="10"/>
  <c r="S269" i="10"/>
  <c r="R269" i="10"/>
  <c r="Q269" i="10"/>
  <c r="N269" i="10"/>
  <c r="M269" i="10"/>
  <c r="L269" i="10"/>
  <c r="B269" i="10"/>
  <c r="A269" i="10"/>
  <c r="AE268" i="10"/>
  <c r="AD268" i="10"/>
  <c r="S268" i="10"/>
  <c r="R268" i="10"/>
  <c r="Q268" i="10"/>
  <c r="N268" i="10"/>
  <c r="M268" i="10"/>
  <c r="L268" i="10"/>
  <c r="B268" i="10"/>
  <c r="A268" i="10"/>
  <c r="AE267" i="10"/>
  <c r="AD267" i="10"/>
  <c r="S267" i="10"/>
  <c r="R267" i="10"/>
  <c r="Q267" i="10"/>
  <c r="N267" i="10"/>
  <c r="M267" i="10"/>
  <c r="L267" i="10"/>
  <c r="B267" i="10"/>
  <c r="A267" i="10"/>
  <c r="AE266" i="10"/>
  <c r="AD266" i="10"/>
  <c r="S266" i="10"/>
  <c r="R266" i="10"/>
  <c r="Q266" i="10"/>
  <c r="N266" i="10"/>
  <c r="M266" i="10"/>
  <c r="L266" i="10"/>
  <c r="B266" i="10"/>
  <c r="A266" i="10"/>
  <c r="AE265" i="10"/>
  <c r="AD265" i="10"/>
  <c r="S265" i="10"/>
  <c r="R265" i="10"/>
  <c r="Q265" i="10"/>
  <c r="N265" i="10"/>
  <c r="M265" i="10"/>
  <c r="L265" i="10"/>
  <c r="B265" i="10"/>
  <c r="A265" i="10"/>
  <c r="AE264" i="10"/>
  <c r="AD264" i="10"/>
  <c r="S264" i="10"/>
  <c r="R264" i="10"/>
  <c r="Q264" i="10"/>
  <c r="N264" i="10"/>
  <c r="M264" i="10"/>
  <c r="L264" i="10"/>
  <c r="B264" i="10"/>
  <c r="A264" i="10"/>
  <c r="AE263" i="10"/>
  <c r="AD263" i="10"/>
  <c r="S263" i="10"/>
  <c r="R263" i="10"/>
  <c r="Q263" i="10"/>
  <c r="N263" i="10"/>
  <c r="M263" i="10"/>
  <c r="L263" i="10"/>
  <c r="B263" i="10"/>
  <c r="A263" i="10"/>
  <c r="AE262" i="10"/>
  <c r="AD262" i="10"/>
  <c r="S262" i="10"/>
  <c r="R262" i="10"/>
  <c r="Q262" i="10"/>
  <c r="N262" i="10"/>
  <c r="M262" i="10"/>
  <c r="L262" i="10"/>
  <c r="B262" i="10"/>
  <c r="A262" i="10"/>
  <c r="AE261" i="10"/>
  <c r="AD261" i="10"/>
  <c r="S261" i="10"/>
  <c r="R261" i="10"/>
  <c r="Q261" i="10"/>
  <c r="N261" i="10"/>
  <c r="M261" i="10"/>
  <c r="L261" i="10"/>
  <c r="B261" i="10"/>
  <c r="A261" i="10"/>
  <c r="AE260" i="10"/>
  <c r="AD260" i="10"/>
  <c r="S260" i="10"/>
  <c r="R260" i="10"/>
  <c r="Q260" i="10"/>
  <c r="N260" i="10"/>
  <c r="M260" i="10"/>
  <c r="L260" i="10"/>
  <c r="B260" i="10"/>
  <c r="A260" i="10"/>
  <c r="AE259" i="10"/>
  <c r="AD259" i="10"/>
  <c r="S259" i="10"/>
  <c r="R259" i="10"/>
  <c r="Q259" i="10"/>
  <c r="N259" i="10"/>
  <c r="M259" i="10"/>
  <c r="L259" i="10"/>
  <c r="B259" i="10"/>
  <c r="A259" i="10"/>
  <c r="AE258" i="10"/>
  <c r="AD258" i="10"/>
  <c r="S258" i="10"/>
  <c r="R258" i="10"/>
  <c r="Q258" i="10"/>
  <c r="N258" i="10"/>
  <c r="M258" i="10"/>
  <c r="L258" i="10"/>
  <c r="B258" i="10"/>
  <c r="A258" i="10"/>
  <c r="AE257" i="10"/>
  <c r="AD257" i="10"/>
  <c r="S257" i="10"/>
  <c r="R257" i="10"/>
  <c r="Q257" i="10"/>
  <c r="N257" i="10"/>
  <c r="M257" i="10"/>
  <c r="L257" i="10"/>
  <c r="B257" i="10"/>
  <c r="A257" i="10"/>
  <c r="AE256" i="10"/>
  <c r="AD256" i="10"/>
  <c r="S256" i="10"/>
  <c r="R256" i="10"/>
  <c r="Q256" i="10"/>
  <c r="N256" i="10"/>
  <c r="M256" i="10"/>
  <c r="L256" i="10"/>
  <c r="B256" i="10"/>
  <c r="A256" i="10"/>
  <c r="AE255" i="10"/>
  <c r="AD255" i="10"/>
  <c r="S255" i="10"/>
  <c r="R255" i="10"/>
  <c r="Q255" i="10"/>
  <c r="N255" i="10"/>
  <c r="M255" i="10"/>
  <c r="L255" i="10"/>
  <c r="B255" i="10"/>
  <c r="A255" i="10"/>
  <c r="AE254" i="10"/>
  <c r="AD254" i="10"/>
  <c r="S254" i="10"/>
  <c r="R254" i="10"/>
  <c r="Q254" i="10"/>
  <c r="N254" i="10"/>
  <c r="M254" i="10"/>
  <c r="L254" i="10"/>
  <c r="C254" i="10"/>
  <c r="B254" i="10"/>
  <c r="A254" i="10"/>
  <c r="AE253" i="10"/>
  <c r="AD253" i="10"/>
  <c r="S253" i="10"/>
  <c r="R253" i="10"/>
  <c r="Q253" i="10"/>
  <c r="N253" i="10"/>
  <c r="M253" i="10"/>
  <c r="L253" i="10"/>
  <c r="B253" i="10"/>
  <c r="A253" i="10"/>
  <c r="AE252" i="10"/>
  <c r="AD252" i="10"/>
  <c r="S252" i="10"/>
  <c r="R252" i="10"/>
  <c r="Q252" i="10"/>
  <c r="N252" i="10"/>
  <c r="M252" i="10"/>
  <c r="L252" i="10"/>
  <c r="B252" i="10"/>
  <c r="A252" i="10"/>
  <c r="AE251" i="10"/>
  <c r="AD251" i="10"/>
  <c r="S251" i="10"/>
  <c r="R251" i="10"/>
  <c r="Q251" i="10"/>
  <c r="N251" i="10"/>
  <c r="M251" i="10"/>
  <c r="L251" i="10"/>
  <c r="B251" i="10"/>
  <c r="A251" i="10"/>
  <c r="AE250" i="10"/>
  <c r="AD250" i="10"/>
  <c r="S250" i="10"/>
  <c r="R250" i="10"/>
  <c r="Q250" i="10"/>
  <c r="N250" i="10"/>
  <c r="M250" i="10"/>
  <c r="L250" i="10"/>
  <c r="B250" i="10"/>
  <c r="A250" i="10"/>
  <c r="AE249" i="10"/>
  <c r="AD249" i="10"/>
  <c r="S249" i="10"/>
  <c r="R249" i="10"/>
  <c r="Q249" i="10"/>
  <c r="N249" i="10"/>
  <c r="M249" i="10"/>
  <c r="L249" i="10"/>
  <c r="B249" i="10"/>
  <c r="A249" i="10"/>
  <c r="AE248" i="10"/>
  <c r="AD248" i="10"/>
  <c r="S248" i="10"/>
  <c r="R248" i="10"/>
  <c r="Q248" i="10"/>
  <c r="N248" i="10"/>
  <c r="M248" i="10"/>
  <c r="L248" i="10"/>
  <c r="B248" i="10"/>
  <c r="A248" i="10"/>
  <c r="AE247" i="10"/>
  <c r="AD247" i="10"/>
  <c r="S247" i="10"/>
  <c r="R247" i="10"/>
  <c r="Q247" i="10"/>
  <c r="N247" i="10"/>
  <c r="M247" i="10"/>
  <c r="L247" i="10"/>
  <c r="B247" i="10"/>
  <c r="A247" i="10"/>
  <c r="AE246" i="10"/>
  <c r="AD246" i="10"/>
  <c r="S246" i="10"/>
  <c r="R246" i="10"/>
  <c r="Q246" i="10"/>
  <c r="N246" i="10"/>
  <c r="M246" i="10"/>
  <c r="L246" i="10"/>
  <c r="B246" i="10"/>
  <c r="A246" i="10"/>
  <c r="AE245" i="10"/>
  <c r="AD245" i="10"/>
  <c r="S245" i="10"/>
  <c r="R245" i="10"/>
  <c r="Q245" i="10"/>
  <c r="N245" i="10"/>
  <c r="M245" i="10"/>
  <c r="L245" i="10"/>
  <c r="B245" i="10"/>
  <c r="A245" i="10"/>
  <c r="AE244" i="10"/>
  <c r="AD244" i="10"/>
  <c r="S244" i="10"/>
  <c r="R244" i="10"/>
  <c r="Q244" i="10"/>
  <c r="N244" i="10"/>
  <c r="M244" i="10"/>
  <c r="L244" i="10"/>
  <c r="B244" i="10"/>
  <c r="A244" i="10"/>
  <c r="AE243" i="10"/>
  <c r="AD243" i="10"/>
  <c r="S243" i="10"/>
  <c r="R243" i="10"/>
  <c r="Q243" i="10"/>
  <c r="N243" i="10"/>
  <c r="M243" i="10"/>
  <c r="L243" i="10"/>
  <c r="B243" i="10"/>
  <c r="A243" i="10"/>
  <c r="AE242" i="10"/>
  <c r="AD242" i="10"/>
  <c r="S242" i="10"/>
  <c r="R242" i="10"/>
  <c r="Q242" i="10"/>
  <c r="N242" i="10"/>
  <c r="M242" i="10"/>
  <c r="L242" i="10"/>
  <c r="B242" i="10"/>
  <c r="A242" i="10"/>
  <c r="AE241" i="10"/>
  <c r="AD241" i="10"/>
  <c r="S241" i="10"/>
  <c r="R241" i="10"/>
  <c r="Q241" i="10"/>
  <c r="N241" i="10"/>
  <c r="M241" i="10"/>
  <c r="L241" i="10"/>
  <c r="B241" i="10"/>
  <c r="A241" i="10"/>
  <c r="AE240" i="10"/>
  <c r="AD240" i="10"/>
  <c r="S240" i="10"/>
  <c r="R240" i="10"/>
  <c r="Q240" i="10"/>
  <c r="N240" i="10"/>
  <c r="M240" i="10"/>
  <c r="L240" i="10"/>
  <c r="B240" i="10"/>
  <c r="A240" i="10"/>
  <c r="AE239" i="10"/>
  <c r="AD239" i="10"/>
  <c r="S239" i="10"/>
  <c r="R239" i="10"/>
  <c r="Q239" i="10"/>
  <c r="N239" i="10"/>
  <c r="M239" i="10"/>
  <c r="L239" i="10"/>
  <c r="B239" i="10"/>
  <c r="A239" i="10"/>
  <c r="AE238" i="10"/>
  <c r="AD238" i="10"/>
  <c r="S238" i="10"/>
  <c r="R238" i="10"/>
  <c r="Q238" i="10"/>
  <c r="N238" i="10"/>
  <c r="M238" i="10"/>
  <c r="L238" i="10"/>
  <c r="C238" i="10"/>
  <c r="B238" i="10"/>
  <c r="A238" i="10"/>
  <c r="AE237" i="10"/>
  <c r="AD237" i="10"/>
  <c r="S237" i="10"/>
  <c r="R237" i="10"/>
  <c r="Q237" i="10"/>
  <c r="N237" i="10"/>
  <c r="M237" i="10"/>
  <c r="L237" i="10"/>
  <c r="B237" i="10"/>
  <c r="A237" i="10"/>
  <c r="AE236" i="10"/>
  <c r="AD236" i="10"/>
  <c r="S236" i="10"/>
  <c r="R236" i="10"/>
  <c r="Q236" i="10"/>
  <c r="N236" i="10"/>
  <c r="M236" i="10"/>
  <c r="L236" i="10"/>
  <c r="B236" i="10"/>
  <c r="A236" i="10"/>
  <c r="AE235" i="10"/>
  <c r="AD235" i="10"/>
  <c r="S235" i="10"/>
  <c r="R235" i="10"/>
  <c r="Q235" i="10"/>
  <c r="N235" i="10"/>
  <c r="M235" i="10"/>
  <c r="L235" i="10"/>
  <c r="B235" i="10"/>
  <c r="A235" i="10"/>
  <c r="AE234" i="10"/>
  <c r="AD234" i="10"/>
  <c r="S234" i="10"/>
  <c r="R234" i="10"/>
  <c r="Q234" i="10"/>
  <c r="N234" i="10"/>
  <c r="M234" i="10"/>
  <c r="L234" i="10"/>
  <c r="B234" i="10"/>
  <c r="A234" i="10"/>
  <c r="AE233" i="10"/>
  <c r="AD233" i="10"/>
  <c r="S233" i="10"/>
  <c r="R233" i="10"/>
  <c r="Q233" i="10"/>
  <c r="N233" i="10"/>
  <c r="M233" i="10"/>
  <c r="L233" i="10"/>
  <c r="B233" i="10"/>
  <c r="A233" i="10"/>
  <c r="AE232" i="10"/>
  <c r="AD232" i="10"/>
  <c r="S232" i="10"/>
  <c r="R232" i="10"/>
  <c r="Q232" i="10"/>
  <c r="N232" i="10"/>
  <c r="M232" i="10"/>
  <c r="L232" i="10"/>
  <c r="B232" i="10"/>
  <c r="A232" i="10"/>
  <c r="AE231" i="10"/>
  <c r="AD231" i="10"/>
  <c r="S231" i="10"/>
  <c r="R231" i="10"/>
  <c r="Q231" i="10"/>
  <c r="N231" i="10"/>
  <c r="M231" i="10"/>
  <c r="L231" i="10"/>
  <c r="B231" i="10"/>
  <c r="A231" i="10"/>
  <c r="AE230" i="10"/>
  <c r="AD230" i="10"/>
  <c r="S230" i="10"/>
  <c r="R230" i="10"/>
  <c r="Q230" i="10"/>
  <c r="N230" i="10"/>
  <c r="M230" i="10"/>
  <c r="L230" i="10"/>
  <c r="B230" i="10"/>
  <c r="A230" i="10"/>
  <c r="AE229" i="10"/>
  <c r="AD229" i="10"/>
  <c r="S229" i="10"/>
  <c r="R229" i="10"/>
  <c r="Q229" i="10"/>
  <c r="N229" i="10"/>
  <c r="M229" i="10"/>
  <c r="L229" i="10"/>
  <c r="B229" i="10"/>
  <c r="A229" i="10"/>
  <c r="AE228" i="10"/>
  <c r="AD228" i="10"/>
  <c r="S228" i="10"/>
  <c r="R228" i="10"/>
  <c r="Q228" i="10"/>
  <c r="N228" i="10"/>
  <c r="M228" i="10"/>
  <c r="L228" i="10"/>
  <c r="B228" i="10"/>
  <c r="A228" i="10"/>
  <c r="AE227" i="10"/>
  <c r="AD227" i="10"/>
  <c r="S227" i="10"/>
  <c r="R227" i="10"/>
  <c r="Q227" i="10"/>
  <c r="N227" i="10"/>
  <c r="M227" i="10"/>
  <c r="L227" i="10"/>
  <c r="B227" i="10"/>
  <c r="A227" i="10"/>
  <c r="AE226" i="10"/>
  <c r="AD226" i="10"/>
  <c r="S226" i="10"/>
  <c r="R226" i="10"/>
  <c r="Q226" i="10"/>
  <c r="N226" i="10"/>
  <c r="M226" i="10"/>
  <c r="L226" i="10"/>
  <c r="B226" i="10"/>
  <c r="A226" i="10"/>
  <c r="AE225" i="10"/>
  <c r="AD225" i="10"/>
  <c r="S225" i="10"/>
  <c r="R225" i="10"/>
  <c r="Q225" i="10"/>
  <c r="N225" i="10"/>
  <c r="M225" i="10"/>
  <c r="L225" i="10"/>
  <c r="B225" i="10"/>
  <c r="A225" i="10"/>
  <c r="AE224" i="10"/>
  <c r="AD224" i="10"/>
  <c r="S224" i="10"/>
  <c r="R224" i="10"/>
  <c r="Q224" i="10"/>
  <c r="N224" i="10"/>
  <c r="M224" i="10"/>
  <c r="L224" i="10"/>
  <c r="B224" i="10"/>
  <c r="A224" i="10"/>
  <c r="AE223" i="10"/>
  <c r="AD223" i="10"/>
  <c r="S223" i="10"/>
  <c r="R223" i="10"/>
  <c r="Q223" i="10"/>
  <c r="N223" i="10"/>
  <c r="M223" i="10"/>
  <c r="L223" i="10"/>
  <c r="B223" i="10"/>
  <c r="A223" i="10"/>
  <c r="AE222" i="10"/>
  <c r="AD222" i="10"/>
  <c r="S222" i="10"/>
  <c r="R222" i="10"/>
  <c r="Q222" i="10"/>
  <c r="N222" i="10"/>
  <c r="M222" i="10"/>
  <c r="L222" i="10"/>
  <c r="C222" i="10"/>
  <c r="B222" i="10"/>
  <c r="A222" i="10"/>
  <c r="AE221" i="10"/>
  <c r="AD221" i="10"/>
  <c r="S221" i="10"/>
  <c r="R221" i="10"/>
  <c r="Q221" i="10"/>
  <c r="N221" i="10"/>
  <c r="M221" i="10"/>
  <c r="L221" i="10"/>
  <c r="B221" i="10"/>
  <c r="A221" i="10"/>
  <c r="AE220" i="10"/>
  <c r="AD220" i="10"/>
  <c r="S220" i="10"/>
  <c r="R220" i="10"/>
  <c r="Q220" i="10"/>
  <c r="N220" i="10"/>
  <c r="M220" i="10"/>
  <c r="L220" i="10"/>
  <c r="B220" i="10"/>
  <c r="A220" i="10"/>
  <c r="AE219" i="10"/>
  <c r="AD219" i="10"/>
  <c r="S219" i="10"/>
  <c r="R219" i="10"/>
  <c r="Q219" i="10"/>
  <c r="N219" i="10"/>
  <c r="M219" i="10"/>
  <c r="L219" i="10"/>
  <c r="B219" i="10"/>
  <c r="A219" i="10"/>
  <c r="AE218" i="10"/>
  <c r="AD218" i="10"/>
  <c r="S218" i="10"/>
  <c r="R218" i="10"/>
  <c r="Q218" i="10"/>
  <c r="N218" i="10"/>
  <c r="M218" i="10"/>
  <c r="L218" i="10"/>
  <c r="B218" i="10"/>
  <c r="A218" i="10"/>
  <c r="AE217" i="10"/>
  <c r="AD217" i="10"/>
  <c r="S217" i="10"/>
  <c r="R217" i="10"/>
  <c r="Q217" i="10"/>
  <c r="N217" i="10"/>
  <c r="M217" i="10"/>
  <c r="L217" i="10"/>
  <c r="B217" i="10"/>
  <c r="A217" i="10"/>
  <c r="AE216" i="10"/>
  <c r="AD216" i="10"/>
  <c r="S216" i="10"/>
  <c r="R216" i="10"/>
  <c r="Q216" i="10"/>
  <c r="N216" i="10"/>
  <c r="M216" i="10"/>
  <c r="L216" i="10"/>
  <c r="B216" i="10"/>
  <c r="A216" i="10"/>
  <c r="AE215" i="10"/>
  <c r="AD215" i="10"/>
  <c r="S215" i="10"/>
  <c r="R215" i="10"/>
  <c r="Q215" i="10"/>
  <c r="N215" i="10"/>
  <c r="M215" i="10"/>
  <c r="L215" i="10"/>
  <c r="B215" i="10"/>
  <c r="A215" i="10"/>
  <c r="AE214" i="10"/>
  <c r="AD214" i="10"/>
  <c r="S214" i="10"/>
  <c r="R214" i="10"/>
  <c r="Q214" i="10"/>
  <c r="N214" i="10"/>
  <c r="M214" i="10"/>
  <c r="L214" i="10"/>
  <c r="B214" i="10"/>
  <c r="A214" i="10"/>
  <c r="AE213" i="10"/>
  <c r="AD213" i="10"/>
  <c r="S213" i="10"/>
  <c r="R213" i="10"/>
  <c r="Q213" i="10"/>
  <c r="N213" i="10"/>
  <c r="M213" i="10"/>
  <c r="L213" i="10"/>
  <c r="B213" i="10"/>
  <c r="A213" i="10"/>
  <c r="AE212" i="10"/>
  <c r="AD212" i="10"/>
  <c r="S212" i="10"/>
  <c r="R212" i="10"/>
  <c r="Q212" i="10"/>
  <c r="N212" i="10"/>
  <c r="M212" i="10"/>
  <c r="L212" i="10"/>
  <c r="B212" i="10"/>
  <c r="A212" i="10"/>
  <c r="AE211" i="10"/>
  <c r="AD211" i="10"/>
  <c r="S211" i="10"/>
  <c r="R211" i="10"/>
  <c r="Q211" i="10"/>
  <c r="N211" i="10"/>
  <c r="M211" i="10"/>
  <c r="L211" i="10"/>
  <c r="B211" i="10"/>
  <c r="A211" i="10"/>
  <c r="AE210" i="10"/>
  <c r="AD210" i="10"/>
  <c r="S210" i="10"/>
  <c r="R210" i="10"/>
  <c r="Q210" i="10"/>
  <c r="N210" i="10"/>
  <c r="M210" i="10"/>
  <c r="L210" i="10"/>
  <c r="B210" i="10"/>
  <c r="A210" i="10"/>
  <c r="AE209" i="10"/>
  <c r="AD209" i="10"/>
  <c r="S209" i="10"/>
  <c r="R209" i="10"/>
  <c r="Q209" i="10"/>
  <c r="N209" i="10"/>
  <c r="M209" i="10"/>
  <c r="L209" i="10"/>
  <c r="B209" i="10"/>
  <c r="A209" i="10"/>
  <c r="AE208" i="10"/>
  <c r="AD208" i="10"/>
  <c r="S208" i="10"/>
  <c r="R208" i="10"/>
  <c r="Q208" i="10"/>
  <c r="N208" i="10"/>
  <c r="M208" i="10"/>
  <c r="L208" i="10"/>
  <c r="B208" i="10"/>
  <c r="A208" i="10"/>
  <c r="AE207" i="10"/>
  <c r="AD207" i="10"/>
  <c r="S207" i="10"/>
  <c r="R207" i="10"/>
  <c r="Q207" i="10"/>
  <c r="N207" i="10"/>
  <c r="M207" i="10"/>
  <c r="L207" i="10"/>
  <c r="B207" i="10"/>
  <c r="A207" i="10"/>
  <c r="AE206" i="10"/>
  <c r="AD206" i="10"/>
  <c r="S206" i="10"/>
  <c r="R206" i="10"/>
  <c r="Q206" i="10"/>
  <c r="N206" i="10"/>
  <c r="M206" i="10"/>
  <c r="L206" i="10"/>
  <c r="B206" i="10"/>
  <c r="A206" i="10"/>
  <c r="AE205" i="10"/>
  <c r="AD205" i="10"/>
  <c r="S205" i="10"/>
  <c r="R205" i="10"/>
  <c r="Q205" i="10"/>
  <c r="N205" i="10"/>
  <c r="M205" i="10"/>
  <c r="L205" i="10"/>
  <c r="B205" i="10"/>
  <c r="A205" i="10"/>
  <c r="AE204" i="10"/>
  <c r="AD204" i="10"/>
  <c r="S204" i="10"/>
  <c r="R204" i="10"/>
  <c r="Q204" i="10"/>
  <c r="N204" i="10"/>
  <c r="M204" i="10"/>
  <c r="L204" i="10"/>
  <c r="B204" i="10"/>
  <c r="A204" i="10"/>
  <c r="AE203" i="10"/>
  <c r="AD203" i="10"/>
  <c r="S203" i="10"/>
  <c r="R203" i="10"/>
  <c r="Q203" i="10"/>
  <c r="N203" i="10"/>
  <c r="M203" i="10"/>
  <c r="L203" i="10"/>
  <c r="B203" i="10"/>
  <c r="A203" i="10"/>
  <c r="AE202" i="10"/>
  <c r="AD202" i="10"/>
  <c r="S202" i="10"/>
  <c r="R202" i="10"/>
  <c r="Q202" i="10"/>
  <c r="N202" i="10"/>
  <c r="M202" i="10"/>
  <c r="L202" i="10"/>
  <c r="B202" i="10"/>
  <c r="A202" i="10"/>
  <c r="AE201" i="10"/>
  <c r="AD201" i="10"/>
  <c r="S201" i="10"/>
  <c r="R201" i="10"/>
  <c r="Q201" i="10"/>
  <c r="N201" i="10"/>
  <c r="M201" i="10"/>
  <c r="L201" i="10"/>
  <c r="B201" i="10"/>
  <c r="A201" i="10"/>
  <c r="AE200" i="10"/>
  <c r="AD200" i="10"/>
  <c r="S200" i="10"/>
  <c r="R200" i="10"/>
  <c r="Q200" i="10"/>
  <c r="N200" i="10"/>
  <c r="M200" i="10"/>
  <c r="L200" i="10"/>
  <c r="B200" i="10"/>
  <c r="A200" i="10"/>
  <c r="AE199" i="10"/>
  <c r="AD199" i="10"/>
  <c r="S199" i="10"/>
  <c r="R199" i="10"/>
  <c r="Q199" i="10"/>
  <c r="N199" i="10"/>
  <c r="M199" i="10"/>
  <c r="L199" i="10"/>
  <c r="B199" i="10"/>
  <c r="A199" i="10"/>
  <c r="AE198" i="10"/>
  <c r="AD198" i="10"/>
  <c r="S198" i="10"/>
  <c r="R198" i="10"/>
  <c r="Q198" i="10"/>
  <c r="N198" i="10"/>
  <c r="M198" i="10"/>
  <c r="L198" i="10"/>
  <c r="B198" i="10"/>
  <c r="A198" i="10"/>
  <c r="AE197" i="10"/>
  <c r="AD197" i="10"/>
  <c r="S197" i="10"/>
  <c r="R197" i="10"/>
  <c r="Q197" i="10"/>
  <c r="N197" i="10"/>
  <c r="M197" i="10"/>
  <c r="L197" i="10"/>
  <c r="B197" i="10"/>
  <c r="A197" i="10"/>
  <c r="AE196" i="10"/>
  <c r="AD196" i="10"/>
  <c r="S196" i="10"/>
  <c r="R196" i="10"/>
  <c r="Q196" i="10"/>
  <c r="N196" i="10"/>
  <c r="M196" i="10"/>
  <c r="L196" i="10"/>
  <c r="B196" i="10"/>
  <c r="A196" i="10"/>
  <c r="AE195" i="10"/>
  <c r="AD195" i="10"/>
  <c r="S195" i="10"/>
  <c r="R195" i="10"/>
  <c r="Q195" i="10"/>
  <c r="N195" i="10"/>
  <c r="M195" i="10"/>
  <c r="L195" i="10"/>
  <c r="B195" i="10"/>
  <c r="A195" i="10"/>
  <c r="AE194" i="10"/>
  <c r="AD194" i="10"/>
  <c r="S194" i="10"/>
  <c r="R194" i="10"/>
  <c r="Q194" i="10"/>
  <c r="N194" i="10"/>
  <c r="M194" i="10"/>
  <c r="L194" i="10"/>
  <c r="B194" i="10"/>
  <c r="A194" i="10"/>
  <c r="AE193" i="10"/>
  <c r="AD193" i="10"/>
  <c r="S193" i="10"/>
  <c r="R193" i="10"/>
  <c r="Q193" i="10"/>
  <c r="N193" i="10"/>
  <c r="M193" i="10"/>
  <c r="L193" i="10"/>
  <c r="B193" i="10"/>
  <c r="A193" i="10"/>
  <c r="AE192" i="10"/>
  <c r="AD192" i="10"/>
  <c r="S192" i="10"/>
  <c r="R192" i="10"/>
  <c r="Q192" i="10"/>
  <c r="N192" i="10"/>
  <c r="M192" i="10"/>
  <c r="L192" i="10"/>
  <c r="B192" i="10"/>
  <c r="A192" i="10"/>
  <c r="AE191" i="10"/>
  <c r="AD191" i="10"/>
  <c r="S191" i="10"/>
  <c r="R191" i="10"/>
  <c r="Q191" i="10"/>
  <c r="N191" i="10"/>
  <c r="M191" i="10"/>
  <c r="L191" i="10"/>
  <c r="B191" i="10"/>
  <c r="A191" i="10"/>
  <c r="AE190" i="10"/>
  <c r="AD190" i="10"/>
  <c r="S190" i="10"/>
  <c r="R190" i="10"/>
  <c r="Q190" i="10"/>
  <c r="N190" i="10"/>
  <c r="M190" i="10"/>
  <c r="L190" i="10"/>
  <c r="B190" i="10"/>
  <c r="A190" i="10"/>
  <c r="AE189" i="10"/>
  <c r="AD189" i="10"/>
  <c r="S189" i="10"/>
  <c r="R189" i="10"/>
  <c r="Q189" i="10"/>
  <c r="N189" i="10"/>
  <c r="M189" i="10"/>
  <c r="L189" i="10"/>
  <c r="B189" i="10"/>
  <c r="A189" i="10"/>
  <c r="AE188" i="10"/>
  <c r="AD188" i="10"/>
  <c r="S188" i="10"/>
  <c r="R188" i="10"/>
  <c r="Q188" i="10"/>
  <c r="N188" i="10"/>
  <c r="M188" i="10"/>
  <c r="L188" i="10"/>
  <c r="B188" i="10"/>
  <c r="A188" i="10"/>
  <c r="AE187" i="10"/>
  <c r="AD187" i="10"/>
  <c r="S187" i="10"/>
  <c r="R187" i="10"/>
  <c r="Q187" i="10"/>
  <c r="N187" i="10"/>
  <c r="M187" i="10"/>
  <c r="L187" i="10"/>
  <c r="B187" i="10"/>
  <c r="A187" i="10"/>
  <c r="AE186" i="10"/>
  <c r="AD186" i="10"/>
  <c r="S186" i="10"/>
  <c r="R186" i="10"/>
  <c r="Q186" i="10"/>
  <c r="N186" i="10"/>
  <c r="M186" i="10"/>
  <c r="L186" i="10"/>
  <c r="B186" i="10"/>
  <c r="A186" i="10"/>
  <c r="AE185" i="10"/>
  <c r="AD185" i="10"/>
  <c r="S185" i="10"/>
  <c r="R185" i="10"/>
  <c r="Q185" i="10"/>
  <c r="N185" i="10"/>
  <c r="M185" i="10"/>
  <c r="L185" i="10"/>
  <c r="B185" i="10"/>
  <c r="A185" i="10"/>
  <c r="AE184" i="10"/>
  <c r="AD184" i="10"/>
  <c r="S184" i="10"/>
  <c r="R184" i="10"/>
  <c r="Q184" i="10"/>
  <c r="N184" i="10"/>
  <c r="M184" i="10"/>
  <c r="L184" i="10"/>
  <c r="B184" i="10"/>
  <c r="A184" i="10"/>
  <c r="AE183" i="10"/>
  <c r="AD183" i="10"/>
  <c r="S183" i="10"/>
  <c r="R183" i="10"/>
  <c r="Q183" i="10"/>
  <c r="N183" i="10"/>
  <c r="M183" i="10"/>
  <c r="L183" i="10"/>
  <c r="B183" i="10"/>
  <c r="A183" i="10"/>
  <c r="AE182" i="10"/>
  <c r="AD182" i="10"/>
  <c r="S182" i="10"/>
  <c r="R182" i="10"/>
  <c r="Q182" i="10"/>
  <c r="N182" i="10"/>
  <c r="M182" i="10"/>
  <c r="L182" i="10"/>
  <c r="B182" i="10"/>
  <c r="A182" i="10"/>
  <c r="AE181" i="10"/>
  <c r="AD181" i="10"/>
  <c r="S181" i="10"/>
  <c r="R181" i="10"/>
  <c r="Q181" i="10"/>
  <c r="N181" i="10"/>
  <c r="M181" i="10"/>
  <c r="L181" i="10"/>
  <c r="B181" i="10"/>
  <c r="A181" i="10"/>
  <c r="AE180" i="10"/>
  <c r="AD180" i="10"/>
  <c r="S180" i="10"/>
  <c r="R180" i="10"/>
  <c r="Q180" i="10"/>
  <c r="N180" i="10"/>
  <c r="M180" i="10"/>
  <c r="L180" i="10"/>
  <c r="B180" i="10"/>
  <c r="A180" i="10"/>
  <c r="AE179" i="10"/>
  <c r="AD179" i="10"/>
  <c r="S179" i="10"/>
  <c r="R179" i="10"/>
  <c r="Q179" i="10"/>
  <c r="N179" i="10"/>
  <c r="M179" i="10"/>
  <c r="L179" i="10"/>
  <c r="B179" i="10"/>
  <c r="A179" i="10"/>
  <c r="AE178" i="10"/>
  <c r="AD178" i="10"/>
  <c r="S178" i="10"/>
  <c r="R178" i="10"/>
  <c r="Q178" i="10"/>
  <c r="N178" i="10"/>
  <c r="M178" i="10"/>
  <c r="L178" i="10"/>
  <c r="B178" i="10"/>
  <c r="A178" i="10"/>
  <c r="AE177" i="10"/>
  <c r="AD177" i="10"/>
  <c r="S177" i="10"/>
  <c r="R177" i="10"/>
  <c r="Q177" i="10"/>
  <c r="N177" i="10"/>
  <c r="M177" i="10"/>
  <c r="L177" i="10"/>
  <c r="B177" i="10"/>
  <c r="A177" i="10"/>
  <c r="AE176" i="10"/>
  <c r="AD176" i="10"/>
  <c r="S176" i="10"/>
  <c r="R176" i="10"/>
  <c r="Q176" i="10"/>
  <c r="N176" i="10"/>
  <c r="M176" i="10"/>
  <c r="L176" i="10"/>
  <c r="B176" i="10"/>
  <c r="A176" i="10"/>
  <c r="AE175" i="10"/>
  <c r="AD175" i="10"/>
  <c r="S175" i="10"/>
  <c r="R175" i="10"/>
  <c r="Q175" i="10"/>
  <c r="N175" i="10"/>
  <c r="M175" i="10"/>
  <c r="L175" i="10"/>
  <c r="B175" i="10"/>
  <c r="A175" i="10"/>
  <c r="AE174" i="10"/>
  <c r="AD174" i="10"/>
  <c r="S174" i="10"/>
  <c r="R174" i="10"/>
  <c r="Q174" i="10"/>
  <c r="N174" i="10"/>
  <c r="M174" i="10"/>
  <c r="L174" i="10"/>
  <c r="B174" i="10"/>
  <c r="A174" i="10"/>
  <c r="AE173" i="10"/>
  <c r="AD173" i="10"/>
  <c r="S173" i="10"/>
  <c r="R173" i="10"/>
  <c r="Q173" i="10"/>
  <c r="N173" i="10"/>
  <c r="M173" i="10"/>
  <c r="L173" i="10"/>
  <c r="B173" i="10"/>
  <c r="A173" i="10"/>
  <c r="AE172" i="10"/>
  <c r="AD172" i="10"/>
  <c r="S172" i="10"/>
  <c r="R172" i="10"/>
  <c r="Q172" i="10"/>
  <c r="N172" i="10"/>
  <c r="M172" i="10"/>
  <c r="L172" i="10"/>
  <c r="B172" i="10"/>
  <c r="A172" i="10"/>
  <c r="AE171" i="10"/>
  <c r="AD171" i="10"/>
  <c r="S171" i="10"/>
  <c r="R171" i="10"/>
  <c r="Q171" i="10"/>
  <c r="N171" i="10"/>
  <c r="M171" i="10"/>
  <c r="L171" i="10"/>
  <c r="B171" i="10"/>
  <c r="A171" i="10"/>
  <c r="AE170" i="10"/>
  <c r="AD170" i="10"/>
  <c r="S170" i="10"/>
  <c r="R170" i="10"/>
  <c r="Q170" i="10"/>
  <c r="N170" i="10"/>
  <c r="M170" i="10"/>
  <c r="L170" i="10"/>
  <c r="B170" i="10"/>
  <c r="A170" i="10"/>
  <c r="AE169" i="10"/>
  <c r="AD169" i="10"/>
  <c r="S169" i="10"/>
  <c r="R169" i="10"/>
  <c r="Q169" i="10"/>
  <c r="N169" i="10"/>
  <c r="M169" i="10"/>
  <c r="L169" i="10"/>
  <c r="B169" i="10"/>
  <c r="A169" i="10"/>
  <c r="AE168" i="10"/>
  <c r="AD168" i="10"/>
  <c r="S168" i="10"/>
  <c r="R168" i="10"/>
  <c r="Q168" i="10"/>
  <c r="N168" i="10"/>
  <c r="M168" i="10"/>
  <c r="L168" i="10"/>
  <c r="B168" i="10"/>
  <c r="A168" i="10"/>
  <c r="AE167" i="10"/>
  <c r="AD167" i="10"/>
  <c r="S167" i="10"/>
  <c r="R167" i="10"/>
  <c r="Q167" i="10"/>
  <c r="N167" i="10"/>
  <c r="M167" i="10"/>
  <c r="L167" i="10"/>
  <c r="B167" i="10"/>
  <c r="A167" i="10"/>
  <c r="AE166" i="10"/>
  <c r="AD166" i="10"/>
  <c r="S166" i="10"/>
  <c r="R166" i="10"/>
  <c r="Q166" i="10"/>
  <c r="N166" i="10"/>
  <c r="M166" i="10"/>
  <c r="L166" i="10"/>
  <c r="B166" i="10"/>
  <c r="A166" i="10"/>
  <c r="AE165" i="10"/>
  <c r="AD165" i="10"/>
  <c r="S165" i="10"/>
  <c r="R165" i="10"/>
  <c r="Q165" i="10"/>
  <c r="N165" i="10"/>
  <c r="M165" i="10"/>
  <c r="L165" i="10"/>
  <c r="B165" i="10"/>
  <c r="A165" i="10"/>
  <c r="AE164" i="10"/>
  <c r="AD164" i="10"/>
  <c r="S164" i="10"/>
  <c r="R164" i="10"/>
  <c r="Q164" i="10"/>
  <c r="N164" i="10"/>
  <c r="M164" i="10"/>
  <c r="L164" i="10"/>
  <c r="B164" i="10"/>
  <c r="A164" i="10"/>
  <c r="AE163" i="10"/>
  <c r="AD163" i="10"/>
  <c r="S163" i="10"/>
  <c r="R163" i="10"/>
  <c r="Q163" i="10"/>
  <c r="N163" i="10"/>
  <c r="M163" i="10"/>
  <c r="L163" i="10"/>
  <c r="B163" i="10"/>
  <c r="A163" i="10"/>
  <c r="AE162" i="10"/>
  <c r="AD162" i="10"/>
  <c r="S162" i="10"/>
  <c r="R162" i="10"/>
  <c r="Q162" i="10"/>
  <c r="N162" i="10"/>
  <c r="M162" i="10"/>
  <c r="L162" i="10"/>
  <c r="B162" i="10"/>
  <c r="A162" i="10"/>
  <c r="AE161" i="10"/>
  <c r="AD161" i="10"/>
  <c r="S161" i="10"/>
  <c r="R161" i="10"/>
  <c r="Q161" i="10"/>
  <c r="N161" i="10"/>
  <c r="M161" i="10"/>
  <c r="L161" i="10"/>
  <c r="B161" i="10"/>
  <c r="A161" i="10"/>
  <c r="AE160" i="10"/>
  <c r="AD160" i="10"/>
  <c r="S160" i="10"/>
  <c r="R160" i="10"/>
  <c r="Q160" i="10"/>
  <c r="N160" i="10"/>
  <c r="M160" i="10"/>
  <c r="L160" i="10"/>
  <c r="B160" i="10"/>
  <c r="A160" i="10"/>
  <c r="AE159" i="10"/>
  <c r="AD159" i="10"/>
  <c r="S159" i="10"/>
  <c r="R159" i="10"/>
  <c r="Q159" i="10"/>
  <c r="N159" i="10"/>
  <c r="M159" i="10"/>
  <c r="L159" i="10"/>
  <c r="B159" i="10"/>
  <c r="A159" i="10"/>
  <c r="AE158" i="10"/>
  <c r="AD158" i="10"/>
  <c r="S158" i="10"/>
  <c r="R158" i="10"/>
  <c r="Q158" i="10"/>
  <c r="N158" i="10"/>
  <c r="M158" i="10"/>
  <c r="L158" i="10"/>
  <c r="B158" i="10"/>
  <c r="A158" i="10"/>
  <c r="AE157" i="10"/>
  <c r="AD157" i="10"/>
  <c r="S157" i="10"/>
  <c r="R157" i="10"/>
  <c r="Q157" i="10"/>
  <c r="N157" i="10"/>
  <c r="M157" i="10"/>
  <c r="L157" i="10"/>
  <c r="B157" i="10"/>
  <c r="A157" i="10"/>
  <c r="AE156" i="10"/>
  <c r="AD156" i="10"/>
  <c r="S156" i="10"/>
  <c r="R156" i="10"/>
  <c r="Q156" i="10"/>
  <c r="N156" i="10"/>
  <c r="M156" i="10"/>
  <c r="L156" i="10"/>
  <c r="B156" i="10"/>
  <c r="A156" i="10"/>
  <c r="AE155" i="10"/>
  <c r="AD155" i="10"/>
  <c r="S155" i="10"/>
  <c r="R155" i="10"/>
  <c r="Q155" i="10"/>
  <c r="N155" i="10"/>
  <c r="M155" i="10"/>
  <c r="L155" i="10"/>
  <c r="B155" i="10"/>
  <c r="A155" i="10"/>
  <c r="AE154" i="10"/>
  <c r="AD154" i="10"/>
  <c r="S154" i="10"/>
  <c r="R154" i="10"/>
  <c r="Q154" i="10"/>
  <c r="N154" i="10"/>
  <c r="M154" i="10"/>
  <c r="L154" i="10"/>
  <c r="B154" i="10"/>
  <c r="A154" i="10"/>
  <c r="AE153" i="10"/>
  <c r="AD153" i="10"/>
  <c r="S153" i="10"/>
  <c r="R153" i="10"/>
  <c r="Q153" i="10"/>
  <c r="N153" i="10"/>
  <c r="M153" i="10"/>
  <c r="L153" i="10"/>
  <c r="B153" i="10"/>
  <c r="A153" i="10"/>
  <c r="AE152" i="10"/>
  <c r="AD152" i="10"/>
  <c r="S152" i="10"/>
  <c r="R152" i="10"/>
  <c r="Q152" i="10"/>
  <c r="N152" i="10"/>
  <c r="M152" i="10"/>
  <c r="L152" i="10"/>
  <c r="B152" i="10"/>
  <c r="A152" i="10"/>
  <c r="AE151" i="10"/>
  <c r="AD151" i="10"/>
  <c r="S151" i="10"/>
  <c r="R151" i="10"/>
  <c r="Q151" i="10"/>
  <c r="N151" i="10"/>
  <c r="M151" i="10"/>
  <c r="L151" i="10"/>
  <c r="B151" i="10"/>
  <c r="A151" i="10"/>
  <c r="AE150" i="10"/>
  <c r="AD150" i="10"/>
  <c r="S150" i="10"/>
  <c r="R150" i="10"/>
  <c r="Q150" i="10"/>
  <c r="N150" i="10"/>
  <c r="M150" i="10"/>
  <c r="L150" i="10"/>
  <c r="B150" i="10"/>
  <c r="A150" i="10"/>
  <c r="AE149" i="10"/>
  <c r="AD149" i="10"/>
  <c r="S149" i="10"/>
  <c r="R149" i="10"/>
  <c r="Q149" i="10"/>
  <c r="N149" i="10"/>
  <c r="M149" i="10"/>
  <c r="L149" i="10"/>
  <c r="B149" i="10"/>
  <c r="A149" i="10"/>
  <c r="AE148" i="10"/>
  <c r="AD148" i="10"/>
  <c r="S148" i="10"/>
  <c r="R148" i="10"/>
  <c r="Q148" i="10"/>
  <c r="N148" i="10"/>
  <c r="M148" i="10"/>
  <c r="L148" i="10"/>
  <c r="B148" i="10"/>
  <c r="A148" i="10"/>
  <c r="AE147" i="10"/>
  <c r="AD147" i="10"/>
  <c r="S147" i="10"/>
  <c r="R147" i="10"/>
  <c r="Q147" i="10"/>
  <c r="N147" i="10"/>
  <c r="M147" i="10"/>
  <c r="L147" i="10"/>
  <c r="B147" i="10"/>
  <c r="A147" i="10"/>
  <c r="AE146" i="10"/>
  <c r="AD146" i="10"/>
  <c r="S146" i="10"/>
  <c r="R146" i="10"/>
  <c r="Q146" i="10"/>
  <c r="N146" i="10"/>
  <c r="M146" i="10"/>
  <c r="L146" i="10"/>
  <c r="B146" i="10"/>
  <c r="A146" i="10"/>
  <c r="AE145" i="10"/>
  <c r="AD145" i="10"/>
  <c r="S145" i="10"/>
  <c r="R145" i="10"/>
  <c r="Q145" i="10"/>
  <c r="N145" i="10"/>
  <c r="M145" i="10"/>
  <c r="L145" i="10"/>
  <c r="B145" i="10"/>
  <c r="A145" i="10"/>
  <c r="AE144" i="10"/>
  <c r="AD144" i="10"/>
  <c r="S144" i="10"/>
  <c r="R144" i="10"/>
  <c r="Q144" i="10"/>
  <c r="N144" i="10"/>
  <c r="M144" i="10"/>
  <c r="L144" i="10"/>
  <c r="B144" i="10"/>
  <c r="A144" i="10"/>
  <c r="AE143" i="10"/>
  <c r="AD143" i="10"/>
  <c r="S143" i="10"/>
  <c r="R143" i="10"/>
  <c r="Q143" i="10"/>
  <c r="N143" i="10"/>
  <c r="M143" i="10"/>
  <c r="L143" i="10"/>
  <c r="B143" i="10"/>
  <c r="A143" i="10"/>
  <c r="AE142" i="10"/>
  <c r="AD142" i="10"/>
  <c r="S142" i="10"/>
  <c r="R142" i="10"/>
  <c r="Q142" i="10"/>
  <c r="N142" i="10"/>
  <c r="M142" i="10"/>
  <c r="L142" i="10"/>
  <c r="B142" i="10"/>
  <c r="A142" i="10"/>
  <c r="AE141" i="10"/>
  <c r="AD141" i="10"/>
  <c r="S141" i="10"/>
  <c r="R141" i="10"/>
  <c r="Q141" i="10"/>
  <c r="N141" i="10"/>
  <c r="M141" i="10"/>
  <c r="L141" i="10"/>
  <c r="B141" i="10"/>
  <c r="A141" i="10"/>
  <c r="AE140" i="10"/>
  <c r="AD140" i="10"/>
  <c r="S140" i="10"/>
  <c r="R140" i="10"/>
  <c r="Q140" i="10"/>
  <c r="N140" i="10"/>
  <c r="M140" i="10"/>
  <c r="L140" i="10"/>
  <c r="B140" i="10"/>
  <c r="A140" i="10"/>
  <c r="AE139" i="10"/>
  <c r="AD139" i="10"/>
  <c r="S139" i="10"/>
  <c r="R139" i="10"/>
  <c r="Q139" i="10"/>
  <c r="N139" i="10"/>
  <c r="M139" i="10"/>
  <c r="L139" i="10"/>
  <c r="B139" i="10"/>
  <c r="A139" i="10"/>
  <c r="AE138" i="10"/>
  <c r="AD138" i="10"/>
  <c r="S138" i="10"/>
  <c r="R138" i="10"/>
  <c r="Q138" i="10"/>
  <c r="N138" i="10"/>
  <c r="M138" i="10"/>
  <c r="L138" i="10"/>
  <c r="B138" i="10"/>
  <c r="A138" i="10"/>
  <c r="AE137" i="10"/>
  <c r="AD137" i="10"/>
  <c r="S137" i="10"/>
  <c r="R137" i="10"/>
  <c r="Q137" i="10"/>
  <c r="N137" i="10"/>
  <c r="M137" i="10"/>
  <c r="L137" i="10"/>
  <c r="B137" i="10"/>
  <c r="A137" i="10"/>
  <c r="AE136" i="10"/>
  <c r="AD136" i="10"/>
  <c r="S136" i="10"/>
  <c r="R136" i="10"/>
  <c r="Q136" i="10"/>
  <c r="N136" i="10"/>
  <c r="M136" i="10"/>
  <c r="L136" i="10"/>
  <c r="B136" i="10"/>
  <c r="A136" i="10"/>
  <c r="AE135" i="10"/>
  <c r="AD135" i="10"/>
  <c r="S135" i="10"/>
  <c r="R135" i="10"/>
  <c r="Q135" i="10"/>
  <c r="N135" i="10"/>
  <c r="M135" i="10"/>
  <c r="L135" i="10"/>
  <c r="B135" i="10"/>
  <c r="A135" i="10"/>
  <c r="AE134" i="10"/>
  <c r="AD134" i="10"/>
  <c r="S134" i="10"/>
  <c r="R134" i="10"/>
  <c r="Q134" i="10"/>
  <c r="N134" i="10"/>
  <c r="M134" i="10"/>
  <c r="L134" i="10"/>
  <c r="B134" i="10"/>
  <c r="A134" i="10"/>
  <c r="AE133" i="10"/>
  <c r="AD133" i="10"/>
  <c r="S133" i="10"/>
  <c r="R133" i="10"/>
  <c r="Q133" i="10"/>
  <c r="N133" i="10"/>
  <c r="M133" i="10"/>
  <c r="L133" i="10"/>
  <c r="B133" i="10"/>
  <c r="A133" i="10"/>
  <c r="AE132" i="10"/>
  <c r="AD132" i="10"/>
  <c r="S132" i="10"/>
  <c r="R132" i="10"/>
  <c r="Q132" i="10"/>
  <c r="N132" i="10"/>
  <c r="M132" i="10"/>
  <c r="L132" i="10"/>
  <c r="B132" i="10"/>
  <c r="A132" i="10"/>
  <c r="AE131" i="10"/>
  <c r="AD131" i="10"/>
  <c r="S131" i="10"/>
  <c r="R131" i="10"/>
  <c r="Q131" i="10"/>
  <c r="N131" i="10"/>
  <c r="M131" i="10"/>
  <c r="L131" i="10"/>
  <c r="B131" i="10"/>
  <c r="A131" i="10"/>
  <c r="AE130" i="10"/>
  <c r="AD130" i="10"/>
  <c r="S130" i="10"/>
  <c r="R130" i="10"/>
  <c r="Q130" i="10"/>
  <c r="N130" i="10"/>
  <c r="M130" i="10"/>
  <c r="L130" i="10"/>
  <c r="B130" i="10"/>
  <c r="A130" i="10"/>
  <c r="AE129" i="10"/>
  <c r="AD129" i="10"/>
  <c r="S129" i="10"/>
  <c r="R129" i="10"/>
  <c r="Q129" i="10"/>
  <c r="N129" i="10"/>
  <c r="M129" i="10"/>
  <c r="L129" i="10"/>
  <c r="B129" i="10"/>
  <c r="A129" i="10"/>
  <c r="AE128" i="10"/>
  <c r="AD128" i="10"/>
  <c r="S128" i="10"/>
  <c r="R128" i="10"/>
  <c r="Q128" i="10"/>
  <c r="N128" i="10"/>
  <c r="M128" i="10"/>
  <c r="L128" i="10"/>
  <c r="B128" i="10"/>
  <c r="A128" i="10"/>
  <c r="AE127" i="10"/>
  <c r="AD127" i="10"/>
  <c r="S127" i="10"/>
  <c r="R127" i="10"/>
  <c r="Q127" i="10"/>
  <c r="N127" i="10"/>
  <c r="M127" i="10"/>
  <c r="L127" i="10"/>
  <c r="B127" i="10"/>
  <c r="A127" i="10"/>
  <c r="AE126" i="10"/>
  <c r="AD126" i="10"/>
  <c r="S126" i="10"/>
  <c r="R126" i="10"/>
  <c r="Q126" i="10"/>
  <c r="N126" i="10"/>
  <c r="M126" i="10"/>
  <c r="L126" i="10"/>
  <c r="B126" i="10"/>
  <c r="A126" i="10"/>
  <c r="AE125" i="10"/>
  <c r="AD125" i="10"/>
  <c r="S125" i="10"/>
  <c r="R125" i="10"/>
  <c r="Q125" i="10"/>
  <c r="N125" i="10"/>
  <c r="M125" i="10"/>
  <c r="L125" i="10"/>
  <c r="B125" i="10"/>
  <c r="A125" i="10"/>
  <c r="AE124" i="10"/>
  <c r="AD124" i="10"/>
  <c r="S124" i="10"/>
  <c r="R124" i="10"/>
  <c r="Q124" i="10"/>
  <c r="N124" i="10"/>
  <c r="M124" i="10"/>
  <c r="L124" i="10"/>
  <c r="B124" i="10"/>
  <c r="A124" i="10"/>
  <c r="AE123" i="10"/>
  <c r="AD123" i="10"/>
  <c r="S123" i="10"/>
  <c r="R123" i="10"/>
  <c r="Q123" i="10"/>
  <c r="N123" i="10"/>
  <c r="M123" i="10"/>
  <c r="L123" i="10"/>
  <c r="B123" i="10"/>
  <c r="A123" i="10"/>
  <c r="AE122" i="10"/>
  <c r="AD122" i="10"/>
  <c r="S122" i="10"/>
  <c r="R122" i="10"/>
  <c r="Q122" i="10"/>
  <c r="N122" i="10"/>
  <c r="M122" i="10"/>
  <c r="L122" i="10"/>
  <c r="B122" i="10"/>
  <c r="A122" i="10"/>
  <c r="AE121" i="10"/>
  <c r="AD121" i="10"/>
  <c r="S121" i="10"/>
  <c r="R121" i="10"/>
  <c r="Q121" i="10"/>
  <c r="N121" i="10"/>
  <c r="M121" i="10"/>
  <c r="L121" i="10"/>
  <c r="B121" i="10"/>
  <c r="A121" i="10"/>
  <c r="AE120" i="10"/>
  <c r="AD120" i="10"/>
  <c r="S120" i="10"/>
  <c r="R120" i="10"/>
  <c r="Q120" i="10"/>
  <c r="N120" i="10"/>
  <c r="M120" i="10"/>
  <c r="L120" i="10"/>
  <c r="B120" i="10"/>
  <c r="A120" i="10"/>
  <c r="AE119" i="10"/>
  <c r="AD119" i="10"/>
  <c r="S119" i="10"/>
  <c r="R119" i="10"/>
  <c r="Q119" i="10"/>
  <c r="N119" i="10"/>
  <c r="M119" i="10"/>
  <c r="L119" i="10"/>
  <c r="B119" i="10"/>
  <c r="A119" i="10"/>
  <c r="AE118" i="10"/>
  <c r="AD118" i="10"/>
  <c r="S118" i="10"/>
  <c r="R118" i="10"/>
  <c r="Q118" i="10"/>
  <c r="N118" i="10"/>
  <c r="M118" i="10"/>
  <c r="L118" i="10"/>
  <c r="B118" i="10"/>
  <c r="A118" i="10"/>
  <c r="AE117" i="10"/>
  <c r="AD117" i="10"/>
  <c r="S117" i="10"/>
  <c r="R117" i="10"/>
  <c r="Q117" i="10"/>
  <c r="N117" i="10"/>
  <c r="M117" i="10"/>
  <c r="L117" i="10"/>
  <c r="B117" i="10"/>
  <c r="A117" i="10"/>
  <c r="AE116" i="10"/>
  <c r="AD116" i="10"/>
  <c r="S116" i="10"/>
  <c r="R116" i="10"/>
  <c r="Q116" i="10"/>
  <c r="N116" i="10"/>
  <c r="M116" i="10"/>
  <c r="L116" i="10"/>
  <c r="B116" i="10"/>
  <c r="A116" i="10"/>
  <c r="AE115" i="10"/>
  <c r="AD115" i="10"/>
  <c r="S115" i="10"/>
  <c r="R115" i="10"/>
  <c r="Q115" i="10"/>
  <c r="N115" i="10"/>
  <c r="M115" i="10"/>
  <c r="L115" i="10"/>
  <c r="B115" i="10"/>
  <c r="A115" i="10"/>
  <c r="AE114" i="10"/>
  <c r="AD114" i="10"/>
  <c r="S114" i="10"/>
  <c r="R114" i="10"/>
  <c r="Q114" i="10"/>
  <c r="N114" i="10"/>
  <c r="M114" i="10"/>
  <c r="L114" i="10"/>
  <c r="B114" i="10"/>
  <c r="A114" i="10"/>
  <c r="AE113" i="10"/>
  <c r="AD113" i="10"/>
  <c r="S113" i="10"/>
  <c r="R113" i="10"/>
  <c r="Q113" i="10"/>
  <c r="N113" i="10"/>
  <c r="M113" i="10"/>
  <c r="L113" i="10"/>
  <c r="B113" i="10"/>
  <c r="A113" i="10"/>
  <c r="AE112" i="10"/>
  <c r="AD112" i="10"/>
  <c r="S112" i="10"/>
  <c r="R112" i="10"/>
  <c r="Q112" i="10"/>
  <c r="N112" i="10"/>
  <c r="M112" i="10"/>
  <c r="L112" i="10"/>
  <c r="B112" i="10"/>
  <c r="A112" i="10"/>
  <c r="AE111" i="10"/>
  <c r="AD111" i="10"/>
  <c r="S111" i="10"/>
  <c r="R111" i="10"/>
  <c r="Q111" i="10"/>
  <c r="N111" i="10"/>
  <c r="M111" i="10"/>
  <c r="L111" i="10"/>
  <c r="B111" i="10"/>
  <c r="A111" i="10"/>
  <c r="AE110" i="10"/>
  <c r="AD110" i="10"/>
  <c r="S110" i="10"/>
  <c r="R110" i="10"/>
  <c r="Q110" i="10"/>
  <c r="N110" i="10"/>
  <c r="M110" i="10"/>
  <c r="L110" i="10"/>
  <c r="B110" i="10"/>
  <c r="A110" i="10"/>
  <c r="AE109" i="10"/>
  <c r="AD109" i="10"/>
  <c r="S109" i="10"/>
  <c r="R109" i="10"/>
  <c r="Q109" i="10"/>
  <c r="N109" i="10"/>
  <c r="M109" i="10"/>
  <c r="L109" i="10"/>
  <c r="B109" i="10"/>
  <c r="A109" i="10"/>
  <c r="AE108" i="10"/>
  <c r="AD108" i="10"/>
  <c r="S108" i="10"/>
  <c r="R108" i="10"/>
  <c r="Q108" i="10"/>
  <c r="N108" i="10"/>
  <c r="M108" i="10"/>
  <c r="L108" i="10"/>
  <c r="B108" i="10"/>
  <c r="A108" i="10"/>
  <c r="AE107" i="10"/>
  <c r="AD107" i="10"/>
  <c r="S107" i="10"/>
  <c r="R107" i="10"/>
  <c r="Q107" i="10"/>
  <c r="N107" i="10"/>
  <c r="M107" i="10"/>
  <c r="L107" i="10"/>
  <c r="B107" i="10"/>
  <c r="A107" i="10"/>
  <c r="AE106" i="10"/>
  <c r="AD106" i="10"/>
  <c r="S106" i="10"/>
  <c r="R106" i="10"/>
  <c r="Q106" i="10"/>
  <c r="N106" i="10"/>
  <c r="M106" i="10"/>
  <c r="L106" i="10"/>
  <c r="B106" i="10"/>
  <c r="A106" i="10"/>
  <c r="AE105" i="10"/>
  <c r="AD105" i="10"/>
  <c r="S105" i="10"/>
  <c r="R105" i="10"/>
  <c r="Q105" i="10"/>
  <c r="N105" i="10"/>
  <c r="M105" i="10"/>
  <c r="L105" i="10"/>
  <c r="B105" i="10"/>
  <c r="A105" i="10"/>
  <c r="AE104" i="10"/>
  <c r="AD104" i="10"/>
  <c r="S104" i="10"/>
  <c r="R104" i="10"/>
  <c r="Q104" i="10"/>
  <c r="N104" i="10"/>
  <c r="M104" i="10"/>
  <c r="L104" i="10"/>
  <c r="B104" i="10"/>
  <c r="A104" i="10"/>
  <c r="AE103" i="10"/>
  <c r="AD103" i="10"/>
  <c r="S103" i="10"/>
  <c r="R103" i="10"/>
  <c r="Q103" i="10"/>
  <c r="N103" i="10"/>
  <c r="M103" i="10"/>
  <c r="L103" i="10"/>
  <c r="B103" i="10"/>
  <c r="A103" i="10"/>
  <c r="AE102" i="10"/>
  <c r="AD102" i="10"/>
  <c r="S102" i="10"/>
  <c r="R102" i="10"/>
  <c r="Q102" i="10"/>
  <c r="N102" i="10"/>
  <c r="M102" i="10"/>
  <c r="L102" i="10"/>
  <c r="B102" i="10"/>
  <c r="A102" i="10"/>
  <c r="AE101" i="10"/>
  <c r="AD101" i="10"/>
  <c r="S101" i="10"/>
  <c r="R101" i="10"/>
  <c r="Q101" i="10"/>
  <c r="N101" i="10"/>
  <c r="M101" i="10"/>
  <c r="L101" i="10"/>
  <c r="B101" i="10"/>
  <c r="A101" i="10"/>
  <c r="AE100" i="10"/>
  <c r="AD100" i="10"/>
  <c r="S100" i="10"/>
  <c r="R100" i="10"/>
  <c r="Q100" i="10"/>
  <c r="N100" i="10"/>
  <c r="M100" i="10"/>
  <c r="L100" i="10"/>
  <c r="B100" i="10"/>
  <c r="A100" i="10"/>
  <c r="AE99" i="10"/>
  <c r="AD99" i="10"/>
  <c r="S99" i="10"/>
  <c r="R99" i="10"/>
  <c r="Q99" i="10"/>
  <c r="N99" i="10"/>
  <c r="M99" i="10"/>
  <c r="L99" i="10"/>
  <c r="B99" i="10"/>
  <c r="A99" i="10"/>
  <c r="AE98" i="10"/>
  <c r="AD98" i="10"/>
  <c r="S98" i="10"/>
  <c r="R98" i="10"/>
  <c r="Q98" i="10"/>
  <c r="N98" i="10"/>
  <c r="M98" i="10"/>
  <c r="L98" i="10"/>
  <c r="B98" i="10"/>
  <c r="A98" i="10"/>
  <c r="AE97" i="10"/>
  <c r="AD97" i="10"/>
  <c r="S97" i="10"/>
  <c r="R97" i="10"/>
  <c r="Q97" i="10"/>
  <c r="N97" i="10"/>
  <c r="M97" i="10"/>
  <c r="L97" i="10"/>
  <c r="B97" i="10"/>
  <c r="A97" i="10"/>
  <c r="AE96" i="10"/>
  <c r="AD96" i="10"/>
  <c r="S96" i="10"/>
  <c r="R96" i="10"/>
  <c r="Q96" i="10"/>
  <c r="N96" i="10"/>
  <c r="M96" i="10"/>
  <c r="L96" i="10"/>
  <c r="B96" i="10"/>
  <c r="A96" i="10"/>
  <c r="AE95" i="10"/>
  <c r="AD95" i="10"/>
  <c r="S95" i="10"/>
  <c r="R95" i="10"/>
  <c r="Q95" i="10"/>
  <c r="N95" i="10"/>
  <c r="M95" i="10"/>
  <c r="L95" i="10"/>
  <c r="B95" i="10"/>
  <c r="A95" i="10"/>
  <c r="AE94" i="10"/>
  <c r="AD94" i="10"/>
  <c r="S94" i="10"/>
  <c r="R94" i="10"/>
  <c r="Q94" i="10"/>
  <c r="N94" i="10"/>
  <c r="M94" i="10"/>
  <c r="L94" i="10"/>
  <c r="B94" i="10"/>
  <c r="A94" i="10"/>
  <c r="AE93" i="10"/>
  <c r="AD93" i="10"/>
  <c r="S93" i="10"/>
  <c r="R93" i="10"/>
  <c r="Q93" i="10"/>
  <c r="N93" i="10"/>
  <c r="M93" i="10"/>
  <c r="L93" i="10"/>
  <c r="B93" i="10"/>
  <c r="A93" i="10"/>
  <c r="AE92" i="10"/>
  <c r="AD92" i="10"/>
  <c r="S92" i="10"/>
  <c r="R92" i="10"/>
  <c r="Q92" i="10"/>
  <c r="N92" i="10"/>
  <c r="M92" i="10"/>
  <c r="L92" i="10"/>
  <c r="B92" i="10"/>
  <c r="A92" i="10"/>
  <c r="AE91" i="10"/>
  <c r="AD91" i="10"/>
  <c r="S91" i="10"/>
  <c r="R91" i="10"/>
  <c r="Q91" i="10"/>
  <c r="N91" i="10"/>
  <c r="M91" i="10"/>
  <c r="L91" i="10"/>
  <c r="B91" i="10"/>
  <c r="A91" i="10"/>
  <c r="AE90" i="10"/>
  <c r="AD90" i="10"/>
  <c r="S90" i="10"/>
  <c r="R90" i="10"/>
  <c r="Q90" i="10"/>
  <c r="N90" i="10"/>
  <c r="M90" i="10"/>
  <c r="L90" i="10"/>
  <c r="B90" i="10"/>
  <c r="A90" i="10"/>
  <c r="AE89" i="10"/>
  <c r="AD89" i="10"/>
  <c r="S89" i="10"/>
  <c r="R89" i="10"/>
  <c r="Q89" i="10"/>
  <c r="N89" i="10"/>
  <c r="M89" i="10"/>
  <c r="L89" i="10"/>
  <c r="B89" i="10"/>
  <c r="A89" i="10"/>
  <c r="AE88" i="10"/>
  <c r="AD88" i="10"/>
  <c r="S88" i="10"/>
  <c r="R88" i="10"/>
  <c r="Q88" i="10"/>
  <c r="N88" i="10"/>
  <c r="M88" i="10"/>
  <c r="L88" i="10"/>
  <c r="B88" i="10"/>
  <c r="A88" i="10"/>
  <c r="AE87" i="10"/>
  <c r="AD87" i="10"/>
  <c r="S87" i="10"/>
  <c r="R87" i="10"/>
  <c r="Q87" i="10"/>
  <c r="N87" i="10"/>
  <c r="M87" i="10"/>
  <c r="L87" i="10"/>
  <c r="B87" i="10"/>
  <c r="A87" i="10"/>
  <c r="AE86" i="10"/>
  <c r="AD86" i="10"/>
  <c r="S86" i="10"/>
  <c r="R86" i="10"/>
  <c r="Q86" i="10"/>
  <c r="N86" i="10"/>
  <c r="M86" i="10"/>
  <c r="L86" i="10"/>
  <c r="B86" i="10"/>
  <c r="A86" i="10"/>
  <c r="AE85" i="10"/>
  <c r="AD85" i="10"/>
  <c r="S85" i="10"/>
  <c r="R85" i="10"/>
  <c r="Q85" i="10"/>
  <c r="N85" i="10"/>
  <c r="M85" i="10"/>
  <c r="L85" i="10"/>
  <c r="B85" i="10"/>
  <c r="A85" i="10"/>
  <c r="AE84" i="10"/>
  <c r="AD84" i="10"/>
  <c r="S84" i="10"/>
  <c r="R84" i="10"/>
  <c r="Q84" i="10"/>
  <c r="N84" i="10"/>
  <c r="M84" i="10"/>
  <c r="L84" i="10"/>
  <c r="B84" i="10"/>
  <c r="A84" i="10"/>
  <c r="AE83" i="10"/>
  <c r="AD83" i="10"/>
  <c r="S83" i="10"/>
  <c r="R83" i="10"/>
  <c r="Q83" i="10"/>
  <c r="N83" i="10"/>
  <c r="M83" i="10"/>
  <c r="L83" i="10"/>
  <c r="B83" i="10"/>
  <c r="A83" i="10"/>
  <c r="AE82" i="10"/>
  <c r="AD82" i="10"/>
  <c r="S82" i="10"/>
  <c r="R82" i="10"/>
  <c r="Q82" i="10"/>
  <c r="N82" i="10"/>
  <c r="M82" i="10"/>
  <c r="L82" i="10"/>
  <c r="B82" i="10"/>
  <c r="A82" i="10"/>
  <c r="AE81" i="10"/>
  <c r="AD81" i="10"/>
  <c r="S81" i="10"/>
  <c r="R81" i="10"/>
  <c r="Q81" i="10"/>
  <c r="N81" i="10"/>
  <c r="M81" i="10"/>
  <c r="L81" i="10"/>
  <c r="B81" i="10"/>
  <c r="A81" i="10"/>
  <c r="AE80" i="10"/>
  <c r="AD80" i="10"/>
  <c r="S80" i="10"/>
  <c r="R80" i="10"/>
  <c r="Q80" i="10"/>
  <c r="N80" i="10"/>
  <c r="M80" i="10"/>
  <c r="L80" i="10"/>
  <c r="B80" i="10"/>
  <c r="A80" i="10"/>
  <c r="AE79" i="10"/>
  <c r="AD79" i="10"/>
  <c r="S79" i="10"/>
  <c r="R79" i="10"/>
  <c r="Q79" i="10"/>
  <c r="N79" i="10"/>
  <c r="M79" i="10"/>
  <c r="L79" i="10"/>
  <c r="B79" i="10"/>
  <c r="A79" i="10"/>
  <c r="AE78" i="10"/>
  <c r="AD78" i="10"/>
  <c r="S78" i="10"/>
  <c r="R78" i="10"/>
  <c r="Q78" i="10"/>
  <c r="N78" i="10"/>
  <c r="M78" i="10"/>
  <c r="L78" i="10"/>
  <c r="B78" i="10"/>
  <c r="A78" i="10"/>
  <c r="AE77" i="10"/>
  <c r="AD77" i="10"/>
  <c r="S77" i="10"/>
  <c r="R77" i="10"/>
  <c r="Q77" i="10"/>
  <c r="N77" i="10"/>
  <c r="M77" i="10"/>
  <c r="L77" i="10"/>
  <c r="B77" i="10"/>
  <c r="A77" i="10"/>
  <c r="AE76" i="10"/>
  <c r="AD76" i="10"/>
  <c r="S76" i="10"/>
  <c r="R76" i="10"/>
  <c r="Q76" i="10"/>
  <c r="N76" i="10"/>
  <c r="M76" i="10"/>
  <c r="L76" i="10"/>
  <c r="B76" i="10"/>
  <c r="A76" i="10"/>
  <c r="AE75" i="10"/>
  <c r="AD75" i="10"/>
  <c r="S75" i="10"/>
  <c r="R75" i="10"/>
  <c r="Q75" i="10"/>
  <c r="N75" i="10"/>
  <c r="M75" i="10"/>
  <c r="L75" i="10"/>
  <c r="B75" i="10"/>
  <c r="A75" i="10"/>
  <c r="AE74" i="10"/>
  <c r="AD74" i="10"/>
  <c r="S74" i="10"/>
  <c r="R74" i="10"/>
  <c r="Q74" i="10"/>
  <c r="N74" i="10"/>
  <c r="M74" i="10"/>
  <c r="L74" i="10"/>
  <c r="B74" i="10"/>
  <c r="A74" i="10"/>
  <c r="AE73" i="10"/>
  <c r="AD73" i="10"/>
  <c r="S73" i="10"/>
  <c r="R73" i="10"/>
  <c r="Q73" i="10"/>
  <c r="N73" i="10"/>
  <c r="M73" i="10"/>
  <c r="L73" i="10"/>
  <c r="B73" i="10"/>
  <c r="A73" i="10"/>
  <c r="AE72" i="10"/>
  <c r="AD72" i="10"/>
  <c r="S72" i="10"/>
  <c r="R72" i="10"/>
  <c r="Q72" i="10"/>
  <c r="N72" i="10"/>
  <c r="M72" i="10"/>
  <c r="L72" i="10"/>
  <c r="B72" i="10"/>
  <c r="A72" i="10"/>
  <c r="AE71" i="10"/>
  <c r="AD71" i="10"/>
  <c r="S71" i="10"/>
  <c r="R71" i="10"/>
  <c r="Q71" i="10"/>
  <c r="N71" i="10"/>
  <c r="M71" i="10"/>
  <c r="L71" i="10"/>
  <c r="B71" i="10"/>
  <c r="A71" i="10"/>
  <c r="AE70" i="10"/>
  <c r="AD70" i="10"/>
  <c r="S70" i="10"/>
  <c r="R70" i="10"/>
  <c r="Q70" i="10"/>
  <c r="N70" i="10"/>
  <c r="M70" i="10"/>
  <c r="L70" i="10"/>
  <c r="B70" i="10"/>
  <c r="A70" i="10"/>
  <c r="AE69" i="10"/>
  <c r="AD69" i="10"/>
  <c r="S69" i="10"/>
  <c r="R69" i="10"/>
  <c r="Q69" i="10"/>
  <c r="N69" i="10"/>
  <c r="M69" i="10"/>
  <c r="L69" i="10"/>
  <c r="B69" i="10"/>
  <c r="A69" i="10"/>
  <c r="AE68" i="10"/>
  <c r="AD68" i="10"/>
  <c r="S68" i="10"/>
  <c r="R68" i="10"/>
  <c r="Q68" i="10"/>
  <c r="N68" i="10"/>
  <c r="M68" i="10"/>
  <c r="L68" i="10"/>
  <c r="B68" i="10"/>
  <c r="A68" i="10"/>
  <c r="AE67" i="10"/>
  <c r="AD67" i="10"/>
  <c r="S67" i="10"/>
  <c r="R67" i="10"/>
  <c r="Q67" i="10"/>
  <c r="N67" i="10"/>
  <c r="M67" i="10"/>
  <c r="L67" i="10"/>
  <c r="B67" i="10"/>
  <c r="A67" i="10"/>
  <c r="AE66" i="10"/>
  <c r="AD66" i="10"/>
  <c r="S66" i="10"/>
  <c r="R66" i="10"/>
  <c r="Q66" i="10"/>
  <c r="N66" i="10"/>
  <c r="M66" i="10"/>
  <c r="L66" i="10"/>
  <c r="B66" i="10"/>
  <c r="A66" i="10"/>
  <c r="AE65" i="10"/>
  <c r="AD65" i="10"/>
  <c r="S65" i="10"/>
  <c r="R65" i="10"/>
  <c r="Q65" i="10"/>
  <c r="N65" i="10"/>
  <c r="M65" i="10"/>
  <c r="L65" i="10"/>
  <c r="B65" i="10"/>
  <c r="A65" i="10"/>
  <c r="AE64" i="10"/>
  <c r="AD64" i="10"/>
  <c r="S64" i="10"/>
  <c r="R64" i="10"/>
  <c r="Q64" i="10"/>
  <c r="N64" i="10"/>
  <c r="M64" i="10"/>
  <c r="L64" i="10"/>
  <c r="B64" i="10"/>
  <c r="A64" i="10"/>
  <c r="AE63" i="10"/>
  <c r="AD63" i="10"/>
  <c r="S63" i="10"/>
  <c r="R63" i="10"/>
  <c r="Q63" i="10"/>
  <c r="N63" i="10"/>
  <c r="M63" i="10"/>
  <c r="L63" i="10"/>
  <c r="B63" i="10"/>
  <c r="A63" i="10"/>
  <c r="AE62" i="10"/>
  <c r="AD62" i="10"/>
  <c r="S62" i="10"/>
  <c r="R62" i="10"/>
  <c r="Q62" i="10"/>
  <c r="N62" i="10"/>
  <c r="M62" i="10"/>
  <c r="L62" i="10"/>
  <c r="B62" i="10"/>
  <c r="A62" i="10"/>
  <c r="AE61" i="10"/>
  <c r="AD61" i="10"/>
  <c r="S61" i="10"/>
  <c r="R61" i="10"/>
  <c r="Q61" i="10"/>
  <c r="N61" i="10"/>
  <c r="M61" i="10"/>
  <c r="L61" i="10"/>
  <c r="B61" i="10"/>
  <c r="A61" i="10"/>
  <c r="AE60" i="10"/>
  <c r="AD60" i="10"/>
  <c r="S60" i="10"/>
  <c r="R60" i="10"/>
  <c r="Q60" i="10"/>
  <c r="N60" i="10"/>
  <c r="M60" i="10"/>
  <c r="L60" i="10"/>
  <c r="B60" i="10"/>
  <c r="A60" i="10"/>
  <c r="AE59" i="10"/>
  <c r="AD59" i="10"/>
  <c r="S59" i="10"/>
  <c r="R59" i="10"/>
  <c r="Q59" i="10"/>
  <c r="N59" i="10"/>
  <c r="M59" i="10"/>
  <c r="L59" i="10"/>
  <c r="B59" i="10"/>
  <c r="A59" i="10"/>
  <c r="AE58" i="10"/>
  <c r="AD58" i="10"/>
  <c r="S58" i="10"/>
  <c r="R58" i="10"/>
  <c r="Q58" i="10"/>
  <c r="N58" i="10"/>
  <c r="M58" i="10"/>
  <c r="L58" i="10"/>
  <c r="B58" i="10"/>
  <c r="A58" i="10"/>
  <c r="AE57" i="10"/>
  <c r="AD57" i="10"/>
  <c r="S57" i="10"/>
  <c r="R57" i="10"/>
  <c r="Q57" i="10"/>
  <c r="N57" i="10"/>
  <c r="M57" i="10"/>
  <c r="L57" i="10"/>
  <c r="B57" i="10"/>
  <c r="A57" i="10"/>
  <c r="AE56" i="10"/>
  <c r="AD56" i="10"/>
  <c r="S56" i="10"/>
  <c r="R56" i="10"/>
  <c r="Q56" i="10"/>
  <c r="N56" i="10"/>
  <c r="M56" i="10"/>
  <c r="L56" i="10"/>
  <c r="B56" i="10"/>
  <c r="A56" i="10"/>
  <c r="AE55" i="10"/>
  <c r="AD55" i="10"/>
  <c r="S55" i="10"/>
  <c r="R55" i="10"/>
  <c r="Q55" i="10"/>
  <c r="N55" i="10"/>
  <c r="M55" i="10"/>
  <c r="L55" i="10"/>
  <c r="B55" i="10"/>
  <c r="A55" i="10"/>
  <c r="AE54" i="10"/>
  <c r="AD54" i="10"/>
  <c r="S54" i="10"/>
  <c r="R54" i="10"/>
  <c r="Q54" i="10"/>
  <c r="N54" i="10"/>
  <c r="M54" i="10"/>
  <c r="L54" i="10"/>
  <c r="B54" i="10"/>
  <c r="A54" i="10"/>
  <c r="AE53" i="10"/>
  <c r="AD53" i="10"/>
  <c r="S53" i="10"/>
  <c r="R53" i="10"/>
  <c r="Q53" i="10"/>
  <c r="N53" i="10"/>
  <c r="M53" i="10"/>
  <c r="L53" i="10"/>
  <c r="B53" i="10"/>
  <c r="A53" i="10"/>
  <c r="AE52" i="10"/>
  <c r="AD52" i="10"/>
  <c r="S52" i="10"/>
  <c r="R52" i="10"/>
  <c r="Q52" i="10"/>
  <c r="N52" i="10"/>
  <c r="M52" i="10"/>
  <c r="L52" i="10"/>
  <c r="B52" i="10"/>
  <c r="A52" i="10"/>
  <c r="AE51" i="10"/>
  <c r="AD51" i="10"/>
  <c r="S51" i="10"/>
  <c r="R51" i="10"/>
  <c r="Q51" i="10"/>
  <c r="N51" i="10"/>
  <c r="M51" i="10"/>
  <c r="L51" i="10"/>
  <c r="B51" i="10"/>
  <c r="A51" i="10"/>
  <c r="AE50" i="10"/>
  <c r="AD50" i="10"/>
  <c r="S50" i="10"/>
  <c r="R50" i="10"/>
  <c r="Q50" i="10"/>
  <c r="N50" i="10"/>
  <c r="M50" i="10"/>
  <c r="L50" i="10"/>
  <c r="B50" i="10"/>
  <c r="A50" i="10"/>
  <c r="AE49" i="10"/>
  <c r="AD49" i="10"/>
  <c r="S49" i="10"/>
  <c r="R49" i="10"/>
  <c r="Q49" i="10"/>
  <c r="N49" i="10"/>
  <c r="M49" i="10"/>
  <c r="L49" i="10"/>
  <c r="B49" i="10"/>
  <c r="A49" i="10"/>
  <c r="AE48" i="10"/>
  <c r="AD48" i="10"/>
  <c r="S48" i="10"/>
  <c r="R48" i="10"/>
  <c r="Q48" i="10"/>
  <c r="N48" i="10"/>
  <c r="M48" i="10"/>
  <c r="L48" i="10"/>
  <c r="B48" i="10"/>
  <c r="A48" i="10"/>
  <c r="AE47" i="10"/>
  <c r="AD47" i="10"/>
  <c r="S47" i="10"/>
  <c r="R47" i="10"/>
  <c r="Q47" i="10"/>
  <c r="N47" i="10"/>
  <c r="M47" i="10"/>
  <c r="L47" i="10"/>
  <c r="B47" i="10"/>
  <c r="A47" i="10"/>
  <c r="AE46" i="10"/>
  <c r="AD46" i="10"/>
  <c r="S46" i="10"/>
  <c r="R46" i="10"/>
  <c r="Q46" i="10"/>
  <c r="N46" i="10"/>
  <c r="M46" i="10"/>
  <c r="L46" i="10"/>
  <c r="B46" i="10"/>
  <c r="A46" i="10"/>
  <c r="AE45" i="10"/>
  <c r="AD45" i="10"/>
  <c r="S45" i="10"/>
  <c r="R45" i="10"/>
  <c r="Q45" i="10"/>
  <c r="N45" i="10"/>
  <c r="M45" i="10"/>
  <c r="L45" i="10"/>
  <c r="B45" i="10"/>
  <c r="A45" i="10"/>
  <c r="AE44" i="10"/>
  <c r="AD44" i="10"/>
  <c r="S44" i="10"/>
  <c r="R44" i="10"/>
  <c r="Q44" i="10"/>
  <c r="N44" i="10"/>
  <c r="M44" i="10"/>
  <c r="L44" i="10"/>
  <c r="B44" i="10"/>
  <c r="A44" i="10"/>
  <c r="AE43" i="10"/>
  <c r="AD43" i="10"/>
  <c r="S43" i="10"/>
  <c r="R43" i="10"/>
  <c r="Q43" i="10"/>
  <c r="N43" i="10"/>
  <c r="M43" i="10"/>
  <c r="L43" i="10"/>
  <c r="B43" i="10"/>
  <c r="A43" i="10"/>
  <c r="AE42" i="10"/>
  <c r="AD42" i="10"/>
  <c r="S42" i="10"/>
  <c r="R42" i="10"/>
  <c r="Q42" i="10"/>
  <c r="N42" i="10"/>
  <c r="M42" i="10"/>
  <c r="L42" i="10"/>
  <c r="B42" i="10"/>
  <c r="A42" i="10"/>
  <c r="AE41" i="10"/>
  <c r="AD41" i="10"/>
  <c r="S41" i="10"/>
  <c r="R41" i="10"/>
  <c r="Q41" i="10"/>
  <c r="N41" i="10"/>
  <c r="M41" i="10"/>
  <c r="L41" i="10"/>
  <c r="B41" i="10"/>
  <c r="A41" i="10"/>
  <c r="AE40" i="10"/>
  <c r="AD40" i="10"/>
  <c r="S40" i="10"/>
  <c r="R40" i="10"/>
  <c r="Q40" i="10"/>
  <c r="N40" i="10"/>
  <c r="M40" i="10"/>
  <c r="L40" i="10"/>
  <c r="B40" i="10"/>
  <c r="A40" i="10"/>
  <c r="AE39" i="10"/>
  <c r="AD39" i="10"/>
  <c r="S39" i="10"/>
  <c r="R39" i="10"/>
  <c r="Q39" i="10"/>
  <c r="N39" i="10"/>
  <c r="M39" i="10"/>
  <c r="L39" i="10"/>
  <c r="B39" i="10"/>
  <c r="A39" i="10"/>
  <c r="AE38" i="10"/>
  <c r="AD38" i="10"/>
  <c r="S38" i="10"/>
  <c r="R38" i="10"/>
  <c r="Q38" i="10"/>
  <c r="N38" i="10"/>
  <c r="M38" i="10"/>
  <c r="L38" i="10"/>
  <c r="B38" i="10"/>
  <c r="A38" i="10"/>
  <c r="AE37" i="10"/>
  <c r="AD37" i="10"/>
  <c r="S37" i="10"/>
  <c r="R37" i="10"/>
  <c r="Q37" i="10"/>
  <c r="N37" i="10"/>
  <c r="M37" i="10"/>
  <c r="L37" i="10"/>
  <c r="B37" i="10"/>
  <c r="A37" i="10"/>
  <c r="AE36" i="10"/>
  <c r="AD36" i="10"/>
  <c r="S36" i="10"/>
  <c r="R36" i="10"/>
  <c r="Q36" i="10"/>
  <c r="N36" i="10"/>
  <c r="M36" i="10"/>
  <c r="L36" i="10"/>
  <c r="B36" i="10"/>
  <c r="A36" i="10"/>
  <c r="AE35" i="10"/>
  <c r="AD35" i="10"/>
  <c r="S35" i="10"/>
  <c r="R35" i="10"/>
  <c r="Q35" i="10"/>
  <c r="N35" i="10"/>
  <c r="M35" i="10"/>
  <c r="L35" i="10"/>
  <c r="B35" i="10"/>
  <c r="A35" i="10"/>
  <c r="AE34" i="10"/>
  <c r="AD34" i="10"/>
  <c r="S34" i="10"/>
  <c r="R34" i="10"/>
  <c r="Q34" i="10"/>
  <c r="N34" i="10"/>
  <c r="M34" i="10"/>
  <c r="L34" i="10"/>
  <c r="B34" i="10"/>
  <c r="A34" i="10"/>
  <c r="AE33" i="10"/>
  <c r="AD33" i="10"/>
  <c r="S33" i="10"/>
  <c r="R33" i="10"/>
  <c r="Q33" i="10"/>
  <c r="N33" i="10"/>
  <c r="M33" i="10"/>
  <c r="L33" i="10"/>
  <c r="B33" i="10"/>
  <c r="A33" i="10"/>
  <c r="AE32" i="10"/>
  <c r="AD32" i="10"/>
  <c r="S32" i="10"/>
  <c r="R32" i="10"/>
  <c r="Q32" i="10"/>
  <c r="N32" i="10"/>
  <c r="M32" i="10"/>
  <c r="L32" i="10"/>
  <c r="B32" i="10"/>
  <c r="A32" i="10"/>
  <c r="AE31" i="10"/>
  <c r="AD31" i="10"/>
  <c r="S31" i="10"/>
  <c r="R31" i="10"/>
  <c r="Q31" i="10"/>
  <c r="N31" i="10"/>
  <c r="M31" i="10"/>
  <c r="L31" i="10"/>
  <c r="B31" i="10"/>
  <c r="A31" i="10"/>
  <c r="AE30" i="10"/>
  <c r="AD30" i="10"/>
  <c r="S30" i="10"/>
  <c r="R30" i="10"/>
  <c r="Q30" i="10"/>
  <c r="N30" i="10"/>
  <c r="M30" i="10"/>
  <c r="L30" i="10"/>
  <c r="B30" i="10"/>
  <c r="A30" i="10"/>
  <c r="AE29" i="10"/>
  <c r="AD29" i="10"/>
  <c r="S29" i="10"/>
  <c r="R29" i="10"/>
  <c r="Q29" i="10"/>
  <c r="N29" i="10"/>
  <c r="M29" i="10"/>
  <c r="L29" i="10"/>
  <c r="B29" i="10"/>
  <c r="A29" i="10"/>
  <c r="AE28" i="10"/>
  <c r="AD28" i="10"/>
  <c r="S28" i="10"/>
  <c r="R28" i="10"/>
  <c r="Q28" i="10"/>
  <c r="N28" i="10"/>
  <c r="M28" i="10"/>
  <c r="L28" i="10"/>
  <c r="B28" i="10"/>
  <c r="A28" i="10"/>
  <c r="AE27" i="10"/>
  <c r="AD27" i="10"/>
  <c r="S27" i="10"/>
  <c r="R27" i="10"/>
  <c r="Q27" i="10"/>
  <c r="N27" i="10"/>
  <c r="M27" i="10"/>
  <c r="L27" i="10"/>
  <c r="B27" i="10"/>
  <c r="A27" i="10"/>
  <c r="AE26" i="10"/>
  <c r="AD26" i="10"/>
  <c r="S26" i="10"/>
  <c r="R26" i="10"/>
  <c r="Q26" i="10"/>
  <c r="N26" i="10"/>
  <c r="M26" i="10"/>
  <c r="L26" i="10"/>
  <c r="B26" i="10"/>
  <c r="A26" i="10"/>
  <c r="AE25" i="10"/>
  <c r="AD25" i="10"/>
  <c r="S25" i="10"/>
  <c r="R25" i="10"/>
  <c r="Q25" i="10"/>
  <c r="N25" i="10"/>
  <c r="M25" i="10"/>
  <c r="L25" i="10"/>
  <c r="B25" i="10"/>
  <c r="A25" i="10"/>
  <c r="AE24" i="10"/>
  <c r="AD24" i="10"/>
  <c r="S24" i="10"/>
  <c r="R24" i="10"/>
  <c r="Q24" i="10"/>
  <c r="N24" i="10"/>
  <c r="M24" i="10"/>
  <c r="L24" i="10"/>
  <c r="B24" i="10"/>
  <c r="A24" i="10"/>
  <c r="S23" i="10"/>
  <c r="R23" i="10"/>
  <c r="Q23" i="10"/>
  <c r="N23" i="10"/>
  <c r="M23" i="10"/>
  <c r="L23" i="10"/>
  <c r="B23" i="10"/>
  <c r="S22" i="10"/>
  <c r="R22" i="10"/>
  <c r="Q22" i="10"/>
  <c r="N22" i="10"/>
  <c r="M22" i="10"/>
  <c r="L22" i="10"/>
  <c r="B22" i="10"/>
  <c r="S21" i="10"/>
  <c r="R21" i="10"/>
  <c r="Q21" i="10"/>
  <c r="N21" i="10"/>
  <c r="M21" i="10"/>
  <c r="L21" i="10"/>
  <c r="B21" i="10"/>
  <c r="S20" i="10"/>
  <c r="R20" i="10"/>
  <c r="N20" i="10"/>
  <c r="M20" i="10"/>
  <c r="B20" i="10"/>
  <c r="S19" i="10"/>
  <c r="R19" i="10"/>
  <c r="N19" i="10"/>
  <c r="M19" i="10"/>
  <c r="B19" i="10"/>
  <c r="S18" i="10"/>
  <c r="R18" i="10"/>
  <c r="Q18" i="10"/>
  <c r="N18" i="10"/>
  <c r="M18" i="10"/>
  <c r="L18" i="10"/>
  <c r="B18" i="10"/>
  <c r="S17" i="10"/>
  <c r="R17" i="10"/>
  <c r="N17" i="10"/>
  <c r="M17" i="10"/>
  <c r="B17" i="10"/>
  <c r="S16" i="10"/>
  <c r="R16" i="10"/>
  <c r="Q16" i="10"/>
  <c r="N16" i="10"/>
  <c r="M16" i="10"/>
  <c r="L16" i="10"/>
  <c r="B16" i="10"/>
  <c r="S15" i="10"/>
  <c r="R15" i="10"/>
  <c r="N15" i="10"/>
  <c r="M15" i="10"/>
  <c r="B15" i="10"/>
  <c r="S14" i="10"/>
  <c r="R14" i="10"/>
  <c r="N14" i="10"/>
  <c r="M14" i="10"/>
  <c r="B14" i="10"/>
  <c r="S13" i="10"/>
  <c r="R13" i="10"/>
  <c r="Q13" i="10"/>
  <c r="N13" i="10"/>
  <c r="M13" i="10"/>
  <c r="L13" i="10"/>
  <c r="B13" i="10"/>
  <c r="S12" i="10"/>
  <c r="R12" i="10"/>
  <c r="Q12" i="10"/>
  <c r="N12" i="10"/>
  <c r="M12" i="10"/>
  <c r="L12" i="10"/>
  <c r="B12" i="10"/>
  <c r="S11" i="10"/>
  <c r="R11" i="10"/>
  <c r="N11" i="10"/>
  <c r="M11" i="10"/>
  <c r="B11" i="10"/>
  <c r="S10" i="10"/>
  <c r="R10" i="10"/>
  <c r="N10" i="10"/>
  <c r="M10" i="10"/>
  <c r="B10" i="10"/>
  <c r="S9" i="10"/>
  <c r="R9" i="10"/>
  <c r="Q9" i="10"/>
  <c r="N9" i="10"/>
  <c r="M9" i="10"/>
  <c r="L9" i="10"/>
  <c r="B9" i="10"/>
  <c r="S8" i="10"/>
  <c r="R8" i="10"/>
  <c r="N8" i="10"/>
  <c r="M8" i="10"/>
  <c r="B8" i="10"/>
  <c r="AE7" i="10"/>
  <c r="AD7" i="10"/>
  <c r="S7" i="10"/>
  <c r="R7" i="10"/>
  <c r="N7" i="10"/>
  <c r="M7" i="10"/>
  <c r="B7" i="10"/>
  <c r="AE6" i="10"/>
  <c r="AD6" i="10"/>
  <c r="S6" i="10"/>
  <c r="R6" i="10"/>
  <c r="N6" i="10"/>
  <c r="M6" i="10"/>
  <c r="B6" i="10"/>
  <c r="AE5" i="10"/>
  <c r="AD5" i="10"/>
  <c r="S5" i="10"/>
  <c r="R5" i="10"/>
  <c r="Q5" i="10"/>
  <c r="N5" i="10"/>
  <c r="M5" i="10"/>
  <c r="L5" i="10"/>
  <c r="C5" i="10"/>
  <c r="B5" i="10"/>
  <c r="A5" i="10"/>
  <c r="AE4" i="10"/>
  <c r="AD4" i="10"/>
  <c r="S4" i="10"/>
  <c r="R4" i="10"/>
  <c r="Q4" i="10"/>
  <c r="N4" i="10"/>
  <c r="M4" i="10"/>
  <c r="L4" i="10"/>
  <c r="B4" i="10"/>
  <c r="A4" i="10"/>
  <c r="AE303" i="9"/>
  <c r="O304" i="17" s="1"/>
  <c r="AD303" i="9"/>
  <c r="S303" i="9"/>
  <c r="R303" i="9"/>
  <c r="Q303" i="9"/>
  <c r="N303" i="9"/>
  <c r="M303" i="9"/>
  <c r="L303" i="9"/>
  <c r="B303" i="9"/>
  <c r="A303" i="9"/>
  <c r="AE302" i="9"/>
  <c r="O303" i="17" s="1"/>
  <c r="AD302" i="9"/>
  <c r="S302" i="9"/>
  <c r="R302" i="9"/>
  <c r="Q302" i="9"/>
  <c r="N302" i="9"/>
  <c r="M302" i="9"/>
  <c r="L302" i="9"/>
  <c r="B302" i="9"/>
  <c r="A302" i="9"/>
  <c r="AE301" i="9"/>
  <c r="O302" i="17" s="1"/>
  <c r="AD301" i="9"/>
  <c r="S301" i="9"/>
  <c r="R301" i="9"/>
  <c r="Q301" i="9"/>
  <c r="N301" i="9"/>
  <c r="M301" i="9"/>
  <c r="L301" i="9"/>
  <c r="B301" i="9"/>
  <c r="A301" i="9"/>
  <c r="AE300" i="9"/>
  <c r="O301" i="17" s="1"/>
  <c r="AD300" i="9"/>
  <c r="S300" i="9"/>
  <c r="R300" i="9"/>
  <c r="Q300" i="9"/>
  <c r="N300" i="9"/>
  <c r="M300" i="9"/>
  <c r="L300" i="9"/>
  <c r="B300" i="9"/>
  <c r="A300" i="9"/>
  <c r="AE299" i="9"/>
  <c r="O300" i="17" s="1"/>
  <c r="AD299" i="9"/>
  <c r="S299" i="9"/>
  <c r="R299" i="9"/>
  <c r="Q299" i="9"/>
  <c r="N299" i="9"/>
  <c r="M299" i="9"/>
  <c r="L299" i="9"/>
  <c r="B299" i="9"/>
  <c r="A299" i="9"/>
  <c r="AE298" i="9"/>
  <c r="O299" i="17" s="1"/>
  <c r="AD298" i="9"/>
  <c r="S298" i="9"/>
  <c r="R298" i="9"/>
  <c r="Q298" i="9"/>
  <c r="N298" i="9"/>
  <c r="M298" i="9"/>
  <c r="L298" i="9"/>
  <c r="B298" i="9"/>
  <c r="A298" i="9"/>
  <c r="AE297" i="9"/>
  <c r="O298" i="17" s="1"/>
  <c r="AD297" i="9"/>
  <c r="S297" i="9"/>
  <c r="R297" i="9"/>
  <c r="Q297" i="9"/>
  <c r="N297" i="9"/>
  <c r="M297" i="9"/>
  <c r="L297" i="9"/>
  <c r="B297" i="9"/>
  <c r="A297" i="9"/>
  <c r="AE296" i="9"/>
  <c r="O297" i="17" s="1"/>
  <c r="AD296" i="9"/>
  <c r="S296" i="9"/>
  <c r="R296" i="9"/>
  <c r="Q296" i="9"/>
  <c r="N296" i="9"/>
  <c r="M296" i="9"/>
  <c r="L296" i="9"/>
  <c r="B296" i="9"/>
  <c r="A296" i="9"/>
  <c r="AE295" i="9"/>
  <c r="O296" i="17" s="1"/>
  <c r="AD295" i="9"/>
  <c r="S295" i="9"/>
  <c r="R295" i="9"/>
  <c r="Q295" i="9"/>
  <c r="N295" i="9"/>
  <c r="M295" i="9"/>
  <c r="L295" i="9"/>
  <c r="B295" i="9"/>
  <c r="A295" i="9"/>
  <c r="AE294" i="9"/>
  <c r="O295" i="17" s="1"/>
  <c r="AD294" i="9"/>
  <c r="S294" i="9"/>
  <c r="R294" i="9"/>
  <c r="Q294" i="9"/>
  <c r="N294" i="9"/>
  <c r="M294" i="9"/>
  <c r="L294" i="9"/>
  <c r="B294" i="9"/>
  <c r="A294" i="9"/>
  <c r="AE293" i="9"/>
  <c r="O294" i="17" s="1"/>
  <c r="AD293" i="9"/>
  <c r="S293" i="9"/>
  <c r="R293" i="9"/>
  <c r="Q293" i="9"/>
  <c r="N293" i="9"/>
  <c r="M293" i="9"/>
  <c r="L293" i="9"/>
  <c r="B293" i="9"/>
  <c r="A293" i="9"/>
  <c r="AE292" i="9"/>
  <c r="O293" i="17" s="1"/>
  <c r="AD292" i="9"/>
  <c r="S292" i="9"/>
  <c r="R292" i="9"/>
  <c r="Q292" i="9"/>
  <c r="N292" i="9"/>
  <c r="M292" i="9"/>
  <c r="L292" i="9"/>
  <c r="B292" i="9"/>
  <c r="A292" i="9"/>
  <c r="AE291" i="9"/>
  <c r="O292" i="17" s="1"/>
  <c r="AD291" i="9"/>
  <c r="S291" i="9"/>
  <c r="R291" i="9"/>
  <c r="Q291" i="9"/>
  <c r="N291" i="9"/>
  <c r="M291" i="9"/>
  <c r="L291" i="9"/>
  <c r="B291" i="9"/>
  <c r="A291" i="9"/>
  <c r="AE290" i="9"/>
  <c r="O291" i="17" s="1"/>
  <c r="AD290" i="9"/>
  <c r="S290" i="9"/>
  <c r="R290" i="9"/>
  <c r="Q290" i="9"/>
  <c r="N290" i="9"/>
  <c r="M290" i="9"/>
  <c r="L290" i="9"/>
  <c r="B290" i="9"/>
  <c r="A290" i="9"/>
  <c r="AE289" i="9"/>
  <c r="O290" i="17" s="1"/>
  <c r="AD289" i="9"/>
  <c r="S289" i="9"/>
  <c r="R289" i="9"/>
  <c r="Q289" i="9"/>
  <c r="N289" i="9"/>
  <c r="M289" i="9"/>
  <c r="L289" i="9"/>
  <c r="B289" i="9"/>
  <c r="A289" i="9"/>
  <c r="AE288" i="9"/>
  <c r="O289" i="17" s="1"/>
  <c r="AD288" i="9"/>
  <c r="S288" i="9"/>
  <c r="R288" i="9"/>
  <c r="Q288" i="9"/>
  <c r="N288" i="9"/>
  <c r="M288" i="9"/>
  <c r="L288" i="9"/>
  <c r="B288" i="9"/>
  <c r="A288" i="9"/>
  <c r="AE287" i="9"/>
  <c r="O288" i="17" s="1"/>
  <c r="AD287" i="9"/>
  <c r="S287" i="9"/>
  <c r="R287" i="9"/>
  <c r="Q287" i="9"/>
  <c r="N287" i="9"/>
  <c r="M287" i="9"/>
  <c r="L287" i="9"/>
  <c r="B287" i="9"/>
  <c r="A287" i="9"/>
  <c r="AE286" i="9"/>
  <c r="O287" i="17" s="1"/>
  <c r="AD286" i="9"/>
  <c r="S286" i="9"/>
  <c r="R286" i="9"/>
  <c r="Q286" i="9"/>
  <c r="N286" i="9"/>
  <c r="M286" i="9"/>
  <c r="L286" i="9"/>
  <c r="B286" i="9"/>
  <c r="A286" i="9"/>
  <c r="AE285" i="9"/>
  <c r="O286" i="17" s="1"/>
  <c r="AD285" i="9"/>
  <c r="S285" i="9"/>
  <c r="R285" i="9"/>
  <c r="Q285" i="9"/>
  <c r="N285" i="9"/>
  <c r="M285" i="9"/>
  <c r="L285" i="9"/>
  <c r="B285" i="9"/>
  <c r="A285" i="9"/>
  <c r="AE284" i="9"/>
  <c r="O285" i="17" s="1"/>
  <c r="AD284" i="9"/>
  <c r="S284" i="9"/>
  <c r="R284" i="9"/>
  <c r="Q284" i="9"/>
  <c r="N284" i="9"/>
  <c r="M284" i="9"/>
  <c r="L284" i="9"/>
  <c r="B284" i="9"/>
  <c r="A284" i="9"/>
  <c r="AE283" i="9"/>
  <c r="O284" i="17" s="1"/>
  <c r="AD283" i="9"/>
  <c r="S283" i="9"/>
  <c r="R283" i="9"/>
  <c r="Q283" i="9"/>
  <c r="N283" i="9"/>
  <c r="M283" i="9"/>
  <c r="L283" i="9"/>
  <c r="B283" i="9"/>
  <c r="A283" i="9"/>
  <c r="AE282" i="9"/>
  <c r="O283" i="17" s="1"/>
  <c r="AD282" i="9"/>
  <c r="S282" i="9"/>
  <c r="R282" i="9"/>
  <c r="Q282" i="9"/>
  <c r="N282" i="9"/>
  <c r="M282" i="9"/>
  <c r="L282" i="9"/>
  <c r="B282" i="9"/>
  <c r="A282" i="9"/>
  <c r="AE281" i="9"/>
  <c r="O282" i="17" s="1"/>
  <c r="AD281" i="9"/>
  <c r="S281" i="9"/>
  <c r="R281" i="9"/>
  <c r="Q281" i="9"/>
  <c r="N281" i="9"/>
  <c r="M281" i="9"/>
  <c r="L281" i="9"/>
  <c r="B281" i="9"/>
  <c r="A281" i="9"/>
  <c r="AE280" i="9"/>
  <c r="O281" i="17" s="1"/>
  <c r="AD280" i="9"/>
  <c r="S280" i="9"/>
  <c r="R280" i="9"/>
  <c r="Q280" i="9"/>
  <c r="N280" i="9"/>
  <c r="M280" i="9"/>
  <c r="L280" i="9"/>
  <c r="B280" i="9"/>
  <c r="A280" i="9"/>
  <c r="AE279" i="9"/>
  <c r="O280" i="17" s="1"/>
  <c r="AD279" i="9"/>
  <c r="S279" i="9"/>
  <c r="R279" i="9"/>
  <c r="Q279" i="9"/>
  <c r="N279" i="9"/>
  <c r="M279" i="9"/>
  <c r="L279" i="9"/>
  <c r="B279" i="9"/>
  <c r="A279" i="9"/>
  <c r="AE278" i="9"/>
  <c r="O279" i="17" s="1"/>
  <c r="AD278" i="9"/>
  <c r="K279" i="17" s="1"/>
  <c r="S278" i="9"/>
  <c r="R278" i="9"/>
  <c r="Q278" i="9"/>
  <c r="N278" i="9"/>
  <c r="M278" i="9"/>
  <c r="L278" i="9"/>
  <c r="B278" i="9"/>
  <c r="A278" i="9"/>
  <c r="AE277" i="9"/>
  <c r="O278" i="17" s="1"/>
  <c r="AD277" i="9"/>
  <c r="S277" i="9"/>
  <c r="R277" i="9"/>
  <c r="Q277" i="9"/>
  <c r="N277" i="9"/>
  <c r="M277" i="9"/>
  <c r="L277" i="9"/>
  <c r="B277" i="9"/>
  <c r="A277" i="9"/>
  <c r="AE276" i="9"/>
  <c r="O277" i="17" s="1"/>
  <c r="AD276" i="9"/>
  <c r="S276" i="9"/>
  <c r="R276" i="9"/>
  <c r="Q276" i="9"/>
  <c r="N276" i="9"/>
  <c r="M276" i="9"/>
  <c r="L276" i="9"/>
  <c r="B276" i="9"/>
  <c r="A276" i="9"/>
  <c r="AE275" i="9"/>
  <c r="O276" i="17" s="1"/>
  <c r="AD275" i="9"/>
  <c r="S275" i="9"/>
  <c r="R275" i="9"/>
  <c r="Q275" i="9"/>
  <c r="N275" i="9"/>
  <c r="M275" i="9"/>
  <c r="L275" i="9"/>
  <c r="B275" i="9"/>
  <c r="A275" i="9"/>
  <c r="AE274" i="9"/>
  <c r="O275" i="17" s="1"/>
  <c r="AD274" i="9"/>
  <c r="S274" i="9"/>
  <c r="R274" i="9"/>
  <c r="Q274" i="9"/>
  <c r="N274" i="9"/>
  <c r="M274" i="9"/>
  <c r="L274" i="9"/>
  <c r="B274" i="9"/>
  <c r="A274" i="9"/>
  <c r="AE273" i="9"/>
  <c r="O274" i="17" s="1"/>
  <c r="AD273" i="9"/>
  <c r="S273" i="9"/>
  <c r="R273" i="9"/>
  <c r="Q273" i="9"/>
  <c r="N273" i="9"/>
  <c r="M273" i="9"/>
  <c r="L273" i="9"/>
  <c r="B273" i="9"/>
  <c r="A273" i="9"/>
  <c r="AE272" i="9"/>
  <c r="O273" i="17" s="1"/>
  <c r="AD272" i="9"/>
  <c r="S272" i="9"/>
  <c r="R272" i="9"/>
  <c r="Q272" i="9"/>
  <c r="N272" i="9"/>
  <c r="M272" i="9"/>
  <c r="L272" i="9"/>
  <c r="B272" i="9"/>
  <c r="A272" i="9"/>
  <c r="AE271" i="9"/>
  <c r="O272" i="17" s="1"/>
  <c r="AD271" i="9"/>
  <c r="S271" i="9"/>
  <c r="R271" i="9"/>
  <c r="Q271" i="9"/>
  <c r="N271" i="9"/>
  <c r="M271" i="9"/>
  <c r="L271" i="9"/>
  <c r="B271" i="9"/>
  <c r="A271" i="9"/>
  <c r="AE270" i="9"/>
  <c r="O271" i="17" s="1"/>
  <c r="AD270" i="9"/>
  <c r="K271" i="17" s="1"/>
  <c r="S270" i="9"/>
  <c r="R270" i="9"/>
  <c r="Q270" i="9"/>
  <c r="N270" i="9"/>
  <c r="M270" i="9"/>
  <c r="L270" i="9"/>
  <c r="B270" i="9"/>
  <c r="A270" i="9"/>
  <c r="AE269" i="9"/>
  <c r="O270" i="17" s="1"/>
  <c r="AD269" i="9"/>
  <c r="S269" i="9"/>
  <c r="R269" i="9"/>
  <c r="Q269" i="9"/>
  <c r="N269" i="9"/>
  <c r="M269" i="9"/>
  <c r="L269" i="9"/>
  <c r="B269" i="9"/>
  <c r="A269" i="9"/>
  <c r="AE268" i="9"/>
  <c r="O269" i="17" s="1"/>
  <c r="AD268" i="9"/>
  <c r="S268" i="9"/>
  <c r="R268" i="9"/>
  <c r="Q268" i="9"/>
  <c r="N268" i="9"/>
  <c r="M268" i="9"/>
  <c r="L268" i="9"/>
  <c r="B268" i="9"/>
  <c r="A268" i="9"/>
  <c r="AE267" i="9"/>
  <c r="O268" i="17" s="1"/>
  <c r="AD267" i="9"/>
  <c r="S267" i="9"/>
  <c r="R267" i="9"/>
  <c r="Q267" i="9"/>
  <c r="N267" i="9"/>
  <c r="M267" i="9"/>
  <c r="L267" i="9"/>
  <c r="B267" i="9"/>
  <c r="A267" i="9"/>
  <c r="AE266" i="9"/>
  <c r="O267" i="17" s="1"/>
  <c r="AD266" i="9"/>
  <c r="S266" i="9"/>
  <c r="R266" i="9"/>
  <c r="Q266" i="9"/>
  <c r="N266" i="9"/>
  <c r="M266" i="9"/>
  <c r="L266" i="9"/>
  <c r="B266" i="9"/>
  <c r="A266" i="9"/>
  <c r="AE265" i="9"/>
  <c r="O266" i="17" s="1"/>
  <c r="AD265" i="9"/>
  <c r="S265" i="9"/>
  <c r="R265" i="9"/>
  <c r="Q265" i="9"/>
  <c r="N265" i="9"/>
  <c r="M265" i="9"/>
  <c r="L265" i="9"/>
  <c r="B265" i="9"/>
  <c r="A265" i="9"/>
  <c r="AE264" i="9"/>
  <c r="O265" i="17" s="1"/>
  <c r="AD264" i="9"/>
  <c r="S264" i="9"/>
  <c r="R264" i="9"/>
  <c r="Q264" i="9"/>
  <c r="N264" i="9"/>
  <c r="M264" i="9"/>
  <c r="L264" i="9"/>
  <c r="B264" i="9"/>
  <c r="A264" i="9"/>
  <c r="AE263" i="9"/>
  <c r="O264" i="17" s="1"/>
  <c r="AD263" i="9"/>
  <c r="S263" i="9"/>
  <c r="R263" i="9"/>
  <c r="Q263" i="9"/>
  <c r="N263" i="9"/>
  <c r="M263" i="9"/>
  <c r="L263" i="9"/>
  <c r="B263" i="9"/>
  <c r="A263" i="9"/>
  <c r="AE262" i="9"/>
  <c r="O263" i="17" s="1"/>
  <c r="AD262" i="9"/>
  <c r="K263" i="17" s="1"/>
  <c r="S262" i="9"/>
  <c r="R262" i="9"/>
  <c r="Q262" i="9"/>
  <c r="N262" i="9"/>
  <c r="M262" i="9"/>
  <c r="L262" i="9"/>
  <c r="B262" i="9"/>
  <c r="A262" i="9"/>
  <c r="AE261" i="9"/>
  <c r="O262" i="17" s="1"/>
  <c r="AD261" i="9"/>
  <c r="S261" i="9"/>
  <c r="R261" i="9"/>
  <c r="Q261" i="9"/>
  <c r="N261" i="9"/>
  <c r="M261" i="9"/>
  <c r="L261" i="9"/>
  <c r="B261" i="9"/>
  <c r="A261" i="9"/>
  <c r="AE260" i="9"/>
  <c r="O261" i="17" s="1"/>
  <c r="AD260" i="9"/>
  <c r="S260" i="9"/>
  <c r="R260" i="9"/>
  <c r="Q260" i="9"/>
  <c r="N260" i="9"/>
  <c r="M260" i="9"/>
  <c r="L260" i="9"/>
  <c r="B260" i="9"/>
  <c r="A260" i="9"/>
  <c r="AE259" i="9"/>
  <c r="O260" i="17" s="1"/>
  <c r="AD259" i="9"/>
  <c r="S259" i="9"/>
  <c r="R259" i="9"/>
  <c r="Q259" i="9"/>
  <c r="N259" i="9"/>
  <c r="M259" i="9"/>
  <c r="L259" i="9"/>
  <c r="B259" i="9"/>
  <c r="A259" i="9"/>
  <c r="AE258" i="9"/>
  <c r="O259" i="17" s="1"/>
  <c r="AD258" i="9"/>
  <c r="S258" i="9"/>
  <c r="R258" i="9"/>
  <c r="Q258" i="9"/>
  <c r="N258" i="9"/>
  <c r="M258" i="9"/>
  <c r="L258" i="9"/>
  <c r="B258" i="9"/>
  <c r="A258" i="9"/>
  <c r="AE257" i="9"/>
  <c r="O258" i="17" s="1"/>
  <c r="AD257" i="9"/>
  <c r="S257" i="9"/>
  <c r="R257" i="9"/>
  <c r="Q257" i="9"/>
  <c r="N257" i="9"/>
  <c r="M257" i="9"/>
  <c r="L257" i="9"/>
  <c r="B257" i="9"/>
  <c r="A257" i="9"/>
  <c r="AE256" i="9"/>
  <c r="O257" i="17" s="1"/>
  <c r="AD256" i="9"/>
  <c r="S256" i="9"/>
  <c r="R256" i="9"/>
  <c r="Q256" i="9"/>
  <c r="N256" i="9"/>
  <c r="M256" i="9"/>
  <c r="L256" i="9"/>
  <c r="B256" i="9"/>
  <c r="A256" i="9"/>
  <c r="AE255" i="9"/>
  <c r="O256" i="17" s="1"/>
  <c r="AD255" i="9"/>
  <c r="S255" i="9"/>
  <c r="R255" i="9"/>
  <c r="Q255" i="9"/>
  <c r="N255" i="9"/>
  <c r="M255" i="9"/>
  <c r="L255" i="9"/>
  <c r="B255" i="9"/>
  <c r="A255" i="9"/>
  <c r="AE254" i="9"/>
  <c r="O255" i="17" s="1"/>
  <c r="AD254" i="9"/>
  <c r="K255" i="17" s="1"/>
  <c r="S254" i="9"/>
  <c r="R254" i="9"/>
  <c r="Q254" i="9"/>
  <c r="N254" i="9"/>
  <c r="M254" i="9"/>
  <c r="L254" i="9"/>
  <c r="B254" i="9"/>
  <c r="A254" i="9"/>
  <c r="AE253" i="9"/>
  <c r="O254" i="17" s="1"/>
  <c r="AD253" i="9"/>
  <c r="S253" i="9"/>
  <c r="R253" i="9"/>
  <c r="Q253" i="9"/>
  <c r="N253" i="9"/>
  <c r="M253" i="9"/>
  <c r="L253" i="9"/>
  <c r="B253" i="9"/>
  <c r="A253" i="9"/>
  <c r="AE252" i="9"/>
  <c r="O253" i="17" s="1"/>
  <c r="AD252" i="9"/>
  <c r="S252" i="9"/>
  <c r="R252" i="9"/>
  <c r="Q252" i="9"/>
  <c r="N252" i="9"/>
  <c r="M252" i="9"/>
  <c r="L252" i="9"/>
  <c r="B252" i="9"/>
  <c r="A252" i="9"/>
  <c r="AE251" i="9"/>
  <c r="O252" i="17" s="1"/>
  <c r="AD251" i="9"/>
  <c r="S251" i="9"/>
  <c r="R251" i="9"/>
  <c r="Q251" i="9"/>
  <c r="N251" i="9"/>
  <c r="M251" i="9"/>
  <c r="L251" i="9"/>
  <c r="B251" i="9"/>
  <c r="A251" i="9"/>
  <c r="AE250" i="9"/>
  <c r="O251" i="17" s="1"/>
  <c r="AD250" i="9"/>
  <c r="S250" i="9"/>
  <c r="R250" i="9"/>
  <c r="Q250" i="9"/>
  <c r="N250" i="9"/>
  <c r="M250" i="9"/>
  <c r="L250" i="9"/>
  <c r="B250" i="9"/>
  <c r="A250" i="9"/>
  <c r="AE249" i="9"/>
  <c r="O250" i="17" s="1"/>
  <c r="AD249" i="9"/>
  <c r="S249" i="9"/>
  <c r="R249" i="9"/>
  <c r="Q249" i="9"/>
  <c r="N249" i="9"/>
  <c r="M249" i="9"/>
  <c r="L249" i="9"/>
  <c r="B249" i="9"/>
  <c r="A249" i="9"/>
  <c r="AE248" i="9"/>
  <c r="O249" i="17" s="1"/>
  <c r="AD248" i="9"/>
  <c r="S248" i="9"/>
  <c r="R248" i="9"/>
  <c r="Q248" i="9"/>
  <c r="N248" i="9"/>
  <c r="M248" i="9"/>
  <c r="L248" i="9"/>
  <c r="B248" i="9"/>
  <c r="A248" i="9"/>
  <c r="AE247" i="9"/>
  <c r="O248" i="17" s="1"/>
  <c r="AD247" i="9"/>
  <c r="S247" i="9"/>
  <c r="R247" i="9"/>
  <c r="Q247" i="9"/>
  <c r="N247" i="9"/>
  <c r="M247" i="9"/>
  <c r="L247" i="9"/>
  <c r="B247" i="9"/>
  <c r="A247" i="9"/>
  <c r="AE246" i="9"/>
  <c r="O247" i="17" s="1"/>
  <c r="AD246" i="9"/>
  <c r="K247" i="17" s="1"/>
  <c r="S246" i="9"/>
  <c r="R246" i="9"/>
  <c r="Q246" i="9"/>
  <c r="N246" i="9"/>
  <c r="M246" i="9"/>
  <c r="L246" i="9"/>
  <c r="B246" i="9"/>
  <c r="A246" i="9"/>
  <c r="AE245" i="9"/>
  <c r="O246" i="17" s="1"/>
  <c r="AD245" i="9"/>
  <c r="S245" i="9"/>
  <c r="R245" i="9"/>
  <c r="Q245" i="9"/>
  <c r="N245" i="9"/>
  <c r="M245" i="9"/>
  <c r="L245" i="9"/>
  <c r="B245" i="9"/>
  <c r="A245" i="9"/>
  <c r="AE244" i="9"/>
  <c r="O245" i="17" s="1"/>
  <c r="AD244" i="9"/>
  <c r="S244" i="9"/>
  <c r="R244" i="9"/>
  <c r="Q244" i="9"/>
  <c r="N244" i="9"/>
  <c r="M244" i="9"/>
  <c r="L244" i="9"/>
  <c r="B244" i="9"/>
  <c r="A244" i="9"/>
  <c r="AE243" i="9"/>
  <c r="O244" i="17" s="1"/>
  <c r="AD243" i="9"/>
  <c r="S243" i="9"/>
  <c r="R243" i="9"/>
  <c r="Q243" i="9"/>
  <c r="N243" i="9"/>
  <c r="M243" i="9"/>
  <c r="L243" i="9"/>
  <c r="B243" i="9"/>
  <c r="A243" i="9"/>
  <c r="AE242" i="9"/>
  <c r="O243" i="17" s="1"/>
  <c r="AD242" i="9"/>
  <c r="S242" i="9"/>
  <c r="R242" i="9"/>
  <c r="Q242" i="9"/>
  <c r="N242" i="9"/>
  <c r="M242" i="9"/>
  <c r="L242" i="9"/>
  <c r="B242" i="9"/>
  <c r="A242" i="9"/>
  <c r="AE241" i="9"/>
  <c r="O242" i="17" s="1"/>
  <c r="AD241" i="9"/>
  <c r="S241" i="9"/>
  <c r="R241" i="9"/>
  <c r="Q241" i="9"/>
  <c r="N241" i="9"/>
  <c r="M241" i="9"/>
  <c r="L241" i="9"/>
  <c r="B241" i="9"/>
  <c r="A241" i="9"/>
  <c r="AE240" i="9"/>
  <c r="O241" i="17" s="1"/>
  <c r="AD240" i="9"/>
  <c r="S240" i="9"/>
  <c r="R240" i="9"/>
  <c r="Q240" i="9"/>
  <c r="N240" i="9"/>
  <c r="M240" i="9"/>
  <c r="L240" i="9"/>
  <c r="B240" i="9"/>
  <c r="A240" i="9"/>
  <c r="AE239" i="9"/>
  <c r="O240" i="17" s="1"/>
  <c r="AD239" i="9"/>
  <c r="S239" i="9"/>
  <c r="R239" i="9"/>
  <c r="Q239" i="9"/>
  <c r="N239" i="9"/>
  <c r="M239" i="9"/>
  <c r="L239" i="9"/>
  <c r="B239" i="9"/>
  <c r="A239" i="9"/>
  <c r="AE238" i="9"/>
  <c r="O239" i="17" s="1"/>
  <c r="AD238" i="9"/>
  <c r="K239" i="17" s="1"/>
  <c r="S238" i="9"/>
  <c r="R238" i="9"/>
  <c r="Q238" i="9"/>
  <c r="N238" i="9"/>
  <c r="M238" i="9"/>
  <c r="L238" i="9"/>
  <c r="B238" i="9"/>
  <c r="A238" i="9"/>
  <c r="AE237" i="9"/>
  <c r="O238" i="17" s="1"/>
  <c r="AD237" i="9"/>
  <c r="S237" i="9"/>
  <c r="R237" i="9"/>
  <c r="Q237" i="9"/>
  <c r="N237" i="9"/>
  <c r="M237" i="9"/>
  <c r="L237" i="9"/>
  <c r="B237" i="9"/>
  <c r="A237" i="9"/>
  <c r="AE236" i="9"/>
  <c r="O237" i="17" s="1"/>
  <c r="AD236" i="9"/>
  <c r="S236" i="9"/>
  <c r="R236" i="9"/>
  <c r="Q236" i="9"/>
  <c r="N236" i="9"/>
  <c r="M236" i="9"/>
  <c r="L236" i="9"/>
  <c r="B236" i="9"/>
  <c r="A236" i="9"/>
  <c r="AE235" i="9"/>
  <c r="O236" i="17" s="1"/>
  <c r="AD235" i="9"/>
  <c r="S235" i="9"/>
  <c r="R235" i="9"/>
  <c r="Q235" i="9"/>
  <c r="N235" i="9"/>
  <c r="M235" i="9"/>
  <c r="L235" i="9"/>
  <c r="B235" i="9"/>
  <c r="A235" i="9"/>
  <c r="AE234" i="9"/>
  <c r="O235" i="17" s="1"/>
  <c r="AD234" i="9"/>
  <c r="S234" i="9"/>
  <c r="R234" i="9"/>
  <c r="Q234" i="9"/>
  <c r="N234" i="9"/>
  <c r="M234" i="9"/>
  <c r="L234" i="9"/>
  <c r="B234" i="9"/>
  <c r="A234" i="9"/>
  <c r="AE233" i="9"/>
  <c r="O234" i="17" s="1"/>
  <c r="AD233" i="9"/>
  <c r="S233" i="9"/>
  <c r="R233" i="9"/>
  <c r="Q233" i="9"/>
  <c r="N233" i="9"/>
  <c r="M233" i="9"/>
  <c r="L233" i="9"/>
  <c r="B233" i="9"/>
  <c r="A233" i="9"/>
  <c r="AE232" i="9"/>
  <c r="O233" i="17" s="1"/>
  <c r="AD232" i="9"/>
  <c r="S232" i="9"/>
  <c r="R232" i="9"/>
  <c r="Q232" i="9"/>
  <c r="N232" i="9"/>
  <c r="M232" i="9"/>
  <c r="L232" i="9"/>
  <c r="B232" i="9"/>
  <c r="A232" i="9"/>
  <c r="AE231" i="9"/>
  <c r="O232" i="17" s="1"/>
  <c r="AD231" i="9"/>
  <c r="S231" i="9"/>
  <c r="R231" i="9"/>
  <c r="Q231" i="9"/>
  <c r="N231" i="9"/>
  <c r="M231" i="9"/>
  <c r="L231" i="9"/>
  <c r="B231" i="9"/>
  <c r="A231" i="9"/>
  <c r="AE230" i="9"/>
  <c r="O231" i="17" s="1"/>
  <c r="AD230" i="9"/>
  <c r="K231" i="17" s="1"/>
  <c r="S230" i="9"/>
  <c r="R230" i="9"/>
  <c r="Q230" i="9"/>
  <c r="N230" i="9"/>
  <c r="M230" i="9"/>
  <c r="L230" i="9"/>
  <c r="B230" i="9"/>
  <c r="A230" i="9"/>
  <c r="AE229" i="9"/>
  <c r="O230" i="17" s="1"/>
  <c r="AD229" i="9"/>
  <c r="S229" i="9"/>
  <c r="R229" i="9"/>
  <c r="Q229" i="9"/>
  <c r="N229" i="9"/>
  <c r="M229" i="9"/>
  <c r="L229" i="9"/>
  <c r="B229" i="9"/>
  <c r="A229" i="9"/>
  <c r="AE228" i="9"/>
  <c r="O229" i="17" s="1"/>
  <c r="AD228" i="9"/>
  <c r="S228" i="9"/>
  <c r="R228" i="9"/>
  <c r="Q228" i="9"/>
  <c r="N228" i="9"/>
  <c r="M228" i="9"/>
  <c r="L228" i="9"/>
  <c r="B228" i="9"/>
  <c r="A228" i="9"/>
  <c r="AE227" i="9"/>
  <c r="O228" i="17" s="1"/>
  <c r="AD227" i="9"/>
  <c r="S227" i="9"/>
  <c r="R227" i="9"/>
  <c r="Q227" i="9"/>
  <c r="N227" i="9"/>
  <c r="M227" i="9"/>
  <c r="L227" i="9"/>
  <c r="B227" i="9"/>
  <c r="A227" i="9"/>
  <c r="AE226" i="9"/>
  <c r="O227" i="17" s="1"/>
  <c r="AD226" i="9"/>
  <c r="S226" i="9"/>
  <c r="R226" i="9"/>
  <c r="Q226" i="9"/>
  <c r="N226" i="9"/>
  <c r="M226" i="9"/>
  <c r="L226" i="9"/>
  <c r="B226" i="9"/>
  <c r="A226" i="9"/>
  <c r="AE225" i="9"/>
  <c r="O226" i="17" s="1"/>
  <c r="AD225" i="9"/>
  <c r="S225" i="9"/>
  <c r="R225" i="9"/>
  <c r="Q225" i="9"/>
  <c r="N225" i="9"/>
  <c r="M225" i="9"/>
  <c r="L225" i="9"/>
  <c r="B225" i="9"/>
  <c r="A225" i="9"/>
  <c r="AE224" i="9"/>
  <c r="O225" i="17" s="1"/>
  <c r="AD224" i="9"/>
  <c r="S224" i="9"/>
  <c r="R224" i="9"/>
  <c r="Q224" i="9"/>
  <c r="N224" i="9"/>
  <c r="M224" i="9"/>
  <c r="L224" i="9"/>
  <c r="B224" i="9"/>
  <c r="A224" i="9"/>
  <c r="AE223" i="9"/>
  <c r="O224" i="17" s="1"/>
  <c r="AD223" i="9"/>
  <c r="S223" i="9"/>
  <c r="R223" i="9"/>
  <c r="Q223" i="9"/>
  <c r="N223" i="9"/>
  <c r="M223" i="9"/>
  <c r="L223" i="9"/>
  <c r="B223" i="9"/>
  <c r="A223" i="9"/>
  <c r="AE222" i="9"/>
  <c r="O223" i="17" s="1"/>
  <c r="AD222" i="9"/>
  <c r="K223" i="17" s="1"/>
  <c r="S222" i="9"/>
  <c r="R222" i="9"/>
  <c r="Q222" i="9"/>
  <c r="N222" i="9"/>
  <c r="M222" i="9"/>
  <c r="L222" i="9"/>
  <c r="B222" i="9"/>
  <c r="A222" i="9"/>
  <c r="AE221" i="9"/>
  <c r="O222" i="17" s="1"/>
  <c r="AD221" i="9"/>
  <c r="S221" i="9"/>
  <c r="R221" i="9"/>
  <c r="Q221" i="9"/>
  <c r="N221" i="9"/>
  <c r="M221" i="9"/>
  <c r="L221" i="9"/>
  <c r="B221" i="9"/>
  <c r="A221" i="9"/>
  <c r="AE220" i="9"/>
  <c r="O221" i="17" s="1"/>
  <c r="AD220" i="9"/>
  <c r="S220" i="9"/>
  <c r="R220" i="9"/>
  <c r="Q220" i="9"/>
  <c r="N220" i="9"/>
  <c r="M220" i="9"/>
  <c r="L220" i="9"/>
  <c r="B220" i="9"/>
  <c r="A220" i="9"/>
  <c r="AE219" i="9"/>
  <c r="O220" i="17" s="1"/>
  <c r="AD219" i="9"/>
  <c r="S219" i="9"/>
  <c r="R219" i="9"/>
  <c r="Q219" i="9"/>
  <c r="N219" i="9"/>
  <c r="M219" i="9"/>
  <c r="L219" i="9"/>
  <c r="B219" i="9"/>
  <c r="A219" i="9"/>
  <c r="AE218" i="9"/>
  <c r="O219" i="17" s="1"/>
  <c r="AD218" i="9"/>
  <c r="S218" i="9"/>
  <c r="R218" i="9"/>
  <c r="Q218" i="9"/>
  <c r="N218" i="9"/>
  <c r="M218" i="9"/>
  <c r="L218" i="9"/>
  <c r="B218" i="9"/>
  <c r="A218" i="9"/>
  <c r="AE217" i="9"/>
  <c r="O218" i="17" s="1"/>
  <c r="AD217" i="9"/>
  <c r="S217" i="9"/>
  <c r="R217" i="9"/>
  <c r="Q217" i="9"/>
  <c r="N217" i="9"/>
  <c r="M217" i="9"/>
  <c r="L217" i="9"/>
  <c r="B217" i="9"/>
  <c r="A217" i="9"/>
  <c r="AE216" i="9"/>
  <c r="O217" i="17" s="1"/>
  <c r="AD216" i="9"/>
  <c r="S216" i="9"/>
  <c r="R216" i="9"/>
  <c r="Q216" i="9"/>
  <c r="N216" i="9"/>
  <c r="M216" i="9"/>
  <c r="L216" i="9"/>
  <c r="B216" i="9"/>
  <c r="A216" i="9"/>
  <c r="AE215" i="9"/>
  <c r="O216" i="17" s="1"/>
  <c r="AD215" i="9"/>
  <c r="S215" i="9"/>
  <c r="R215" i="9"/>
  <c r="Q215" i="9"/>
  <c r="N215" i="9"/>
  <c r="M215" i="9"/>
  <c r="L215" i="9"/>
  <c r="B215" i="9"/>
  <c r="A215" i="9"/>
  <c r="AE214" i="9"/>
  <c r="O215" i="17" s="1"/>
  <c r="AD214" i="9"/>
  <c r="S214" i="9"/>
  <c r="R214" i="9"/>
  <c r="Q214" i="9"/>
  <c r="N214" i="9"/>
  <c r="M214" i="9"/>
  <c r="L214" i="9"/>
  <c r="B214" i="9"/>
  <c r="A214" i="9"/>
  <c r="AE213" i="9"/>
  <c r="O214" i="17" s="1"/>
  <c r="AD213" i="9"/>
  <c r="S213" i="9"/>
  <c r="R213" i="9"/>
  <c r="Q213" i="9"/>
  <c r="N213" i="9"/>
  <c r="M213" i="9"/>
  <c r="L213" i="9"/>
  <c r="B213" i="9"/>
  <c r="A213" i="9"/>
  <c r="AE212" i="9"/>
  <c r="O213" i="17" s="1"/>
  <c r="AD212" i="9"/>
  <c r="S212" i="9"/>
  <c r="R212" i="9"/>
  <c r="Q212" i="9"/>
  <c r="N212" i="9"/>
  <c r="M212" i="9"/>
  <c r="L212" i="9"/>
  <c r="B212" i="9"/>
  <c r="A212" i="9"/>
  <c r="AE211" i="9"/>
  <c r="O212" i="17" s="1"/>
  <c r="AD211" i="9"/>
  <c r="S211" i="9"/>
  <c r="R211" i="9"/>
  <c r="Q211" i="9"/>
  <c r="N211" i="9"/>
  <c r="M211" i="9"/>
  <c r="L211" i="9"/>
  <c r="B211" i="9"/>
  <c r="A211" i="9"/>
  <c r="AE210" i="9"/>
  <c r="O211" i="17" s="1"/>
  <c r="AD210" i="9"/>
  <c r="S210" i="9"/>
  <c r="R210" i="9"/>
  <c r="Q210" i="9"/>
  <c r="N210" i="9"/>
  <c r="M210" i="9"/>
  <c r="L210" i="9"/>
  <c r="B210" i="9"/>
  <c r="A210" i="9"/>
  <c r="AE209" i="9"/>
  <c r="O210" i="17" s="1"/>
  <c r="AD209" i="9"/>
  <c r="S209" i="9"/>
  <c r="R209" i="9"/>
  <c r="Q209" i="9"/>
  <c r="N209" i="9"/>
  <c r="M209" i="9"/>
  <c r="L209" i="9"/>
  <c r="B209" i="9"/>
  <c r="A209" i="9"/>
  <c r="AE208" i="9"/>
  <c r="O209" i="17" s="1"/>
  <c r="AD208" i="9"/>
  <c r="S208" i="9"/>
  <c r="R208" i="9"/>
  <c r="Q208" i="9"/>
  <c r="N208" i="9"/>
  <c r="M208" i="9"/>
  <c r="L208" i="9"/>
  <c r="B208" i="9"/>
  <c r="A208" i="9"/>
  <c r="AE207" i="9"/>
  <c r="O208" i="17" s="1"/>
  <c r="AD207" i="9"/>
  <c r="S207" i="9"/>
  <c r="R207" i="9"/>
  <c r="Q207" i="9"/>
  <c r="N207" i="9"/>
  <c r="M207" i="9"/>
  <c r="L207" i="9"/>
  <c r="B207" i="9"/>
  <c r="A207" i="9"/>
  <c r="AE206" i="9"/>
  <c r="O207" i="17" s="1"/>
  <c r="AD206" i="9"/>
  <c r="S206" i="9"/>
  <c r="R206" i="9"/>
  <c r="Q206" i="9"/>
  <c r="N206" i="9"/>
  <c r="M206" i="9"/>
  <c r="L206" i="9"/>
  <c r="B206" i="9"/>
  <c r="A206" i="9"/>
  <c r="AE205" i="9"/>
  <c r="O206" i="17" s="1"/>
  <c r="AD205" i="9"/>
  <c r="S205" i="9"/>
  <c r="R205" i="9"/>
  <c r="Q205" i="9"/>
  <c r="N205" i="9"/>
  <c r="M205" i="9"/>
  <c r="L205" i="9"/>
  <c r="B205" i="9"/>
  <c r="A205" i="9"/>
  <c r="AE204" i="9"/>
  <c r="O205" i="17" s="1"/>
  <c r="AD204" i="9"/>
  <c r="S204" i="9"/>
  <c r="R204" i="9"/>
  <c r="Q204" i="9"/>
  <c r="N204" i="9"/>
  <c r="M204" i="9"/>
  <c r="L204" i="9"/>
  <c r="B204" i="9"/>
  <c r="A204" i="9"/>
  <c r="AE203" i="9"/>
  <c r="O204" i="17" s="1"/>
  <c r="AD203" i="9"/>
  <c r="S203" i="9"/>
  <c r="R203" i="9"/>
  <c r="Q203" i="9"/>
  <c r="N203" i="9"/>
  <c r="M203" i="9"/>
  <c r="L203" i="9"/>
  <c r="B203" i="9"/>
  <c r="A203" i="9"/>
  <c r="AE202" i="9"/>
  <c r="O203" i="17" s="1"/>
  <c r="AD202" i="9"/>
  <c r="S202" i="9"/>
  <c r="R202" i="9"/>
  <c r="Q202" i="9"/>
  <c r="N202" i="9"/>
  <c r="M202" i="9"/>
  <c r="L202" i="9"/>
  <c r="B202" i="9"/>
  <c r="A202" i="9"/>
  <c r="AE201" i="9"/>
  <c r="O202" i="17" s="1"/>
  <c r="AD201" i="9"/>
  <c r="S201" i="9"/>
  <c r="R201" i="9"/>
  <c r="Q201" i="9"/>
  <c r="N201" i="9"/>
  <c r="M201" i="9"/>
  <c r="L201" i="9"/>
  <c r="B201" i="9"/>
  <c r="A201" i="9"/>
  <c r="AE200" i="9"/>
  <c r="O201" i="17" s="1"/>
  <c r="AD200" i="9"/>
  <c r="S200" i="9"/>
  <c r="R200" i="9"/>
  <c r="Q200" i="9"/>
  <c r="N200" i="9"/>
  <c r="M200" i="9"/>
  <c r="L200" i="9"/>
  <c r="B200" i="9"/>
  <c r="A200" i="9"/>
  <c r="AE199" i="9"/>
  <c r="O200" i="17" s="1"/>
  <c r="AD199" i="9"/>
  <c r="S199" i="9"/>
  <c r="R199" i="9"/>
  <c r="Q199" i="9"/>
  <c r="N199" i="9"/>
  <c r="M199" i="9"/>
  <c r="L199" i="9"/>
  <c r="B199" i="9"/>
  <c r="A199" i="9"/>
  <c r="AE198" i="9"/>
  <c r="O199" i="17" s="1"/>
  <c r="AD198" i="9"/>
  <c r="S198" i="9"/>
  <c r="R198" i="9"/>
  <c r="Q198" i="9"/>
  <c r="N198" i="9"/>
  <c r="M198" i="9"/>
  <c r="L198" i="9"/>
  <c r="B198" i="9"/>
  <c r="A198" i="9"/>
  <c r="AE197" i="9"/>
  <c r="O198" i="17" s="1"/>
  <c r="AD197" i="9"/>
  <c r="S197" i="9"/>
  <c r="R197" i="9"/>
  <c r="Q197" i="9"/>
  <c r="N197" i="9"/>
  <c r="M197" i="9"/>
  <c r="L197" i="9"/>
  <c r="B197" i="9"/>
  <c r="A197" i="9"/>
  <c r="AE196" i="9"/>
  <c r="O197" i="17" s="1"/>
  <c r="AD196" i="9"/>
  <c r="S196" i="9"/>
  <c r="R196" i="9"/>
  <c r="Q196" i="9"/>
  <c r="N196" i="9"/>
  <c r="M196" i="9"/>
  <c r="L196" i="9"/>
  <c r="B196" i="9"/>
  <c r="A196" i="9"/>
  <c r="AE195" i="9"/>
  <c r="O196" i="17" s="1"/>
  <c r="AD195" i="9"/>
  <c r="S195" i="9"/>
  <c r="R195" i="9"/>
  <c r="Q195" i="9"/>
  <c r="N195" i="9"/>
  <c r="M195" i="9"/>
  <c r="L195" i="9"/>
  <c r="B195" i="9"/>
  <c r="A195" i="9"/>
  <c r="AE194" i="9"/>
  <c r="O195" i="17" s="1"/>
  <c r="AD194" i="9"/>
  <c r="S194" i="9"/>
  <c r="R194" i="9"/>
  <c r="Q194" i="9"/>
  <c r="N194" i="9"/>
  <c r="M194" i="9"/>
  <c r="L194" i="9"/>
  <c r="B194" i="9"/>
  <c r="A194" i="9"/>
  <c r="AE193" i="9"/>
  <c r="O194" i="17" s="1"/>
  <c r="AD193" i="9"/>
  <c r="S193" i="9"/>
  <c r="R193" i="9"/>
  <c r="Q193" i="9"/>
  <c r="N193" i="9"/>
  <c r="M193" i="9"/>
  <c r="L193" i="9"/>
  <c r="B193" i="9"/>
  <c r="A193" i="9"/>
  <c r="AE192" i="9"/>
  <c r="O193" i="17" s="1"/>
  <c r="AD192" i="9"/>
  <c r="S192" i="9"/>
  <c r="R192" i="9"/>
  <c r="Q192" i="9"/>
  <c r="N192" i="9"/>
  <c r="M192" i="9"/>
  <c r="L192" i="9"/>
  <c r="B192" i="9"/>
  <c r="A192" i="9"/>
  <c r="AE191" i="9"/>
  <c r="O192" i="17" s="1"/>
  <c r="AD191" i="9"/>
  <c r="S191" i="9"/>
  <c r="R191" i="9"/>
  <c r="Q191" i="9"/>
  <c r="N191" i="9"/>
  <c r="M191" i="9"/>
  <c r="L191" i="9"/>
  <c r="B191" i="9"/>
  <c r="A191" i="9"/>
  <c r="AE190" i="9"/>
  <c r="O191" i="17" s="1"/>
  <c r="AD190" i="9"/>
  <c r="S190" i="9"/>
  <c r="R190" i="9"/>
  <c r="Q190" i="9"/>
  <c r="N190" i="9"/>
  <c r="M190" i="9"/>
  <c r="L190" i="9"/>
  <c r="B190" i="9"/>
  <c r="A190" i="9"/>
  <c r="AE189" i="9"/>
  <c r="O190" i="17" s="1"/>
  <c r="AD189" i="9"/>
  <c r="S189" i="9"/>
  <c r="R189" i="9"/>
  <c r="Q189" i="9"/>
  <c r="N189" i="9"/>
  <c r="M189" i="9"/>
  <c r="L189" i="9"/>
  <c r="B189" i="9"/>
  <c r="A189" i="9"/>
  <c r="AE188" i="9"/>
  <c r="O189" i="17" s="1"/>
  <c r="AD188" i="9"/>
  <c r="S188" i="9"/>
  <c r="R188" i="9"/>
  <c r="Q188" i="9"/>
  <c r="N188" i="9"/>
  <c r="M188" i="9"/>
  <c r="L188" i="9"/>
  <c r="B188" i="9"/>
  <c r="A188" i="9"/>
  <c r="AE187" i="9"/>
  <c r="O188" i="17" s="1"/>
  <c r="AD187" i="9"/>
  <c r="S187" i="9"/>
  <c r="R187" i="9"/>
  <c r="Q187" i="9"/>
  <c r="N187" i="9"/>
  <c r="M187" i="9"/>
  <c r="L187" i="9"/>
  <c r="B187" i="9"/>
  <c r="A187" i="9"/>
  <c r="AE186" i="9"/>
  <c r="O187" i="17" s="1"/>
  <c r="AD186" i="9"/>
  <c r="S186" i="9"/>
  <c r="R186" i="9"/>
  <c r="Q186" i="9"/>
  <c r="N186" i="9"/>
  <c r="M186" i="9"/>
  <c r="L186" i="9"/>
  <c r="B186" i="9"/>
  <c r="A186" i="9"/>
  <c r="AE185" i="9"/>
  <c r="O186" i="17" s="1"/>
  <c r="AD185" i="9"/>
  <c r="S185" i="9"/>
  <c r="R185" i="9"/>
  <c r="Q185" i="9"/>
  <c r="N185" i="9"/>
  <c r="M185" i="9"/>
  <c r="L185" i="9"/>
  <c r="B185" i="9"/>
  <c r="A185" i="9"/>
  <c r="AE184" i="9"/>
  <c r="O185" i="17" s="1"/>
  <c r="AD184" i="9"/>
  <c r="S184" i="9"/>
  <c r="R184" i="9"/>
  <c r="Q184" i="9"/>
  <c r="N184" i="9"/>
  <c r="M184" i="9"/>
  <c r="L184" i="9"/>
  <c r="B184" i="9"/>
  <c r="A184" i="9"/>
  <c r="AE183" i="9"/>
  <c r="O184" i="17" s="1"/>
  <c r="AD183" i="9"/>
  <c r="S183" i="9"/>
  <c r="R183" i="9"/>
  <c r="Q183" i="9"/>
  <c r="N183" i="9"/>
  <c r="M183" i="9"/>
  <c r="L183" i="9"/>
  <c r="B183" i="9"/>
  <c r="A183" i="9"/>
  <c r="AE182" i="9"/>
  <c r="O183" i="17" s="1"/>
  <c r="AD182" i="9"/>
  <c r="S182" i="9"/>
  <c r="R182" i="9"/>
  <c r="Q182" i="9"/>
  <c r="N182" i="9"/>
  <c r="M182" i="9"/>
  <c r="L182" i="9"/>
  <c r="B182" i="9"/>
  <c r="A182" i="9"/>
  <c r="AE181" i="9"/>
  <c r="O182" i="17" s="1"/>
  <c r="AD181" i="9"/>
  <c r="S181" i="9"/>
  <c r="R181" i="9"/>
  <c r="Q181" i="9"/>
  <c r="N181" i="9"/>
  <c r="M181" i="9"/>
  <c r="L181" i="9"/>
  <c r="B181" i="9"/>
  <c r="A181" i="9"/>
  <c r="AE180" i="9"/>
  <c r="O181" i="17" s="1"/>
  <c r="AD180" i="9"/>
  <c r="S180" i="9"/>
  <c r="R180" i="9"/>
  <c r="Q180" i="9"/>
  <c r="N180" i="9"/>
  <c r="M180" i="9"/>
  <c r="L180" i="9"/>
  <c r="B180" i="9"/>
  <c r="A180" i="9"/>
  <c r="AE179" i="9"/>
  <c r="O180" i="17" s="1"/>
  <c r="AD179" i="9"/>
  <c r="S179" i="9"/>
  <c r="R179" i="9"/>
  <c r="Q179" i="9"/>
  <c r="N179" i="9"/>
  <c r="M179" i="9"/>
  <c r="L179" i="9"/>
  <c r="B179" i="9"/>
  <c r="A179" i="9"/>
  <c r="AE178" i="9"/>
  <c r="O179" i="17" s="1"/>
  <c r="AD178" i="9"/>
  <c r="S178" i="9"/>
  <c r="R178" i="9"/>
  <c r="Q178" i="9"/>
  <c r="N178" i="9"/>
  <c r="M178" i="9"/>
  <c r="L178" i="9"/>
  <c r="B178" i="9"/>
  <c r="A178" i="9"/>
  <c r="AE177" i="9"/>
  <c r="O178" i="17" s="1"/>
  <c r="AD177" i="9"/>
  <c r="S177" i="9"/>
  <c r="R177" i="9"/>
  <c r="Q177" i="9"/>
  <c r="N177" i="9"/>
  <c r="M177" i="9"/>
  <c r="L177" i="9"/>
  <c r="B177" i="9"/>
  <c r="A177" i="9"/>
  <c r="AE176" i="9"/>
  <c r="O177" i="17" s="1"/>
  <c r="AD176" i="9"/>
  <c r="S176" i="9"/>
  <c r="R176" i="9"/>
  <c r="Q176" i="9"/>
  <c r="N176" i="9"/>
  <c r="M176" i="9"/>
  <c r="L176" i="9"/>
  <c r="B176" i="9"/>
  <c r="A176" i="9"/>
  <c r="AE175" i="9"/>
  <c r="O176" i="17" s="1"/>
  <c r="AD175" i="9"/>
  <c r="K176" i="17" s="1"/>
  <c r="S175" i="9"/>
  <c r="R175" i="9"/>
  <c r="Q175" i="9"/>
  <c r="N175" i="9"/>
  <c r="M175" i="9"/>
  <c r="L175" i="9"/>
  <c r="B175" i="9"/>
  <c r="A175" i="9"/>
  <c r="AE174" i="9"/>
  <c r="O175" i="17" s="1"/>
  <c r="AD174" i="9"/>
  <c r="S174" i="9"/>
  <c r="R174" i="9"/>
  <c r="Q174" i="9"/>
  <c r="N174" i="9"/>
  <c r="M174" i="9"/>
  <c r="L174" i="9"/>
  <c r="B174" i="9"/>
  <c r="A174" i="9"/>
  <c r="AE173" i="9"/>
  <c r="O174" i="17" s="1"/>
  <c r="AD173" i="9"/>
  <c r="S173" i="9"/>
  <c r="R173" i="9"/>
  <c r="Q173" i="9"/>
  <c r="N173" i="9"/>
  <c r="M173" i="9"/>
  <c r="L173" i="9"/>
  <c r="B173" i="9"/>
  <c r="A173" i="9"/>
  <c r="AE172" i="9"/>
  <c r="O173" i="17" s="1"/>
  <c r="AD172" i="9"/>
  <c r="S172" i="9"/>
  <c r="R172" i="9"/>
  <c r="Q172" i="9"/>
  <c r="N172" i="9"/>
  <c r="M172" i="9"/>
  <c r="L172" i="9"/>
  <c r="B172" i="9"/>
  <c r="A172" i="9"/>
  <c r="AE171" i="9"/>
  <c r="O172" i="17" s="1"/>
  <c r="AD171" i="9"/>
  <c r="S171" i="9"/>
  <c r="R171" i="9"/>
  <c r="Q171" i="9"/>
  <c r="N171" i="9"/>
  <c r="M171" i="9"/>
  <c r="L171" i="9"/>
  <c r="B171" i="9"/>
  <c r="A171" i="9"/>
  <c r="AE170" i="9"/>
  <c r="O171" i="17" s="1"/>
  <c r="AD170" i="9"/>
  <c r="S170" i="9"/>
  <c r="R170" i="9"/>
  <c r="Q170" i="9"/>
  <c r="N170" i="9"/>
  <c r="M170" i="9"/>
  <c r="L170" i="9"/>
  <c r="B170" i="9"/>
  <c r="A170" i="9"/>
  <c r="AE169" i="9"/>
  <c r="O170" i="17" s="1"/>
  <c r="AD169" i="9"/>
  <c r="S169" i="9"/>
  <c r="R169" i="9"/>
  <c r="Q169" i="9"/>
  <c r="N169" i="9"/>
  <c r="M169" i="9"/>
  <c r="L169" i="9"/>
  <c r="B169" i="9"/>
  <c r="A169" i="9"/>
  <c r="AE168" i="9"/>
  <c r="O169" i="17" s="1"/>
  <c r="AD168" i="9"/>
  <c r="S168" i="9"/>
  <c r="R168" i="9"/>
  <c r="Q168" i="9"/>
  <c r="N168" i="9"/>
  <c r="M168" i="9"/>
  <c r="L168" i="9"/>
  <c r="B168" i="9"/>
  <c r="A168" i="9"/>
  <c r="AE167" i="9"/>
  <c r="O168" i="17" s="1"/>
  <c r="AD167" i="9"/>
  <c r="S167" i="9"/>
  <c r="R167" i="9"/>
  <c r="Q167" i="9"/>
  <c r="N167" i="9"/>
  <c r="M167" i="9"/>
  <c r="L167" i="9"/>
  <c r="B167" i="9"/>
  <c r="A167" i="9"/>
  <c r="AE166" i="9"/>
  <c r="O167" i="17" s="1"/>
  <c r="AD166" i="9"/>
  <c r="S166" i="9"/>
  <c r="R166" i="9"/>
  <c r="Q166" i="9"/>
  <c r="N166" i="9"/>
  <c r="M166" i="9"/>
  <c r="L166" i="9"/>
  <c r="B166" i="9"/>
  <c r="A166" i="9"/>
  <c r="AE165" i="9"/>
  <c r="O166" i="17" s="1"/>
  <c r="AD165" i="9"/>
  <c r="S165" i="9"/>
  <c r="R165" i="9"/>
  <c r="Q165" i="9"/>
  <c r="N165" i="9"/>
  <c r="M165" i="9"/>
  <c r="L165" i="9"/>
  <c r="B165" i="9"/>
  <c r="A165" i="9"/>
  <c r="AE164" i="9"/>
  <c r="O165" i="17" s="1"/>
  <c r="AD164" i="9"/>
  <c r="S164" i="9"/>
  <c r="R164" i="9"/>
  <c r="Q164" i="9"/>
  <c r="N164" i="9"/>
  <c r="M164" i="9"/>
  <c r="L164" i="9"/>
  <c r="B164" i="9"/>
  <c r="A164" i="9"/>
  <c r="AE163" i="9"/>
  <c r="O164" i="17" s="1"/>
  <c r="AD163" i="9"/>
  <c r="S163" i="9"/>
  <c r="R163" i="9"/>
  <c r="Q163" i="9"/>
  <c r="N163" i="9"/>
  <c r="M163" i="9"/>
  <c r="L163" i="9"/>
  <c r="B163" i="9"/>
  <c r="A163" i="9"/>
  <c r="AE162" i="9"/>
  <c r="O163" i="17" s="1"/>
  <c r="AD162" i="9"/>
  <c r="S162" i="9"/>
  <c r="R162" i="9"/>
  <c r="Q162" i="9"/>
  <c r="N162" i="9"/>
  <c r="M162" i="9"/>
  <c r="L162" i="9"/>
  <c r="B162" i="9"/>
  <c r="A162" i="9"/>
  <c r="AE161" i="9"/>
  <c r="O162" i="17" s="1"/>
  <c r="AD161" i="9"/>
  <c r="S161" i="9"/>
  <c r="R161" i="9"/>
  <c r="Q161" i="9"/>
  <c r="N161" i="9"/>
  <c r="M161" i="9"/>
  <c r="L161" i="9"/>
  <c r="B161" i="9"/>
  <c r="A161" i="9"/>
  <c r="AE160" i="9"/>
  <c r="O161" i="17" s="1"/>
  <c r="AD160" i="9"/>
  <c r="S160" i="9"/>
  <c r="R160" i="9"/>
  <c r="Q160" i="9"/>
  <c r="N160" i="9"/>
  <c r="M160" i="9"/>
  <c r="L160" i="9"/>
  <c r="B160" i="9"/>
  <c r="A160" i="9"/>
  <c r="AE159" i="9"/>
  <c r="O160" i="17" s="1"/>
  <c r="AD159" i="9"/>
  <c r="S159" i="9"/>
  <c r="R159" i="9"/>
  <c r="Q159" i="9"/>
  <c r="N159" i="9"/>
  <c r="M159" i="9"/>
  <c r="L159" i="9"/>
  <c r="B159" i="9"/>
  <c r="A159" i="9"/>
  <c r="AE158" i="9"/>
  <c r="O159" i="17" s="1"/>
  <c r="AD158" i="9"/>
  <c r="S158" i="9"/>
  <c r="R158" i="9"/>
  <c r="Q158" i="9"/>
  <c r="N158" i="9"/>
  <c r="M158" i="9"/>
  <c r="L158" i="9"/>
  <c r="B158" i="9"/>
  <c r="A158" i="9"/>
  <c r="AE157" i="9"/>
  <c r="O158" i="17" s="1"/>
  <c r="AD157" i="9"/>
  <c r="S157" i="9"/>
  <c r="R157" i="9"/>
  <c r="Q157" i="9"/>
  <c r="N157" i="9"/>
  <c r="M157" i="9"/>
  <c r="L157" i="9"/>
  <c r="B157" i="9"/>
  <c r="A157" i="9"/>
  <c r="AE156" i="9"/>
  <c r="O157" i="17" s="1"/>
  <c r="AD156" i="9"/>
  <c r="S156" i="9"/>
  <c r="R156" i="9"/>
  <c r="Q156" i="9"/>
  <c r="N156" i="9"/>
  <c r="M156" i="9"/>
  <c r="L156" i="9"/>
  <c r="B156" i="9"/>
  <c r="A156" i="9"/>
  <c r="AE155" i="9"/>
  <c r="O156" i="17" s="1"/>
  <c r="AD155" i="9"/>
  <c r="S155" i="9"/>
  <c r="R155" i="9"/>
  <c r="Q155" i="9"/>
  <c r="N155" i="9"/>
  <c r="M155" i="9"/>
  <c r="L155" i="9"/>
  <c r="B155" i="9"/>
  <c r="A155" i="9"/>
  <c r="AE154" i="9"/>
  <c r="O155" i="17" s="1"/>
  <c r="AD154" i="9"/>
  <c r="S154" i="9"/>
  <c r="R154" i="9"/>
  <c r="Q154" i="9"/>
  <c r="N154" i="9"/>
  <c r="M154" i="9"/>
  <c r="L154" i="9"/>
  <c r="B154" i="9"/>
  <c r="A154" i="9"/>
  <c r="AE153" i="9"/>
  <c r="O154" i="17" s="1"/>
  <c r="AD153" i="9"/>
  <c r="S153" i="9"/>
  <c r="R153" i="9"/>
  <c r="Q153" i="9"/>
  <c r="N153" i="9"/>
  <c r="M153" i="9"/>
  <c r="L153" i="9"/>
  <c r="B153" i="9"/>
  <c r="A153" i="9"/>
  <c r="AE152" i="9"/>
  <c r="O153" i="17" s="1"/>
  <c r="AD152" i="9"/>
  <c r="S152" i="9"/>
  <c r="R152" i="9"/>
  <c r="Q152" i="9"/>
  <c r="N152" i="9"/>
  <c r="M152" i="9"/>
  <c r="L152" i="9"/>
  <c r="B152" i="9"/>
  <c r="A152" i="9"/>
  <c r="AE151" i="9"/>
  <c r="O152" i="17" s="1"/>
  <c r="AD151" i="9"/>
  <c r="S151" i="9"/>
  <c r="R151" i="9"/>
  <c r="Q151" i="9"/>
  <c r="N151" i="9"/>
  <c r="M151" i="9"/>
  <c r="L151" i="9"/>
  <c r="B151" i="9"/>
  <c r="A151" i="9"/>
  <c r="AE150" i="9"/>
  <c r="O151" i="17" s="1"/>
  <c r="AD150" i="9"/>
  <c r="S150" i="9"/>
  <c r="R150" i="9"/>
  <c r="Q150" i="9"/>
  <c r="N150" i="9"/>
  <c r="M150" i="9"/>
  <c r="L150" i="9"/>
  <c r="B150" i="9"/>
  <c r="A150" i="9"/>
  <c r="AE149" i="9"/>
  <c r="O150" i="17" s="1"/>
  <c r="AD149" i="9"/>
  <c r="S149" i="9"/>
  <c r="R149" i="9"/>
  <c r="Q149" i="9"/>
  <c r="N149" i="9"/>
  <c r="M149" i="9"/>
  <c r="L149" i="9"/>
  <c r="B149" i="9"/>
  <c r="A149" i="9"/>
  <c r="AE148" i="9"/>
  <c r="O149" i="17" s="1"/>
  <c r="AD148" i="9"/>
  <c r="S148" i="9"/>
  <c r="R148" i="9"/>
  <c r="Q148" i="9"/>
  <c r="N148" i="9"/>
  <c r="M148" i="9"/>
  <c r="L148" i="9"/>
  <c r="B148" i="9"/>
  <c r="A148" i="9"/>
  <c r="AE147" i="9"/>
  <c r="O148" i="17" s="1"/>
  <c r="AD147" i="9"/>
  <c r="S147" i="9"/>
  <c r="R147" i="9"/>
  <c r="Q147" i="9"/>
  <c r="N147" i="9"/>
  <c r="M147" i="9"/>
  <c r="L147" i="9"/>
  <c r="B147" i="9"/>
  <c r="A147" i="9"/>
  <c r="AE146" i="9"/>
  <c r="O147" i="17" s="1"/>
  <c r="AD146" i="9"/>
  <c r="S146" i="9"/>
  <c r="R146" i="9"/>
  <c r="Q146" i="9"/>
  <c r="N146" i="9"/>
  <c r="M146" i="9"/>
  <c r="L146" i="9"/>
  <c r="B146" i="9"/>
  <c r="A146" i="9"/>
  <c r="AE145" i="9"/>
  <c r="O146" i="17" s="1"/>
  <c r="AD145" i="9"/>
  <c r="S145" i="9"/>
  <c r="R145" i="9"/>
  <c r="Q145" i="9"/>
  <c r="N145" i="9"/>
  <c r="M145" i="9"/>
  <c r="L145" i="9"/>
  <c r="B145" i="9"/>
  <c r="A145" i="9"/>
  <c r="AE144" i="9"/>
  <c r="O145" i="17" s="1"/>
  <c r="AD144" i="9"/>
  <c r="S144" i="9"/>
  <c r="R144" i="9"/>
  <c r="Q144" i="9"/>
  <c r="N144" i="9"/>
  <c r="M144" i="9"/>
  <c r="L144" i="9"/>
  <c r="B144" i="9"/>
  <c r="A144" i="9"/>
  <c r="AE143" i="9"/>
  <c r="O144" i="17" s="1"/>
  <c r="AD143" i="9"/>
  <c r="S143" i="9"/>
  <c r="R143" i="9"/>
  <c r="Q143" i="9"/>
  <c r="N143" i="9"/>
  <c r="M143" i="9"/>
  <c r="L143" i="9"/>
  <c r="B143" i="9"/>
  <c r="A143" i="9"/>
  <c r="AE142" i="9"/>
  <c r="O143" i="17" s="1"/>
  <c r="AD142" i="9"/>
  <c r="S142" i="9"/>
  <c r="R142" i="9"/>
  <c r="Q142" i="9"/>
  <c r="N142" i="9"/>
  <c r="M142" i="9"/>
  <c r="L142" i="9"/>
  <c r="B142" i="9"/>
  <c r="A142" i="9"/>
  <c r="AE141" i="9"/>
  <c r="O142" i="17" s="1"/>
  <c r="AD141" i="9"/>
  <c r="S141" i="9"/>
  <c r="R141" i="9"/>
  <c r="Q141" i="9"/>
  <c r="N141" i="9"/>
  <c r="M141" i="9"/>
  <c r="L141" i="9"/>
  <c r="B141" i="9"/>
  <c r="A141" i="9"/>
  <c r="AE140" i="9"/>
  <c r="O141" i="17" s="1"/>
  <c r="AD140" i="9"/>
  <c r="S140" i="9"/>
  <c r="R140" i="9"/>
  <c r="Q140" i="9"/>
  <c r="N140" i="9"/>
  <c r="M140" i="9"/>
  <c r="L140" i="9"/>
  <c r="B140" i="9"/>
  <c r="A140" i="9"/>
  <c r="AE139" i="9"/>
  <c r="O140" i="17" s="1"/>
  <c r="AD139" i="9"/>
  <c r="S139" i="9"/>
  <c r="R139" i="9"/>
  <c r="Q139" i="9"/>
  <c r="N139" i="9"/>
  <c r="M139" i="9"/>
  <c r="L139" i="9"/>
  <c r="B139" i="9"/>
  <c r="A139" i="9"/>
  <c r="AE138" i="9"/>
  <c r="O139" i="17" s="1"/>
  <c r="AD138" i="9"/>
  <c r="S138" i="9"/>
  <c r="R138" i="9"/>
  <c r="Q138" i="9"/>
  <c r="N138" i="9"/>
  <c r="M138" i="9"/>
  <c r="L138" i="9"/>
  <c r="B138" i="9"/>
  <c r="A138" i="9"/>
  <c r="AE137" i="9"/>
  <c r="O138" i="17" s="1"/>
  <c r="AD137" i="9"/>
  <c r="S137" i="9"/>
  <c r="R137" i="9"/>
  <c r="Q137" i="9"/>
  <c r="N137" i="9"/>
  <c r="M137" i="9"/>
  <c r="L137" i="9"/>
  <c r="B137" i="9"/>
  <c r="A137" i="9"/>
  <c r="AE136" i="9"/>
  <c r="O137" i="17" s="1"/>
  <c r="AD136" i="9"/>
  <c r="S136" i="9"/>
  <c r="R136" i="9"/>
  <c r="Q136" i="9"/>
  <c r="N136" i="9"/>
  <c r="M136" i="9"/>
  <c r="L136" i="9"/>
  <c r="B136" i="9"/>
  <c r="A136" i="9"/>
  <c r="AE135" i="9"/>
  <c r="O136" i="17" s="1"/>
  <c r="AD135" i="9"/>
  <c r="S135" i="9"/>
  <c r="R135" i="9"/>
  <c r="Q135" i="9"/>
  <c r="N135" i="9"/>
  <c r="M135" i="9"/>
  <c r="L135" i="9"/>
  <c r="B135" i="9"/>
  <c r="A135" i="9"/>
  <c r="AE134" i="9"/>
  <c r="O135" i="17" s="1"/>
  <c r="AD134" i="9"/>
  <c r="S134" i="9"/>
  <c r="R134" i="9"/>
  <c r="Q134" i="9"/>
  <c r="N134" i="9"/>
  <c r="M134" i="9"/>
  <c r="L134" i="9"/>
  <c r="B134" i="9"/>
  <c r="A134" i="9"/>
  <c r="AE133" i="9"/>
  <c r="O134" i="17" s="1"/>
  <c r="AD133" i="9"/>
  <c r="S133" i="9"/>
  <c r="R133" i="9"/>
  <c r="Q133" i="9"/>
  <c r="N133" i="9"/>
  <c r="M133" i="9"/>
  <c r="L133" i="9"/>
  <c r="B133" i="9"/>
  <c r="A133" i="9"/>
  <c r="AE132" i="9"/>
  <c r="O133" i="17" s="1"/>
  <c r="AD132" i="9"/>
  <c r="S132" i="9"/>
  <c r="R132" i="9"/>
  <c r="Q132" i="9"/>
  <c r="N132" i="9"/>
  <c r="M132" i="9"/>
  <c r="L132" i="9"/>
  <c r="B132" i="9"/>
  <c r="A132" i="9"/>
  <c r="AE131" i="9"/>
  <c r="O132" i="17" s="1"/>
  <c r="AD131" i="9"/>
  <c r="S131" i="9"/>
  <c r="R131" i="9"/>
  <c r="Q131" i="9"/>
  <c r="N131" i="9"/>
  <c r="M131" i="9"/>
  <c r="L131" i="9"/>
  <c r="B131" i="9"/>
  <c r="A131" i="9"/>
  <c r="AE130" i="9"/>
  <c r="O131" i="17" s="1"/>
  <c r="AD130" i="9"/>
  <c r="S130" i="9"/>
  <c r="R130" i="9"/>
  <c r="Q130" i="9"/>
  <c r="N130" i="9"/>
  <c r="M130" i="9"/>
  <c r="L130" i="9"/>
  <c r="B130" i="9"/>
  <c r="A130" i="9"/>
  <c r="AE129" i="9"/>
  <c r="O130" i="17" s="1"/>
  <c r="AD129" i="9"/>
  <c r="S129" i="9"/>
  <c r="R129" i="9"/>
  <c r="Q129" i="9"/>
  <c r="N129" i="9"/>
  <c r="M129" i="9"/>
  <c r="L129" i="9"/>
  <c r="B129" i="9"/>
  <c r="A129" i="9"/>
  <c r="AE128" i="9"/>
  <c r="O129" i="17" s="1"/>
  <c r="AD128" i="9"/>
  <c r="S128" i="9"/>
  <c r="R128" i="9"/>
  <c r="Q128" i="9"/>
  <c r="N128" i="9"/>
  <c r="M128" i="9"/>
  <c r="L128" i="9"/>
  <c r="B128" i="9"/>
  <c r="A128" i="9"/>
  <c r="AE127" i="9"/>
  <c r="O128" i="17" s="1"/>
  <c r="AD127" i="9"/>
  <c r="S127" i="9"/>
  <c r="R127" i="9"/>
  <c r="Q127" i="9"/>
  <c r="N127" i="9"/>
  <c r="M127" i="9"/>
  <c r="L127" i="9"/>
  <c r="B127" i="9"/>
  <c r="A127" i="9"/>
  <c r="AE126" i="9"/>
  <c r="O127" i="17" s="1"/>
  <c r="AD126" i="9"/>
  <c r="S126" i="9"/>
  <c r="R126" i="9"/>
  <c r="Q126" i="9"/>
  <c r="N126" i="9"/>
  <c r="M126" i="9"/>
  <c r="L126" i="9"/>
  <c r="B126" i="9"/>
  <c r="A126" i="9"/>
  <c r="AE125" i="9"/>
  <c r="O126" i="17" s="1"/>
  <c r="AD125" i="9"/>
  <c r="S125" i="9"/>
  <c r="R125" i="9"/>
  <c r="Q125" i="9"/>
  <c r="N125" i="9"/>
  <c r="M125" i="9"/>
  <c r="L125" i="9"/>
  <c r="B125" i="9"/>
  <c r="A125" i="9"/>
  <c r="AE124" i="9"/>
  <c r="O125" i="17" s="1"/>
  <c r="AD124" i="9"/>
  <c r="S124" i="9"/>
  <c r="R124" i="9"/>
  <c r="Q124" i="9"/>
  <c r="N124" i="9"/>
  <c r="M124" i="9"/>
  <c r="L124" i="9"/>
  <c r="B124" i="9"/>
  <c r="A124" i="9"/>
  <c r="AE123" i="9"/>
  <c r="O124" i="17" s="1"/>
  <c r="AD123" i="9"/>
  <c r="S123" i="9"/>
  <c r="R123" i="9"/>
  <c r="Q123" i="9"/>
  <c r="N123" i="9"/>
  <c r="M123" i="9"/>
  <c r="L123" i="9"/>
  <c r="B123" i="9"/>
  <c r="A123" i="9"/>
  <c r="AE122" i="9"/>
  <c r="O123" i="17" s="1"/>
  <c r="AD122" i="9"/>
  <c r="S122" i="9"/>
  <c r="R122" i="9"/>
  <c r="Q122" i="9"/>
  <c r="N122" i="9"/>
  <c r="M122" i="9"/>
  <c r="L122" i="9"/>
  <c r="B122" i="9"/>
  <c r="A122" i="9"/>
  <c r="AE121" i="9"/>
  <c r="O122" i="17" s="1"/>
  <c r="AD121" i="9"/>
  <c r="S121" i="9"/>
  <c r="R121" i="9"/>
  <c r="Q121" i="9"/>
  <c r="N121" i="9"/>
  <c r="M121" i="9"/>
  <c r="L121" i="9"/>
  <c r="B121" i="9"/>
  <c r="A121" i="9"/>
  <c r="AE120" i="9"/>
  <c r="O121" i="17" s="1"/>
  <c r="AD120" i="9"/>
  <c r="S120" i="9"/>
  <c r="R120" i="9"/>
  <c r="Q120" i="9"/>
  <c r="N120" i="9"/>
  <c r="M120" i="9"/>
  <c r="L120" i="9"/>
  <c r="B120" i="9"/>
  <c r="A120" i="9"/>
  <c r="AE119" i="9"/>
  <c r="O120" i="17" s="1"/>
  <c r="AD119" i="9"/>
  <c r="S119" i="9"/>
  <c r="R119" i="9"/>
  <c r="Q119" i="9"/>
  <c r="N119" i="9"/>
  <c r="M119" i="9"/>
  <c r="L119" i="9"/>
  <c r="B119" i="9"/>
  <c r="A119" i="9"/>
  <c r="AE118" i="9"/>
  <c r="O119" i="17" s="1"/>
  <c r="AD118" i="9"/>
  <c r="S118" i="9"/>
  <c r="R118" i="9"/>
  <c r="Q118" i="9"/>
  <c r="N118" i="9"/>
  <c r="M118" i="9"/>
  <c r="L118" i="9"/>
  <c r="B118" i="9"/>
  <c r="A118" i="9"/>
  <c r="AE117" i="9"/>
  <c r="O118" i="17" s="1"/>
  <c r="AD117" i="9"/>
  <c r="S117" i="9"/>
  <c r="R117" i="9"/>
  <c r="Q117" i="9"/>
  <c r="N117" i="9"/>
  <c r="M117" i="9"/>
  <c r="L117" i="9"/>
  <c r="B117" i="9"/>
  <c r="A117" i="9"/>
  <c r="AE116" i="9"/>
  <c r="O117" i="17" s="1"/>
  <c r="AD116" i="9"/>
  <c r="S116" i="9"/>
  <c r="R116" i="9"/>
  <c r="Q116" i="9"/>
  <c r="N116" i="9"/>
  <c r="M116" i="9"/>
  <c r="L116" i="9"/>
  <c r="B116" i="9"/>
  <c r="A116" i="9"/>
  <c r="AE115" i="9"/>
  <c r="O116" i="17" s="1"/>
  <c r="AD115" i="9"/>
  <c r="S115" i="9"/>
  <c r="R115" i="9"/>
  <c r="Q115" i="9"/>
  <c r="N115" i="9"/>
  <c r="M115" i="9"/>
  <c r="L115" i="9"/>
  <c r="B115" i="9"/>
  <c r="A115" i="9"/>
  <c r="AE114" i="9"/>
  <c r="O115" i="17" s="1"/>
  <c r="AD114" i="9"/>
  <c r="S114" i="9"/>
  <c r="R114" i="9"/>
  <c r="Q114" i="9"/>
  <c r="N114" i="9"/>
  <c r="M114" i="9"/>
  <c r="L114" i="9"/>
  <c r="B114" i="9"/>
  <c r="A114" i="9"/>
  <c r="AE113" i="9"/>
  <c r="O114" i="17" s="1"/>
  <c r="AD113" i="9"/>
  <c r="S113" i="9"/>
  <c r="R113" i="9"/>
  <c r="Q113" i="9"/>
  <c r="N113" i="9"/>
  <c r="M113" i="9"/>
  <c r="L113" i="9"/>
  <c r="B113" i="9"/>
  <c r="A113" i="9"/>
  <c r="AE112" i="9"/>
  <c r="O113" i="17" s="1"/>
  <c r="AD112" i="9"/>
  <c r="S112" i="9"/>
  <c r="R112" i="9"/>
  <c r="Q112" i="9"/>
  <c r="N112" i="9"/>
  <c r="M112" i="9"/>
  <c r="L112" i="9"/>
  <c r="B112" i="9"/>
  <c r="A112" i="9"/>
  <c r="AE111" i="9"/>
  <c r="O112" i="17" s="1"/>
  <c r="AD111" i="9"/>
  <c r="S111" i="9"/>
  <c r="R111" i="9"/>
  <c r="Q111" i="9"/>
  <c r="N111" i="9"/>
  <c r="M111" i="9"/>
  <c r="L111" i="9"/>
  <c r="B111" i="9"/>
  <c r="A111" i="9"/>
  <c r="AE110" i="9"/>
  <c r="O111" i="17" s="1"/>
  <c r="AD110" i="9"/>
  <c r="S110" i="9"/>
  <c r="R110" i="9"/>
  <c r="Q110" i="9"/>
  <c r="N110" i="9"/>
  <c r="M110" i="9"/>
  <c r="L110" i="9"/>
  <c r="B110" i="9"/>
  <c r="A110" i="9"/>
  <c r="AE109" i="9"/>
  <c r="O110" i="17" s="1"/>
  <c r="AD109" i="9"/>
  <c r="S109" i="9"/>
  <c r="R109" i="9"/>
  <c r="Q109" i="9"/>
  <c r="N109" i="9"/>
  <c r="M109" i="9"/>
  <c r="L109" i="9"/>
  <c r="B109" i="9"/>
  <c r="A109" i="9"/>
  <c r="AE108" i="9"/>
  <c r="O109" i="17" s="1"/>
  <c r="AD108" i="9"/>
  <c r="S108" i="9"/>
  <c r="R108" i="9"/>
  <c r="Q108" i="9"/>
  <c r="N108" i="9"/>
  <c r="M108" i="9"/>
  <c r="L108" i="9"/>
  <c r="B108" i="9"/>
  <c r="A108" i="9"/>
  <c r="AE107" i="9"/>
  <c r="O108" i="17" s="1"/>
  <c r="AD107" i="9"/>
  <c r="S107" i="9"/>
  <c r="R107" i="9"/>
  <c r="Q107" i="9"/>
  <c r="N107" i="9"/>
  <c r="M107" i="9"/>
  <c r="L107" i="9"/>
  <c r="B107" i="9"/>
  <c r="A107" i="9"/>
  <c r="AE106" i="9"/>
  <c r="O107" i="17" s="1"/>
  <c r="AD106" i="9"/>
  <c r="S106" i="9"/>
  <c r="R106" i="9"/>
  <c r="Q106" i="9"/>
  <c r="N106" i="9"/>
  <c r="M106" i="9"/>
  <c r="L106" i="9"/>
  <c r="B106" i="9"/>
  <c r="A106" i="9"/>
  <c r="AE105" i="9"/>
  <c r="O106" i="17" s="1"/>
  <c r="AD105" i="9"/>
  <c r="S105" i="9"/>
  <c r="R105" i="9"/>
  <c r="Q105" i="9"/>
  <c r="N105" i="9"/>
  <c r="M105" i="9"/>
  <c r="L105" i="9"/>
  <c r="B105" i="9"/>
  <c r="A105" i="9"/>
  <c r="AE104" i="9"/>
  <c r="O105" i="17" s="1"/>
  <c r="AD104" i="9"/>
  <c r="S104" i="9"/>
  <c r="R104" i="9"/>
  <c r="Q104" i="9"/>
  <c r="N104" i="9"/>
  <c r="M104" i="9"/>
  <c r="L104" i="9"/>
  <c r="B104" i="9"/>
  <c r="A104" i="9"/>
  <c r="AE103" i="9"/>
  <c r="O104" i="17" s="1"/>
  <c r="AD103" i="9"/>
  <c r="S103" i="9"/>
  <c r="R103" i="9"/>
  <c r="Q103" i="9"/>
  <c r="N103" i="9"/>
  <c r="M103" i="9"/>
  <c r="L103" i="9"/>
  <c r="B103" i="9"/>
  <c r="A103" i="9"/>
  <c r="AE102" i="9"/>
  <c r="O103" i="17" s="1"/>
  <c r="AD102" i="9"/>
  <c r="S102" i="9"/>
  <c r="R102" i="9"/>
  <c r="Q102" i="9"/>
  <c r="N102" i="9"/>
  <c r="M102" i="9"/>
  <c r="L102" i="9"/>
  <c r="B102" i="9"/>
  <c r="A102" i="9"/>
  <c r="AE101" i="9"/>
  <c r="O102" i="17" s="1"/>
  <c r="AD101" i="9"/>
  <c r="S101" i="9"/>
  <c r="R101" i="9"/>
  <c r="Q101" i="9"/>
  <c r="N101" i="9"/>
  <c r="M101" i="9"/>
  <c r="L101" i="9"/>
  <c r="B101" i="9"/>
  <c r="A101" i="9"/>
  <c r="AE100" i="9"/>
  <c r="O101" i="17" s="1"/>
  <c r="AD100" i="9"/>
  <c r="S100" i="9"/>
  <c r="R100" i="9"/>
  <c r="Q100" i="9"/>
  <c r="N100" i="9"/>
  <c r="M100" i="9"/>
  <c r="L100" i="9"/>
  <c r="B100" i="9"/>
  <c r="A100" i="9"/>
  <c r="AE99" i="9"/>
  <c r="O100" i="17" s="1"/>
  <c r="AD99" i="9"/>
  <c r="S99" i="9"/>
  <c r="R99" i="9"/>
  <c r="Q99" i="9"/>
  <c r="N99" i="9"/>
  <c r="M99" i="9"/>
  <c r="L99" i="9"/>
  <c r="B99" i="9"/>
  <c r="A99" i="9"/>
  <c r="AE98" i="9"/>
  <c r="O99" i="17" s="1"/>
  <c r="AD98" i="9"/>
  <c r="S98" i="9"/>
  <c r="R98" i="9"/>
  <c r="Q98" i="9"/>
  <c r="N98" i="9"/>
  <c r="M98" i="9"/>
  <c r="L98" i="9"/>
  <c r="B98" i="9"/>
  <c r="A98" i="9"/>
  <c r="AE97" i="9"/>
  <c r="O98" i="17" s="1"/>
  <c r="AD97" i="9"/>
  <c r="S97" i="9"/>
  <c r="R97" i="9"/>
  <c r="Q97" i="9"/>
  <c r="N97" i="9"/>
  <c r="M97" i="9"/>
  <c r="L97" i="9"/>
  <c r="B97" i="9"/>
  <c r="A97" i="9"/>
  <c r="AE96" i="9"/>
  <c r="O97" i="17" s="1"/>
  <c r="AD96" i="9"/>
  <c r="S96" i="9"/>
  <c r="R96" i="9"/>
  <c r="Q96" i="9"/>
  <c r="N96" i="9"/>
  <c r="M96" i="9"/>
  <c r="L96" i="9"/>
  <c r="B96" i="9"/>
  <c r="A96" i="9"/>
  <c r="AE95" i="9"/>
  <c r="O96" i="17" s="1"/>
  <c r="AD95" i="9"/>
  <c r="S95" i="9"/>
  <c r="R95" i="9"/>
  <c r="Q95" i="9"/>
  <c r="N95" i="9"/>
  <c r="M95" i="9"/>
  <c r="L95" i="9"/>
  <c r="B95" i="9"/>
  <c r="A95" i="9"/>
  <c r="AE94" i="9"/>
  <c r="O95" i="17" s="1"/>
  <c r="AD94" i="9"/>
  <c r="S94" i="9"/>
  <c r="R94" i="9"/>
  <c r="Q94" i="9"/>
  <c r="N94" i="9"/>
  <c r="M94" i="9"/>
  <c r="L94" i="9"/>
  <c r="B94" i="9"/>
  <c r="A94" i="9"/>
  <c r="AE93" i="9"/>
  <c r="O94" i="17" s="1"/>
  <c r="AD93" i="9"/>
  <c r="S93" i="9"/>
  <c r="R93" i="9"/>
  <c r="Q93" i="9"/>
  <c r="N93" i="9"/>
  <c r="M93" i="9"/>
  <c r="L93" i="9"/>
  <c r="B93" i="9"/>
  <c r="A93" i="9"/>
  <c r="AE92" i="9"/>
  <c r="O93" i="17" s="1"/>
  <c r="AD92" i="9"/>
  <c r="S92" i="9"/>
  <c r="R92" i="9"/>
  <c r="Q92" i="9"/>
  <c r="N92" i="9"/>
  <c r="M92" i="9"/>
  <c r="L92" i="9"/>
  <c r="B92" i="9"/>
  <c r="A92" i="9"/>
  <c r="AE91" i="9"/>
  <c r="O92" i="17" s="1"/>
  <c r="AD91" i="9"/>
  <c r="S91" i="9"/>
  <c r="R91" i="9"/>
  <c r="Q91" i="9"/>
  <c r="N91" i="9"/>
  <c r="M91" i="9"/>
  <c r="L91" i="9"/>
  <c r="B91" i="9"/>
  <c r="A91" i="9"/>
  <c r="AE90" i="9"/>
  <c r="O91" i="17" s="1"/>
  <c r="AD90" i="9"/>
  <c r="S90" i="9"/>
  <c r="R90" i="9"/>
  <c r="Q90" i="9"/>
  <c r="N90" i="9"/>
  <c r="M90" i="9"/>
  <c r="L90" i="9"/>
  <c r="B90" i="9"/>
  <c r="A90" i="9"/>
  <c r="AE89" i="9"/>
  <c r="O90" i="17" s="1"/>
  <c r="AD89" i="9"/>
  <c r="S89" i="9"/>
  <c r="R89" i="9"/>
  <c r="Q89" i="9"/>
  <c r="N89" i="9"/>
  <c r="M89" i="9"/>
  <c r="L89" i="9"/>
  <c r="B89" i="9"/>
  <c r="A89" i="9"/>
  <c r="AE88" i="9"/>
  <c r="O89" i="17" s="1"/>
  <c r="AD88" i="9"/>
  <c r="S88" i="9"/>
  <c r="R88" i="9"/>
  <c r="Q88" i="9"/>
  <c r="N88" i="9"/>
  <c r="M88" i="9"/>
  <c r="L88" i="9"/>
  <c r="B88" i="9"/>
  <c r="A88" i="9"/>
  <c r="AE87" i="9"/>
  <c r="O88" i="17" s="1"/>
  <c r="AD87" i="9"/>
  <c r="S87" i="9"/>
  <c r="R87" i="9"/>
  <c r="Q87" i="9"/>
  <c r="N87" i="9"/>
  <c r="M87" i="9"/>
  <c r="L87" i="9"/>
  <c r="B87" i="9"/>
  <c r="A87" i="9"/>
  <c r="AE86" i="9"/>
  <c r="O87" i="17" s="1"/>
  <c r="AD86" i="9"/>
  <c r="S86" i="9"/>
  <c r="R86" i="9"/>
  <c r="Q86" i="9"/>
  <c r="N86" i="9"/>
  <c r="M86" i="9"/>
  <c r="L86" i="9"/>
  <c r="B86" i="9"/>
  <c r="A86" i="9"/>
  <c r="AE85" i="9"/>
  <c r="O86" i="17" s="1"/>
  <c r="AD85" i="9"/>
  <c r="S85" i="9"/>
  <c r="R85" i="9"/>
  <c r="Q85" i="9"/>
  <c r="N85" i="9"/>
  <c r="M85" i="9"/>
  <c r="L85" i="9"/>
  <c r="B85" i="9"/>
  <c r="A85" i="9"/>
  <c r="AE84" i="9"/>
  <c r="O85" i="17" s="1"/>
  <c r="AD84" i="9"/>
  <c r="S84" i="9"/>
  <c r="R84" i="9"/>
  <c r="Q84" i="9"/>
  <c r="N84" i="9"/>
  <c r="M84" i="9"/>
  <c r="L84" i="9"/>
  <c r="B84" i="9"/>
  <c r="A84" i="9"/>
  <c r="AE83" i="9"/>
  <c r="O84" i="17" s="1"/>
  <c r="AD83" i="9"/>
  <c r="S83" i="9"/>
  <c r="R83" i="9"/>
  <c r="Q83" i="9"/>
  <c r="N83" i="9"/>
  <c r="M83" i="9"/>
  <c r="L83" i="9"/>
  <c r="B83" i="9"/>
  <c r="A83" i="9"/>
  <c r="AE82" i="9"/>
  <c r="O83" i="17" s="1"/>
  <c r="AD82" i="9"/>
  <c r="S82" i="9"/>
  <c r="R82" i="9"/>
  <c r="Q82" i="9"/>
  <c r="N82" i="9"/>
  <c r="M82" i="9"/>
  <c r="L82" i="9"/>
  <c r="B82" i="9"/>
  <c r="A82" i="9"/>
  <c r="AE81" i="9"/>
  <c r="O82" i="17" s="1"/>
  <c r="AD81" i="9"/>
  <c r="S81" i="9"/>
  <c r="R81" i="9"/>
  <c r="Q81" i="9"/>
  <c r="N81" i="9"/>
  <c r="M81" i="9"/>
  <c r="L81" i="9"/>
  <c r="B81" i="9"/>
  <c r="A81" i="9"/>
  <c r="AE80" i="9"/>
  <c r="O81" i="17" s="1"/>
  <c r="AD80" i="9"/>
  <c r="S80" i="9"/>
  <c r="R80" i="9"/>
  <c r="Q80" i="9"/>
  <c r="N80" i="9"/>
  <c r="M80" i="9"/>
  <c r="L80" i="9"/>
  <c r="B80" i="9"/>
  <c r="A80" i="9"/>
  <c r="AE79" i="9"/>
  <c r="O80" i="17" s="1"/>
  <c r="AD79" i="9"/>
  <c r="S79" i="9"/>
  <c r="R79" i="9"/>
  <c r="Q79" i="9"/>
  <c r="N79" i="9"/>
  <c r="M79" i="9"/>
  <c r="L79" i="9"/>
  <c r="B79" i="9"/>
  <c r="A79" i="9"/>
  <c r="AE78" i="9"/>
  <c r="O79" i="17" s="1"/>
  <c r="AD78" i="9"/>
  <c r="S78" i="9"/>
  <c r="R78" i="9"/>
  <c r="Q78" i="9"/>
  <c r="N78" i="9"/>
  <c r="M78" i="9"/>
  <c r="L78" i="9"/>
  <c r="B78" i="9"/>
  <c r="A78" i="9"/>
  <c r="AE77" i="9"/>
  <c r="O78" i="17" s="1"/>
  <c r="AD77" i="9"/>
  <c r="S77" i="9"/>
  <c r="R77" i="9"/>
  <c r="Q77" i="9"/>
  <c r="N77" i="9"/>
  <c r="M77" i="9"/>
  <c r="L77" i="9"/>
  <c r="B77" i="9"/>
  <c r="A77" i="9"/>
  <c r="AE76" i="9"/>
  <c r="O77" i="17" s="1"/>
  <c r="AD76" i="9"/>
  <c r="S76" i="9"/>
  <c r="R76" i="9"/>
  <c r="Q76" i="9"/>
  <c r="N76" i="9"/>
  <c r="M76" i="9"/>
  <c r="L76" i="9"/>
  <c r="B76" i="9"/>
  <c r="A76" i="9"/>
  <c r="AE75" i="9"/>
  <c r="O76" i="17" s="1"/>
  <c r="AD75" i="9"/>
  <c r="S75" i="9"/>
  <c r="R75" i="9"/>
  <c r="Q75" i="9"/>
  <c r="N75" i="9"/>
  <c r="M75" i="9"/>
  <c r="L75" i="9"/>
  <c r="B75" i="9"/>
  <c r="A75" i="9"/>
  <c r="AE74" i="9"/>
  <c r="O75" i="17" s="1"/>
  <c r="AD74" i="9"/>
  <c r="S74" i="9"/>
  <c r="R74" i="9"/>
  <c r="Q74" i="9"/>
  <c r="N74" i="9"/>
  <c r="M74" i="9"/>
  <c r="L74" i="9"/>
  <c r="B74" i="9"/>
  <c r="A74" i="9"/>
  <c r="AE73" i="9"/>
  <c r="O74" i="17" s="1"/>
  <c r="AD73" i="9"/>
  <c r="S73" i="9"/>
  <c r="R73" i="9"/>
  <c r="Q73" i="9"/>
  <c r="N73" i="9"/>
  <c r="M73" i="9"/>
  <c r="L73" i="9"/>
  <c r="B73" i="9"/>
  <c r="A73" i="9"/>
  <c r="AE72" i="9"/>
  <c r="O73" i="17" s="1"/>
  <c r="AD72" i="9"/>
  <c r="S72" i="9"/>
  <c r="R72" i="9"/>
  <c r="Q72" i="9"/>
  <c r="N72" i="9"/>
  <c r="M72" i="9"/>
  <c r="L72" i="9"/>
  <c r="B72" i="9"/>
  <c r="A72" i="9"/>
  <c r="AE71" i="9"/>
  <c r="O72" i="17" s="1"/>
  <c r="AD71" i="9"/>
  <c r="S71" i="9"/>
  <c r="R71" i="9"/>
  <c r="Q71" i="9"/>
  <c r="N71" i="9"/>
  <c r="M71" i="9"/>
  <c r="L71" i="9"/>
  <c r="B71" i="9"/>
  <c r="A71" i="9"/>
  <c r="AE70" i="9"/>
  <c r="O71" i="17" s="1"/>
  <c r="AD70" i="9"/>
  <c r="S70" i="9"/>
  <c r="R70" i="9"/>
  <c r="Q70" i="9"/>
  <c r="N70" i="9"/>
  <c r="M70" i="9"/>
  <c r="L70" i="9"/>
  <c r="B70" i="9"/>
  <c r="A70" i="9"/>
  <c r="AE69" i="9"/>
  <c r="O70" i="17" s="1"/>
  <c r="AD69" i="9"/>
  <c r="S69" i="9"/>
  <c r="R69" i="9"/>
  <c r="Q69" i="9"/>
  <c r="N69" i="9"/>
  <c r="M69" i="9"/>
  <c r="L69" i="9"/>
  <c r="B69" i="9"/>
  <c r="A69" i="9"/>
  <c r="AE68" i="9"/>
  <c r="O69" i="17" s="1"/>
  <c r="AD68" i="9"/>
  <c r="S68" i="9"/>
  <c r="R68" i="9"/>
  <c r="Q68" i="9"/>
  <c r="N68" i="9"/>
  <c r="M68" i="9"/>
  <c r="L68" i="9"/>
  <c r="B68" i="9"/>
  <c r="A68" i="9"/>
  <c r="AE67" i="9"/>
  <c r="O68" i="17" s="1"/>
  <c r="AD67" i="9"/>
  <c r="S67" i="9"/>
  <c r="R67" i="9"/>
  <c r="Q67" i="9"/>
  <c r="N67" i="9"/>
  <c r="M67" i="9"/>
  <c r="L67" i="9"/>
  <c r="B67" i="9"/>
  <c r="A67" i="9"/>
  <c r="AE66" i="9"/>
  <c r="O67" i="17" s="1"/>
  <c r="AD66" i="9"/>
  <c r="S66" i="9"/>
  <c r="R66" i="9"/>
  <c r="Q66" i="9"/>
  <c r="N66" i="9"/>
  <c r="M66" i="9"/>
  <c r="L66" i="9"/>
  <c r="B66" i="9"/>
  <c r="A66" i="9"/>
  <c r="AE65" i="9"/>
  <c r="O66" i="17" s="1"/>
  <c r="AD65" i="9"/>
  <c r="S65" i="9"/>
  <c r="R65" i="9"/>
  <c r="Q65" i="9"/>
  <c r="N65" i="9"/>
  <c r="M65" i="9"/>
  <c r="L65" i="9"/>
  <c r="B65" i="9"/>
  <c r="A65" i="9"/>
  <c r="AE64" i="9"/>
  <c r="O65" i="17" s="1"/>
  <c r="AD64" i="9"/>
  <c r="S64" i="9"/>
  <c r="R64" i="9"/>
  <c r="Q64" i="9"/>
  <c r="N64" i="9"/>
  <c r="M64" i="9"/>
  <c r="L64" i="9"/>
  <c r="B64" i="9"/>
  <c r="A64" i="9"/>
  <c r="AE63" i="9"/>
  <c r="O64" i="17" s="1"/>
  <c r="AD63" i="9"/>
  <c r="S63" i="9"/>
  <c r="R63" i="9"/>
  <c r="Q63" i="9"/>
  <c r="N63" i="9"/>
  <c r="M63" i="9"/>
  <c r="L63" i="9"/>
  <c r="B63" i="9"/>
  <c r="A63" i="9"/>
  <c r="AE62" i="9"/>
  <c r="O63" i="17" s="1"/>
  <c r="AD62" i="9"/>
  <c r="S62" i="9"/>
  <c r="R62" i="9"/>
  <c r="Q62" i="9"/>
  <c r="N62" i="9"/>
  <c r="M62" i="9"/>
  <c r="L62" i="9"/>
  <c r="B62" i="9"/>
  <c r="A62" i="9"/>
  <c r="AE61" i="9"/>
  <c r="O62" i="17" s="1"/>
  <c r="AD61" i="9"/>
  <c r="S61" i="9"/>
  <c r="R61" i="9"/>
  <c r="Q61" i="9"/>
  <c r="N61" i="9"/>
  <c r="M61" i="9"/>
  <c r="L61" i="9"/>
  <c r="B61" i="9"/>
  <c r="A61" i="9"/>
  <c r="AE60" i="9"/>
  <c r="O61" i="17" s="1"/>
  <c r="AD60" i="9"/>
  <c r="S60" i="9"/>
  <c r="R60" i="9"/>
  <c r="Q60" i="9"/>
  <c r="N60" i="9"/>
  <c r="M60" i="9"/>
  <c r="L60" i="9"/>
  <c r="B60" i="9"/>
  <c r="A60" i="9"/>
  <c r="AE59" i="9"/>
  <c r="O60" i="17" s="1"/>
  <c r="AD59" i="9"/>
  <c r="S59" i="9"/>
  <c r="R59" i="9"/>
  <c r="Q59" i="9"/>
  <c r="N59" i="9"/>
  <c r="M59" i="9"/>
  <c r="L59" i="9"/>
  <c r="B59" i="9"/>
  <c r="A59" i="9"/>
  <c r="AE58" i="9"/>
  <c r="O59" i="17" s="1"/>
  <c r="AD58" i="9"/>
  <c r="S58" i="9"/>
  <c r="R58" i="9"/>
  <c r="Q58" i="9"/>
  <c r="N58" i="9"/>
  <c r="M58" i="9"/>
  <c r="L58" i="9"/>
  <c r="B58" i="9"/>
  <c r="A58" i="9"/>
  <c r="AE57" i="9"/>
  <c r="O58" i="17" s="1"/>
  <c r="AD57" i="9"/>
  <c r="S57" i="9"/>
  <c r="R57" i="9"/>
  <c r="Q57" i="9"/>
  <c r="N57" i="9"/>
  <c r="M57" i="9"/>
  <c r="L57" i="9"/>
  <c r="B57" i="9"/>
  <c r="A57" i="9"/>
  <c r="AE56" i="9"/>
  <c r="O57" i="17" s="1"/>
  <c r="AD56" i="9"/>
  <c r="S56" i="9"/>
  <c r="R56" i="9"/>
  <c r="Q56" i="9"/>
  <c r="N56" i="9"/>
  <c r="M56" i="9"/>
  <c r="L56" i="9"/>
  <c r="B56" i="9"/>
  <c r="A56" i="9"/>
  <c r="AE55" i="9"/>
  <c r="O56" i="17" s="1"/>
  <c r="AD55" i="9"/>
  <c r="S55" i="9"/>
  <c r="R55" i="9"/>
  <c r="Q55" i="9"/>
  <c r="N55" i="9"/>
  <c r="M55" i="9"/>
  <c r="L55" i="9"/>
  <c r="B55" i="9"/>
  <c r="A55" i="9"/>
  <c r="AE54" i="9"/>
  <c r="O55" i="17" s="1"/>
  <c r="AD54" i="9"/>
  <c r="S54" i="9"/>
  <c r="R54" i="9"/>
  <c r="Q54" i="9"/>
  <c r="N54" i="9"/>
  <c r="M54" i="9"/>
  <c r="L54" i="9"/>
  <c r="B54" i="9"/>
  <c r="A54" i="9"/>
  <c r="AE53" i="9"/>
  <c r="O54" i="17" s="1"/>
  <c r="AD53" i="9"/>
  <c r="S53" i="9"/>
  <c r="R53" i="9"/>
  <c r="Q53" i="9"/>
  <c r="N53" i="9"/>
  <c r="M53" i="9"/>
  <c r="L53" i="9"/>
  <c r="B53" i="9"/>
  <c r="A53" i="9"/>
  <c r="AE52" i="9"/>
  <c r="O53" i="17" s="1"/>
  <c r="AD52" i="9"/>
  <c r="S52" i="9"/>
  <c r="R52" i="9"/>
  <c r="Q52" i="9"/>
  <c r="N52" i="9"/>
  <c r="M52" i="9"/>
  <c r="L52" i="9"/>
  <c r="B52" i="9"/>
  <c r="A52" i="9"/>
  <c r="AE51" i="9"/>
  <c r="O52" i="17" s="1"/>
  <c r="AD51" i="9"/>
  <c r="S51" i="9"/>
  <c r="R51" i="9"/>
  <c r="Q51" i="9"/>
  <c r="N51" i="9"/>
  <c r="M51" i="9"/>
  <c r="L51" i="9"/>
  <c r="B51" i="9"/>
  <c r="A51" i="9"/>
  <c r="AE50" i="9"/>
  <c r="O51" i="17" s="1"/>
  <c r="AD50" i="9"/>
  <c r="S50" i="9"/>
  <c r="R50" i="9"/>
  <c r="Q50" i="9"/>
  <c r="N50" i="9"/>
  <c r="M50" i="9"/>
  <c r="L50" i="9"/>
  <c r="B50" i="9"/>
  <c r="A50" i="9"/>
  <c r="AE49" i="9"/>
  <c r="O50" i="17" s="1"/>
  <c r="AD49" i="9"/>
  <c r="S49" i="9"/>
  <c r="R49" i="9"/>
  <c r="Q49" i="9"/>
  <c r="N49" i="9"/>
  <c r="M49" i="9"/>
  <c r="L49" i="9"/>
  <c r="B49" i="9"/>
  <c r="A49" i="9"/>
  <c r="AE48" i="9"/>
  <c r="O49" i="17" s="1"/>
  <c r="AD48" i="9"/>
  <c r="S48" i="9"/>
  <c r="R48" i="9"/>
  <c r="Q48" i="9"/>
  <c r="N48" i="9"/>
  <c r="M48" i="9"/>
  <c r="L48" i="9"/>
  <c r="B48" i="9"/>
  <c r="A48" i="9"/>
  <c r="AE47" i="9"/>
  <c r="O48" i="17" s="1"/>
  <c r="AD47" i="9"/>
  <c r="S47" i="9"/>
  <c r="R47" i="9"/>
  <c r="Q47" i="9"/>
  <c r="N47" i="9"/>
  <c r="M47" i="9"/>
  <c r="L47" i="9"/>
  <c r="B47" i="9"/>
  <c r="A47" i="9"/>
  <c r="AE46" i="9"/>
  <c r="O47" i="17" s="1"/>
  <c r="AD46" i="9"/>
  <c r="S46" i="9"/>
  <c r="R46" i="9"/>
  <c r="Q46" i="9"/>
  <c r="N46" i="9"/>
  <c r="M46" i="9"/>
  <c r="L46" i="9"/>
  <c r="B46" i="9"/>
  <c r="A46" i="9"/>
  <c r="AE45" i="9"/>
  <c r="O46" i="17" s="1"/>
  <c r="AD45" i="9"/>
  <c r="S45" i="9"/>
  <c r="R45" i="9"/>
  <c r="Q45" i="9"/>
  <c r="N45" i="9"/>
  <c r="M45" i="9"/>
  <c r="L45" i="9"/>
  <c r="B45" i="9"/>
  <c r="A45" i="9"/>
  <c r="AE44" i="9"/>
  <c r="O45" i="17" s="1"/>
  <c r="AD44" i="9"/>
  <c r="S44" i="9"/>
  <c r="R44" i="9"/>
  <c r="Q44" i="9"/>
  <c r="N44" i="9"/>
  <c r="M44" i="9"/>
  <c r="L44" i="9"/>
  <c r="B44" i="9"/>
  <c r="A44" i="9"/>
  <c r="AE43" i="9"/>
  <c r="O44" i="17" s="1"/>
  <c r="AD43" i="9"/>
  <c r="S43" i="9"/>
  <c r="R43" i="9"/>
  <c r="Q43" i="9"/>
  <c r="N43" i="9"/>
  <c r="M43" i="9"/>
  <c r="L43" i="9"/>
  <c r="B43" i="9"/>
  <c r="A43" i="9"/>
  <c r="AE42" i="9"/>
  <c r="O43" i="17" s="1"/>
  <c r="AD42" i="9"/>
  <c r="S42" i="9"/>
  <c r="R42" i="9"/>
  <c r="Q42" i="9"/>
  <c r="N42" i="9"/>
  <c r="M42" i="9"/>
  <c r="L42" i="9"/>
  <c r="B42" i="9"/>
  <c r="A42" i="9"/>
  <c r="AE41" i="9"/>
  <c r="O42" i="17" s="1"/>
  <c r="AD41" i="9"/>
  <c r="S41" i="9"/>
  <c r="R41" i="9"/>
  <c r="Q41" i="9"/>
  <c r="N41" i="9"/>
  <c r="M41" i="9"/>
  <c r="L41" i="9"/>
  <c r="B41" i="9"/>
  <c r="A41" i="9"/>
  <c r="AE40" i="9"/>
  <c r="O41" i="17" s="1"/>
  <c r="AD40" i="9"/>
  <c r="S40" i="9"/>
  <c r="R40" i="9"/>
  <c r="Q40" i="9"/>
  <c r="N40" i="9"/>
  <c r="M40" i="9"/>
  <c r="L40" i="9"/>
  <c r="B40" i="9"/>
  <c r="A40" i="9"/>
  <c r="AE39" i="9"/>
  <c r="O40" i="17" s="1"/>
  <c r="AD39" i="9"/>
  <c r="S39" i="9"/>
  <c r="R39" i="9"/>
  <c r="Q39" i="9"/>
  <c r="N39" i="9"/>
  <c r="M39" i="9"/>
  <c r="L39" i="9"/>
  <c r="B39" i="9"/>
  <c r="A39" i="9"/>
  <c r="AE38" i="9"/>
  <c r="O39" i="17" s="1"/>
  <c r="AD38" i="9"/>
  <c r="S38" i="9"/>
  <c r="R38" i="9"/>
  <c r="Q38" i="9"/>
  <c r="N38" i="9"/>
  <c r="M38" i="9"/>
  <c r="L38" i="9"/>
  <c r="B38" i="9"/>
  <c r="A38" i="9"/>
  <c r="AE37" i="9"/>
  <c r="O38" i="17" s="1"/>
  <c r="AD37" i="9"/>
  <c r="S37" i="9"/>
  <c r="R37" i="9"/>
  <c r="Q37" i="9"/>
  <c r="N37" i="9"/>
  <c r="M37" i="9"/>
  <c r="L37" i="9"/>
  <c r="B37" i="9"/>
  <c r="A37" i="9"/>
  <c r="AE36" i="9"/>
  <c r="O37" i="17" s="1"/>
  <c r="AD36" i="9"/>
  <c r="S36" i="9"/>
  <c r="R36" i="9"/>
  <c r="Q36" i="9"/>
  <c r="N36" i="9"/>
  <c r="M36" i="9"/>
  <c r="L36" i="9"/>
  <c r="B36" i="9"/>
  <c r="A36" i="9"/>
  <c r="AE35" i="9"/>
  <c r="O36" i="17" s="1"/>
  <c r="AD35" i="9"/>
  <c r="S35" i="9"/>
  <c r="R35" i="9"/>
  <c r="Q35" i="9"/>
  <c r="N35" i="9"/>
  <c r="M35" i="9"/>
  <c r="L35" i="9"/>
  <c r="B35" i="9"/>
  <c r="A35" i="9"/>
  <c r="AE34" i="9"/>
  <c r="O35" i="17" s="1"/>
  <c r="AD34" i="9"/>
  <c r="S34" i="9"/>
  <c r="R34" i="9"/>
  <c r="Q34" i="9"/>
  <c r="N34" i="9"/>
  <c r="M34" i="9"/>
  <c r="L34" i="9"/>
  <c r="B34" i="9"/>
  <c r="A34" i="9"/>
  <c r="AE33" i="9"/>
  <c r="O34" i="17" s="1"/>
  <c r="AD33" i="9"/>
  <c r="S33" i="9"/>
  <c r="R33" i="9"/>
  <c r="Q33" i="9"/>
  <c r="N33" i="9"/>
  <c r="M33" i="9"/>
  <c r="L33" i="9"/>
  <c r="B33" i="9"/>
  <c r="A33" i="9"/>
  <c r="AE32" i="9"/>
  <c r="O33" i="17" s="1"/>
  <c r="AD32" i="9"/>
  <c r="S32" i="9"/>
  <c r="R32" i="9"/>
  <c r="Q32" i="9"/>
  <c r="N32" i="9"/>
  <c r="M32" i="9"/>
  <c r="L32" i="9"/>
  <c r="B32" i="9"/>
  <c r="A32" i="9"/>
  <c r="AE31" i="9"/>
  <c r="O32" i="17" s="1"/>
  <c r="AD31" i="9"/>
  <c r="S31" i="9"/>
  <c r="R31" i="9"/>
  <c r="Q31" i="9"/>
  <c r="N31" i="9"/>
  <c r="M31" i="9"/>
  <c r="L31" i="9"/>
  <c r="B31" i="9"/>
  <c r="A31" i="9"/>
  <c r="AE30" i="9"/>
  <c r="O31" i="17" s="1"/>
  <c r="AD30" i="9"/>
  <c r="S30" i="9"/>
  <c r="R30" i="9"/>
  <c r="Q30" i="9"/>
  <c r="N30" i="9"/>
  <c r="M30" i="9"/>
  <c r="L30" i="9"/>
  <c r="B30" i="9"/>
  <c r="A30" i="9"/>
  <c r="AE29" i="9"/>
  <c r="O30" i="17" s="1"/>
  <c r="AD29" i="9"/>
  <c r="S29" i="9"/>
  <c r="R29" i="9"/>
  <c r="Q29" i="9"/>
  <c r="N29" i="9"/>
  <c r="M29" i="9"/>
  <c r="L29" i="9"/>
  <c r="B29" i="9"/>
  <c r="A29" i="9"/>
  <c r="AE28" i="9"/>
  <c r="O29" i="17" s="1"/>
  <c r="AD28" i="9"/>
  <c r="S28" i="9"/>
  <c r="R28" i="9"/>
  <c r="Q28" i="9"/>
  <c r="N28" i="9"/>
  <c r="M28" i="9"/>
  <c r="L28" i="9"/>
  <c r="B28" i="9"/>
  <c r="A28" i="9"/>
  <c r="AE27" i="9"/>
  <c r="O28" i="17" s="1"/>
  <c r="AD27" i="9"/>
  <c r="S27" i="9"/>
  <c r="R27" i="9"/>
  <c r="Q27" i="9"/>
  <c r="N27" i="9"/>
  <c r="M27" i="9"/>
  <c r="L27" i="9"/>
  <c r="B27" i="9"/>
  <c r="A27" i="9"/>
  <c r="AE26" i="9"/>
  <c r="O27" i="17" s="1"/>
  <c r="AD26" i="9"/>
  <c r="S26" i="9"/>
  <c r="R26" i="9"/>
  <c r="Q26" i="9"/>
  <c r="N26" i="9"/>
  <c r="M26" i="9"/>
  <c r="L26" i="9"/>
  <c r="B26" i="9"/>
  <c r="A26" i="9"/>
  <c r="AE25" i="9"/>
  <c r="O26" i="17" s="1"/>
  <c r="AD25" i="9"/>
  <c r="S25" i="9"/>
  <c r="R25" i="9"/>
  <c r="Q25" i="9"/>
  <c r="N25" i="9"/>
  <c r="M25" i="9"/>
  <c r="L25" i="9"/>
  <c r="B25" i="9"/>
  <c r="A25" i="9"/>
  <c r="AE24" i="9"/>
  <c r="O25" i="17" s="1"/>
  <c r="AD24" i="9"/>
  <c r="S24" i="9"/>
  <c r="R24" i="9"/>
  <c r="Q24" i="9"/>
  <c r="N24" i="9"/>
  <c r="M24" i="9"/>
  <c r="L24" i="9"/>
  <c r="B24" i="9"/>
  <c r="A24" i="9"/>
  <c r="S23" i="9"/>
  <c r="R23" i="9"/>
  <c r="N23" i="9"/>
  <c r="M23" i="9"/>
  <c r="C23" i="9"/>
  <c r="B23" i="9"/>
  <c r="S22" i="9"/>
  <c r="R22" i="9"/>
  <c r="N22" i="9"/>
  <c r="M22" i="9"/>
  <c r="C22" i="9"/>
  <c r="B22" i="9"/>
  <c r="S21" i="9"/>
  <c r="R21" i="9"/>
  <c r="Q21" i="9"/>
  <c r="N21" i="9"/>
  <c r="M21" i="9"/>
  <c r="L21" i="9"/>
  <c r="B21" i="9"/>
  <c r="S20" i="9"/>
  <c r="R20" i="9"/>
  <c r="Q20" i="9"/>
  <c r="N20" i="9"/>
  <c r="M20" i="9"/>
  <c r="L20" i="9"/>
  <c r="B20" i="9"/>
  <c r="S19" i="9"/>
  <c r="R19" i="9"/>
  <c r="Q19" i="9"/>
  <c r="N19" i="9"/>
  <c r="M19" i="9"/>
  <c r="L19" i="9"/>
  <c r="B19" i="9"/>
  <c r="S18" i="9"/>
  <c r="R18" i="9"/>
  <c r="N18" i="9"/>
  <c r="M18" i="9"/>
  <c r="B18" i="9"/>
  <c r="S17" i="9"/>
  <c r="R17" i="9"/>
  <c r="N17" i="9"/>
  <c r="M17" i="9"/>
  <c r="B17" i="9"/>
  <c r="S16" i="9"/>
  <c r="R16" i="9"/>
  <c r="N16" i="9"/>
  <c r="M16" i="9"/>
  <c r="B16" i="9"/>
  <c r="S15" i="9"/>
  <c r="R15" i="9"/>
  <c r="Q15" i="9"/>
  <c r="N15" i="9"/>
  <c r="M15" i="9"/>
  <c r="L15" i="9"/>
  <c r="B15" i="9"/>
  <c r="S14" i="9"/>
  <c r="R14" i="9"/>
  <c r="Q14" i="9"/>
  <c r="N14" i="9"/>
  <c r="M14" i="9"/>
  <c r="L14" i="9"/>
  <c r="B14" i="9"/>
  <c r="S13" i="9"/>
  <c r="R13" i="9"/>
  <c r="Q13" i="9"/>
  <c r="N13" i="9"/>
  <c r="M13" i="9"/>
  <c r="L13" i="9"/>
  <c r="B13" i="9"/>
  <c r="S12" i="9"/>
  <c r="R12" i="9"/>
  <c r="Q12" i="9"/>
  <c r="N12" i="9"/>
  <c r="M12" i="9"/>
  <c r="L12" i="9"/>
  <c r="B12" i="9"/>
  <c r="S11" i="9"/>
  <c r="R11" i="9"/>
  <c r="Q11" i="9"/>
  <c r="N11" i="9"/>
  <c r="M11" i="9"/>
  <c r="L11" i="9"/>
  <c r="B11" i="9"/>
  <c r="S10" i="9"/>
  <c r="R10" i="9"/>
  <c r="N10" i="9"/>
  <c r="M10" i="9"/>
  <c r="B10" i="9"/>
  <c r="S9" i="9"/>
  <c r="R9" i="9"/>
  <c r="Q9" i="9"/>
  <c r="N9" i="9"/>
  <c r="M9" i="9"/>
  <c r="L9" i="9"/>
  <c r="B9" i="9"/>
  <c r="S8" i="9"/>
  <c r="R8" i="9"/>
  <c r="N8" i="9"/>
  <c r="M8" i="9"/>
  <c r="B8" i="9"/>
  <c r="AE7" i="9"/>
  <c r="AD7" i="9"/>
  <c r="C7" i="10" s="1"/>
  <c r="S7" i="9"/>
  <c r="R7" i="9"/>
  <c r="N7" i="9"/>
  <c r="M7" i="9"/>
  <c r="B7" i="9"/>
  <c r="AE6" i="9"/>
  <c r="AD6" i="9"/>
  <c r="C6" i="10" s="1"/>
  <c r="S6" i="9"/>
  <c r="R6" i="9"/>
  <c r="N6" i="9"/>
  <c r="M6" i="9"/>
  <c r="B6" i="9"/>
  <c r="AE5" i="9"/>
  <c r="AD5" i="9"/>
  <c r="S5" i="9"/>
  <c r="R5" i="9"/>
  <c r="Q5" i="9"/>
  <c r="N5" i="9"/>
  <c r="M5" i="9"/>
  <c r="L5" i="9"/>
  <c r="B5" i="9"/>
  <c r="AE4" i="9"/>
  <c r="AD4" i="9"/>
  <c r="C4" i="10" s="1"/>
  <c r="S4" i="9"/>
  <c r="R4" i="9"/>
  <c r="Q4" i="9"/>
  <c r="N4" i="9"/>
  <c r="M4" i="9"/>
  <c r="L4" i="9"/>
  <c r="B4" i="9"/>
  <c r="A4" i="9"/>
  <c r="AE303" i="7"/>
  <c r="AD303" i="7"/>
  <c r="C303" i="9" s="1"/>
  <c r="S303" i="7"/>
  <c r="R303" i="7"/>
  <c r="Q303" i="7"/>
  <c r="N303" i="7"/>
  <c r="M303" i="7"/>
  <c r="L303" i="7"/>
  <c r="C303" i="7"/>
  <c r="B303" i="7"/>
  <c r="A303" i="7"/>
  <c r="AE302" i="7"/>
  <c r="AD302" i="7"/>
  <c r="C302" i="9" s="1"/>
  <c r="S302" i="7"/>
  <c r="R302" i="7"/>
  <c r="Q302" i="7"/>
  <c r="N302" i="7"/>
  <c r="M302" i="7"/>
  <c r="L302" i="7"/>
  <c r="C302" i="7"/>
  <c r="B302" i="7"/>
  <c r="A302" i="7"/>
  <c r="AE301" i="7"/>
  <c r="AD301" i="7"/>
  <c r="C301" i="9" s="1"/>
  <c r="S301" i="7"/>
  <c r="R301" i="7"/>
  <c r="Q301" i="7"/>
  <c r="N301" i="7"/>
  <c r="M301" i="7"/>
  <c r="L301" i="7"/>
  <c r="C301" i="7"/>
  <c r="B301" i="7"/>
  <c r="A301" i="7"/>
  <c r="AE300" i="7"/>
  <c r="AD300" i="7"/>
  <c r="C300" i="9" s="1"/>
  <c r="S300" i="7"/>
  <c r="R300" i="7"/>
  <c r="Q300" i="7"/>
  <c r="N300" i="7"/>
  <c r="M300" i="7"/>
  <c r="L300" i="7"/>
  <c r="C300" i="7"/>
  <c r="B300" i="7"/>
  <c r="A300" i="7"/>
  <c r="AE299" i="7"/>
  <c r="AD299" i="7"/>
  <c r="C299" i="9" s="1"/>
  <c r="S299" i="7"/>
  <c r="R299" i="7"/>
  <c r="Q299" i="7"/>
  <c r="N299" i="7"/>
  <c r="M299" i="7"/>
  <c r="L299" i="7"/>
  <c r="C299" i="7"/>
  <c r="B299" i="7"/>
  <c r="A299" i="7"/>
  <c r="AE298" i="7"/>
  <c r="AD298" i="7"/>
  <c r="C298" i="9" s="1"/>
  <c r="S298" i="7"/>
  <c r="R298" i="7"/>
  <c r="Q298" i="7"/>
  <c r="N298" i="7"/>
  <c r="M298" i="7"/>
  <c r="L298" i="7"/>
  <c r="C298" i="7"/>
  <c r="B298" i="7"/>
  <c r="A298" i="7"/>
  <c r="AE297" i="7"/>
  <c r="AD297" i="7"/>
  <c r="C297" i="9" s="1"/>
  <c r="S297" i="7"/>
  <c r="R297" i="7"/>
  <c r="Q297" i="7"/>
  <c r="N297" i="7"/>
  <c r="M297" i="7"/>
  <c r="L297" i="7"/>
  <c r="C297" i="7"/>
  <c r="B297" i="7"/>
  <c r="A297" i="7"/>
  <c r="AE296" i="7"/>
  <c r="AD296" i="7"/>
  <c r="C296" i="9" s="1"/>
  <c r="S296" i="7"/>
  <c r="R296" i="7"/>
  <c r="Q296" i="7"/>
  <c r="N296" i="7"/>
  <c r="M296" i="7"/>
  <c r="L296" i="7"/>
  <c r="C296" i="7"/>
  <c r="B296" i="7"/>
  <c r="A296" i="7"/>
  <c r="AE295" i="7"/>
  <c r="AD295" i="7"/>
  <c r="C295" i="9" s="1"/>
  <c r="S295" i="7"/>
  <c r="R295" i="7"/>
  <c r="Q295" i="7"/>
  <c r="N295" i="7"/>
  <c r="M295" i="7"/>
  <c r="L295" i="7"/>
  <c r="C295" i="7"/>
  <c r="B295" i="7"/>
  <c r="A295" i="7"/>
  <c r="AE294" i="7"/>
  <c r="AD294" i="7"/>
  <c r="C294" i="9" s="1"/>
  <c r="S294" i="7"/>
  <c r="R294" i="7"/>
  <c r="Q294" i="7"/>
  <c r="N294" i="7"/>
  <c r="M294" i="7"/>
  <c r="L294" i="7"/>
  <c r="C294" i="7"/>
  <c r="B294" i="7"/>
  <c r="A294" i="7"/>
  <c r="AE293" i="7"/>
  <c r="AD293" i="7"/>
  <c r="C293" i="9" s="1"/>
  <c r="S293" i="7"/>
  <c r="R293" i="7"/>
  <c r="Q293" i="7"/>
  <c r="N293" i="7"/>
  <c r="M293" i="7"/>
  <c r="L293" i="7"/>
  <c r="C293" i="7"/>
  <c r="B293" i="7"/>
  <c r="A293" i="7"/>
  <c r="AE292" i="7"/>
  <c r="AD292" i="7"/>
  <c r="C292" i="9" s="1"/>
  <c r="S292" i="7"/>
  <c r="R292" i="7"/>
  <c r="Q292" i="7"/>
  <c r="N292" i="7"/>
  <c r="M292" i="7"/>
  <c r="L292" i="7"/>
  <c r="C292" i="7"/>
  <c r="B292" i="7"/>
  <c r="A292" i="7"/>
  <c r="AE291" i="7"/>
  <c r="AD291" i="7"/>
  <c r="C291" i="9" s="1"/>
  <c r="S291" i="7"/>
  <c r="R291" i="7"/>
  <c r="Q291" i="7"/>
  <c r="N291" i="7"/>
  <c r="M291" i="7"/>
  <c r="L291" i="7"/>
  <c r="C291" i="7"/>
  <c r="B291" i="7"/>
  <c r="A291" i="7"/>
  <c r="AE290" i="7"/>
  <c r="AD290" i="7"/>
  <c r="C290" i="9" s="1"/>
  <c r="S290" i="7"/>
  <c r="R290" i="7"/>
  <c r="Q290" i="7"/>
  <c r="N290" i="7"/>
  <c r="M290" i="7"/>
  <c r="L290" i="7"/>
  <c r="C290" i="7"/>
  <c r="B290" i="7"/>
  <c r="A290" i="7"/>
  <c r="AE289" i="7"/>
  <c r="AD289" i="7"/>
  <c r="C289" i="9" s="1"/>
  <c r="S289" i="7"/>
  <c r="R289" i="7"/>
  <c r="Q289" i="7"/>
  <c r="N289" i="7"/>
  <c r="M289" i="7"/>
  <c r="L289" i="7"/>
  <c r="C289" i="7"/>
  <c r="B289" i="7"/>
  <c r="A289" i="7"/>
  <c r="AE288" i="7"/>
  <c r="AD288" i="7"/>
  <c r="C288" i="9" s="1"/>
  <c r="S288" i="7"/>
  <c r="R288" i="7"/>
  <c r="Q288" i="7"/>
  <c r="N288" i="7"/>
  <c r="M288" i="7"/>
  <c r="L288" i="7"/>
  <c r="C288" i="7"/>
  <c r="B288" i="7"/>
  <c r="A288" i="7"/>
  <c r="AE287" i="7"/>
  <c r="AD287" i="7"/>
  <c r="C287" i="9" s="1"/>
  <c r="S287" i="7"/>
  <c r="R287" i="7"/>
  <c r="Q287" i="7"/>
  <c r="N287" i="7"/>
  <c r="M287" i="7"/>
  <c r="L287" i="7"/>
  <c r="C287" i="7"/>
  <c r="B287" i="7"/>
  <c r="A287" i="7"/>
  <c r="AE286" i="7"/>
  <c r="AD286" i="7"/>
  <c r="C286" i="9" s="1"/>
  <c r="S286" i="7"/>
  <c r="R286" i="7"/>
  <c r="Q286" i="7"/>
  <c r="N286" i="7"/>
  <c r="M286" i="7"/>
  <c r="L286" i="7"/>
  <c r="C286" i="7"/>
  <c r="B286" i="7"/>
  <c r="A286" i="7"/>
  <c r="AE285" i="7"/>
  <c r="AD285" i="7"/>
  <c r="C285" i="9" s="1"/>
  <c r="S285" i="7"/>
  <c r="R285" i="7"/>
  <c r="Q285" i="7"/>
  <c r="N285" i="7"/>
  <c r="M285" i="7"/>
  <c r="L285" i="7"/>
  <c r="C285" i="7"/>
  <c r="B285" i="7"/>
  <c r="A285" i="7"/>
  <c r="AE284" i="7"/>
  <c r="AD284" i="7"/>
  <c r="C284" i="9" s="1"/>
  <c r="S284" i="7"/>
  <c r="R284" i="7"/>
  <c r="Q284" i="7"/>
  <c r="N284" i="7"/>
  <c r="M284" i="7"/>
  <c r="L284" i="7"/>
  <c r="C284" i="7"/>
  <c r="B284" i="7"/>
  <c r="A284" i="7"/>
  <c r="AE283" i="7"/>
  <c r="AD283" i="7"/>
  <c r="C283" i="9" s="1"/>
  <c r="S283" i="7"/>
  <c r="R283" i="7"/>
  <c r="Q283" i="7"/>
  <c r="N283" i="7"/>
  <c r="M283" i="7"/>
  <c r="L283" i="7"/>
  <c r="C283" i="7"/>
  <c r="B283" i="7"/>
  <c r="A283" i="7"/>
  <c r="AE282" i="7"/>
  <c r="AD282" i="7"/>
  <c r="C282" i="9" s="1"/>
  <c r="S282" i="7"/>
  <c r="R282" i="7"/>
  <c r="Q282" i="7"/>
  <c r="N282" i="7"/>
  <c r="M282" i="7"/>
  <c r="L282" i="7"/>
  <c r="C282" i="7"/>
  <c r="B282" i="7"/>
  <c r="A282" i="7"/>
  <c r="AE281" i="7"/>
  <c r="AD281" i="7"/>
  <c r="C281" i="9" s="1"/>
  <c r="S281" i="7"/>
  <c r="R281" i="7"/>
  <c r="Q281" i="7"/>
  <c r="N281" i="7"/>
  <c r="M281" i="7"/>
  <c r="L281" i="7"/>
  <c r="C281" i="7"/>
  <c r="B281" i="7"/>
  <c r="A281" i="7"/>
  <c r="AE280" i="7"/>
  <c r="AD280" i="7"/>
  <c r="C280" i="9" s="1"/>
  <c r="S280" i="7"/>
  <c r="R280" i="7"/>
  <c r="Q280" i="7"/>
  <c r="N280" i="7"/>
  <c r="M280" i="7"/>
  <c r="L280" i="7"/>
  <c r="C280" i="7"/>
  <c r="B280" i="7"/>
  <c r="A280" i="7"/>
  <c r="AE279" i="7"/>
  <c r="AD279" i="7"/>
  <c r="C279" i="9" s="1"/>
  <c r="S279" i="7"/>
  <c r="R279" i="7"/>
  <c r="Q279" i="7"/>
  <c r="N279" i="7"/>
  <c r="M279" i="7"/>
  <c r="L279" i="7"/>
  <c r="C279" i="7"/>
  <c r="B279" i="7"/>
  <c r="A279" i="7"/>
  <c r="AE278" i="7"/>
  <c r="AD278" i="7"/>
  <c r="C278" i="9" s="1"/>
  <c r="S278" i="7"/>
  <c r="R278" i="7"/>
  <c r="Q278" i="7"/>
  <c r="N278" i="7"/>
  <c r="M278" i="7"/>
  <c r="L278" i="7"/>
  <c r="C278" i="7"/>
  <c r="B278" i="7"/>
  <c r="A278" i="7"/>
  <c r="AE277" i="7"/>
  <c r="AD277" i="7"/>
  <c r="C277" i="9" s="1"/>
  <c r="S277" i="7"/>
  <c r="R277" i="7"/>
  <c r="Q277" i="7"/>
  <c r="N277" i="7"/>
  <c r="M277" i="7"/>
  <c r="L277" i="7"/>
  <c r="C277" i="7"/>
  <c r="B277" i="7"/>
  <c r="A277" i="7"/>
  <c r="AE276" i="7"/>
  <c r="AD276" i="7"/>
  <c r="C276" i="9" s="1"/>
  <c r="S276" i="7"/>
  <c r="R276" i="7"/>
  <c r="Q276" i="7"/>
  <c r="N276" i="7"/>
  <c r="M276" i="7"/>
  <c r="L276" i="7"/>
  <c r="C276" i="7"/>
  <c r="B276" i="7"/>
  <c r="A276" i="7"/>
  <c r="AE275" i="7"/>
  <c r="AD275" i="7"/>
  <c r="C275" i="9" s="1"/>
  <c r="S275" i="7"/>
  <c r="R275" i="7"/>
  <c r="Q275" i="7"/>
  <c r="N275" i="7"/>
  <c r="M275" i="7"/>
  <c r="L275" i="7"/>
  <c r="C275" i="7"/>
  <c r="B275" i="7"/>
  <c r="A275" i="7"/>
  <c r="AE274" i="7"/>
  <c r="AD274" i="7"/>
  <c r="C274" i="9" s="1"/>
  <c r="S274" i="7"/>
  <c r="R274" i="7"/>
  <c r="Q274" i="7"/>
  <c r="N274" i="7"/>
  <c r="M274" i="7"/>
  <c r="L274" i="7"/>
  <c r="C274" i="7"/>
  <c r="B274" i="7"/>
  <c r="A274" i="7"/>
  <c r="AE273" i="7"/>
  <c r="AD273" i="7"/>
  <c r="C273" i="9" s="1"/>
  <c r="S273" i="7"/>
  <c r="R273" i="7"/>
  <c r="Q273" i="7"/>
  <c r="N273" i="7"/>
  <c r="M273" i="7"/>
  <c r="L273" i="7"/>
  <c r="C273" i="7"/>
  <c r="B273" i="7"/>
  <c r="A273" i="7"/>
  <c r="AE272" i="7"/>
  <c r="AD272" i="7"/>
  <c r="C272" i="9" s="1"/>
  <c r="S272" i="7"/>
  <c r="R272" i="7"/>
  <c r="Q272" i="7"/>
  <c r="N272" i="7"/>
  <c r="M272" i="7"/>
  <c r="L272" i="7"/>
  <c r="C272" i="7"/>
  <c r="B272" i="7"/>
  <c r="A272" i="7"/>
  <c r="AE271" i="7"/>
  <c r="AD271" i="7"/>
  <c r="C271" i="9" s="1"/>
  <c r="S271" i="7"/>
  <c r="R271" i="7"/>
  <c r="Q271" i="7"/>
  <c r="N271" i="7"/>
  <c r="M271" i="7"/>
  <c r="L271" i="7"/>
  <c r="C271" i="7"/>
  <c r="B271" i="7"/>
  <c r="A271" i="7"/>
  <c r="AE270" i="7"/>
  <c r="AD270" i="7"/>
  <c r="C270" i="9" s="1"/>
  <c r="S270" i="7"/>
  <c r="R270" i="7"/>
  <c r="Q270" i="7"/>
  <c r="N270" i="7"/>
  <c r="M270" i="7"/>
  <c r="L270" i="7"/>
  <c r="C270" i="7"/>
  <c r="B270" i="7"/>
  <c r="A270" i="7"/>
  <c r="AE269" i="7"/>
  <c r="AD269" i="7"/>
  <c r="C269" i="9" s="1"/>
  <c r="S269" i="7"/>
  <c r="R269" i="7"/>
  <c r="Q269" i="7"/>
  <c r="N269" i="7"/>
  <c r="M269" i="7"/>
  <c r="L269" i="7"/>
  <c r="C269" i="7"/>
  <c r="B269" i="7"/>
  <c r="A269" i="7"/>
  <c r="AE268" i="7"/>
  <c r="AD268" i="7"/>
  <c r="C268" i="9" s="1"/>
  <c r="S268" i="7"/>
  <c r="R268" i="7"/>
  <c r="Q268" i="7"/>
  <c r="N268" i="7"/>
  <c r="M268" i="7"/>
  <c r="L268" i="7"/>
  <c r="C268" i="7"/>
  <c r="B268" i="7"/>
  <c r="A268" i="7"/>
  <c r="AE267" i="7"/>
  <c r="AD267" i="7"/>
  <c r="C267" i="9" s="1"/>
  <c r="S267" i="7"/>
  <c r="R267" i="7"/>
  <c r="Q267" i="7"/>
  <c r="N267" i="7"/>
  <c r="M267" i="7"/>
  <c r="L267" i="7"/>
  <c r="C267" i="7"/>
  <c r="B267" i="7"/>
  <c r="A267" i="7"/>
  <c r="AE266" i="7"/>
  <c r="AD266" i="7"/>
  <c r="C266" i="9" s="1"/>
  <c r="S266" i="7"/>
  <c r="R266" i="7"/>
  <c r="Q266" i="7"/>
  <c r="N266" i="7"/>
  <c r="M266" i="7"/>
  <c r="L266" i="7"/>
  <c r="C266" i="7"/>
  <c r="B266" i="7"/>
  <c r="A266" i="7"/>
  <c r="AE265" i="7"/>
  <c r="AD265" i="7"/>
  <c r="C265" i="9" s="1"/>
  <c r="S265" i="7"/>
  <c r="R265" i="7"/>
  <c r="Q265" i="7"/>
  <c r="N265" i="7"/>
  <c r="M265" i="7"/>
  <c r="L265" i="7"/>
  <c r="C265" i="7"/>
  <c r="B265" i="7"/>
  <c r="A265" i="7"/>
  <c r="AE264" i="7"/>
  <c r="AD264" i="7"/>
  <c r="C264" i="9" s="1"/>
  <c r="S264" i="7"/>
  <c r="R264" i="7"/>
  <c r="Q264" i="7"/>
  <c r="N264" i="7"/>
  <c r="M264" i="7"/>
  <c r="L264" i="7"/>
  <c r="C264" i="7"/>
  <c r="B264" i="7"/>
  <c r="A264" i="7"/>
  <c r="AE263" i="7"/>
  <c r="AD263" i="7"/>
  <c r="C263" i="9" s="1"/>
  <c r="S263" i="7"/>
  <c r="R263" i="7"/>
  <c r="Q263" i="7"/>
  <c r="N263" i="7"/>
  <c r="M263" i="7"/>
  <c r="L263" i="7"/>
  <c r="C263" i="7"/>
  <c r="B263" i="7"/>
  <c r="A263" i="7"/>
  <c r="AE262" i="7"/>
  <c r="AD262" i="7"/>
  <c r="C262" i="9" s="1"/>
  <c r="S262" i="7"/>
  <c r="R262" i="7"/>
  <c r="Q262" i="7"/>
  <c r="N262" i="7"/>
  <c r="M262" i="7"/>
  <c r="L262" i="7"/>
  <c r="C262" i="7"/>
  <c r="B262" i="7"/>
  <c r="A262" i="7"/>
  <c r="AE261" i="7"/>
  <c r="AD261" i="7"/>
  <c r="C261" i="9" s="1"/>
  <c r="S261" i="7"/>
  <c r="R261" i="7"/>
  <c r="Q261" i="7"/>
  <c r="N261" i="7"/>
  <c r="M261" i="7"/>
  <c r="L261" i="7"/>
  <c r="C261" i="7"/>
  <c r="B261" i="7"/>
  <c r="A261" i="7"/>
  <c r="AE260" i="7"/>
  <c r="AD260" i="7"/>
  <c r="C260" i="9" s="1"/>
  <c r="S260" i="7"/>
  <c r="R260" i="7"/>
  <c r="Q260" i="7"/>
  <c r="N260" i="7"/>
  <c r="M260" i="7"/>
  <c r="L260" i="7"/>
  <c r="C260" i="7"/>
  <c r="B260" i="7"/>
  <c r="A260" i="7"/>
  <c r="AE259" i="7"/>
  <c r="AD259" i="7"/>
  <c r="C259" i="9" s="1"/>
  <c r="S259" i="7"/>
  <c r="R259" i="7"/>
  <c r="Q259" i="7"/>
  <c r="N259" i="7"/>
  <c r="M259" i="7"/>
  <c r="L259" i="7"/>
  <c r="C259" i="7"/>
  <c r="B259" i="7"/>
  <c r="A259" i="7"/>
  <c r="AE258" i="7"/>
  <c r="AD258" i="7"/>
  <c r="C258" i="9" s="1"/>
  <c r="S258" i="7"/>
  <c r="R258" i="7"/>
  <c r="Q258" i="7"/>
  <c r="N258" i="7"/>
  <c r="M258" i="7"/>
  <c r="L258" i="7"/>
  <c r="C258" i="7"/>
  <c r="B258" i="7"/>
  <c r="A258" i="7"/>
  <c r="AE257" i="7"/>
  <c r="AD257" i="7"/>
  <c r="C257" i="9" s="1"/>
  <c r="S257" i="7"/>
  <c r="R257" i="7"/>
  <c r="Q257" i="7"/>
  <c r="N257" i="7"/>
  <c r="M257" i="7"/>
  <c r="L257" i="7"/>
  <c r="C257" i="7"/>
  <c r="B257" i="7"/>
  <c r="A257" i="7"/>
  <c r="AE256" i="7"/>
  <c r="AD256" i="7"/>
  <c r="C256" i="9" s="1"/>
  <c r="S256" i="7"/>
  <c r="R256" i="7"/>
  <c r="Q256" i="7"/>
  <c r="N256" i="7"/>
  <c r="M256" i="7"/>
  <c r="L256" i="7"/>
  <c r="C256" i="7"/>
  <c r="B256" i="7"/>
  <c r="A256" i="7"/>
  <c r="AE255" i="7"/>
  <c r="AD255" i="7"/>
  <c r="C255" i="9" s="1"/>
  <c r="S255" i="7"/>
  <c r="R255" i="7"/>
  <c r="Q255" i="7"/>
  <c r="N255" i="7"/>
  <c r="M255" i="7"/>
  <c r="L255" i="7"/>
  <c r="C255" i="7"/>
  <c r="B255" i="7"/>
  <c r="A255" i="7"/>
  <c r="AE254" i="7"/>
  <c r="AD254" i="7"/>
  <c r="C254" i="9" s="1"/>
  <c r="S254" i="7"/>
  <c r="R254" i="7"/>
  <c r="Q254" i="7"/>
  <c r="N254" i="7"/>
  <c r="M254" i="7"/>
  <c r="L254" i="7"/>
  <c r="C254" i="7"/>
  <c r="B254" i="7"/>
  <c r="A254" i="7"/>
  <c r="AE253" i="7"/>
  <c r="AD253" i="7"/>
  <c r="C253" i="9" s="1"/>
  <c r="S253" i="7"/>
  <c r="R253" i="7"/>
  <c r="Q253" i="7"/>
  <c r="N253" i="7"/>
  <c r="M253" i="7"/>
  <c r="L253" i="7"/>
  <c r="C253" i="7"/>
  <c r="B253" i="7"/>
  <c r="A253" i="7"/>
  <c r="AE252" i="7"/>
  <c r="AD252" i="7"/>
  <c r="C252" i="9" s="1"/>
  <c r="S252" i="7"/>
  <c r="R252" i="7"/>
  <c r="Q252" i="7"/>
  <c r="N252" i="7"/>
  <c r="M252" i="7"/>
  <c r="L252" i="7"/>
  <c r="C252" i="7"/>
  <c r="B252" i="7"/>
  <c r="A252" i="7"/>
  <c r="AE251" i="7"/>
  <c r="AD251" i="7"/>
  <c r="C251" i="9" s="1"/>
  <c r="S251" i="7"/>
  <c r="R251" i="7"/>
  <c r="Q251" i="7"/>
  <c r="N251" i="7"/>
  <c r="M251" i="7"/>
  <c r="L251" i="7"/>
  <c r="C251" i="7"/>
  <c r="B251" i="7"/>
  <c r="A251" i="7"/>
  <c r="AE250" i="7"/>
  <c r="AD250" i="7"/>
  <c r="C250" i="9" s="1"/>
  <c r="S250" i="7"/>
  <c r="R250" i="7"/>
  <c r="Q250" i="7"/>
  <c r="N250" i="7"/>
  <c r="M250" i="7"/>
  <c r="L250" i="7"/>
  <c r="C250" i="7"/>
  <c r="B250" i="7"/>
  <c r="A250" i="7"/>
  <c r="AE249" i="7"/>
  <c r="AD249" i="7"/>
  <c r="C249" i="9" s="1"/>
  <c r="S249" i="7"/>
  <c r="R249" i="7"/>
  <c r="Q249" i="7"/>
  <c r="N249" i="7"/>
  <c r="M249" i="7"/>
  <c r="L249" i="7"/>
  <c r="C249" i="7"/>
  <c r="B249" i="7"/>
  <c r="A249" i="7"/>
  <c r="AE248" i="7"/>
  <c r="AD248" i="7"/>
  <c r="C248" i="9" s="1"/>
  <c r="S248" i="7"/>
  <c r="R248" i="7"/>
  <c r="Q248" i="7"/>
  <c r="N248" i="7"/>
  <c r="M248" i="7"/>
  <c r="L248" i="7"/>
  <c r="C248" i="7"/>
  <c r="B248" i="7"/>
  <c r="A248" i="7"/>
  <c r="AE247" i="7"/>
  <c r="AD247" i="7"/>
  <c r="C247" i="9" s="1"/>
  <c r="S247" i="7"/>
  <c r="R247" i="7"/>
  <c r="Q247" i="7"/>
  <c r="N247" i="7"/>
  <c r="M247" i="7"/>
  <c r="L247" i="7"/>
  <c r="C247" i="7"/>
  <c r="B247" i="7"/>
  <c r="A247" i="7"/>
  <c r="AE246" i="7"/>
  <c r="AD246" i="7"/>
  <c r="C246" i="9" s="1"/>
  <c r="S246" i="7"/>
  <c r="R246" i="7"/>
  <c r="Q246" i="7"/>
  <c r="N246" i="7"/>
  <c r="M246" i="7"/>
  <c r="L246" i="7"/>
  <c r="C246" i="7"/>
  <c r="B246" i="7"/>
  <c r="A246" i="7"/>
  <c r="AE245" i="7"/>
  <c r="AD245" i="7"/>
  <c r="C245" i="9" s="1"/>
  <c r="S245" i="7"/>
  <c r="R245" i="7"/>
  <c r="Q245" i="7"/>
  <c r="N245" i="7"/>
  <c r="M245" i="7"/>
  <c r="L245" i="7"/>
  <c r="C245" i="7"/>
  <c r="B245" i="7"/>
  <c r="A245" i="7"/>
  <c r="AE244" i="7"/>
  <c r="AD244" i="7"/>
  <c r="C244" i="9" s="1"/>
  <c r="S244" i="7"/>
  <c r="R244" i="7"/>
  <c r="Q244" i="7"/>
  <c r="N244" i="7"/>
  <c r="M244" i="7"/>
  <c r="L244" i="7"/>
  <c r="C244" i="7"/>
  <c r="B244" i="7"/>
  <c r="A244" i="7"/>
  <c r="AE243" i="7"/>
  <c r="AD243" i="7"/>
  <c r="C243" i="9" s="1"/>
  <c r="S243" i="7"/>
  <c r="R243" i="7"/>
  <c r="Q243" i="7"/>
  <c r="N243" i="7"/>
  <c r="M243" i="7"/>
  <c r="L243" i="7"/>
  <c r="C243" i="7"/>
  <c r="B243" i="7"/>
  <c r="A243" i="7"/>
  <c r="AE242" i="7"/>
  <c r="AD242" i="7"/>
  <c r="C242" i="9" s="1"/>
  <c r="S242" i="7"/>
  <c r="R242" i="7"/>
  <c r="Q242" i="7"/>
  <c r="N242" i="7"/>
  <c r="M242" i="7"/>
  <c r="L242" i="7"/>
  <c r="C242" i="7"/>
  <c r="B242" i="7"/>
  <c r="A242" i="7"/>
  <c r="AE241" i="7"/>
  <c r="AD241" i="7"/>
  <c r="C241" i="9" s="1"/>
  <c r="S241" i="7"/>
  <c r="R241" i="7"/>
  <c r="Q241" i="7"/>
  <c r="N241" i="7"/>
  <c r="M241" i="7"/>
  <c r="L241" i="7"/>
  <c r="C241" i="7"/>
  <c r="B241" i="7"/>
  <c r="A241" i="7"/>
  <c r="AE240" i="7"/>
  <c r="AD240" i="7"/>
  <c r="C240" i="9" s="1"/>
  <c r="S240" i="7"/>
  <c r="R240" i="7"/>
  <c r="Q240" i="7"/>
  <c r="N240" i="7"/>
  <c r="M240" i="7"/>
  <c r="L240" i="7"/>
  <c r="C240" i="7"/>
  <c r="B240" i="7"/>
  <c r="A240" i="7"/>
  <c r="AE239" i="7"/>
  <c r="AD239" i="7"/>
  <c r="C239" i="9" s="1"/>
  <c r="S239" i="7"/>
  <c r="R239" i="7"/>
  <c r="Q239" i="7"/>
  <c r="N239" i="7"/>
  <c r="M239" i="7"/>
  <c r="L239" i="7"/>
  <c r="C239" i="7"/>
  <c r="B239" i="7"/>
  <c r="A239" i="7"/>
  <c r="AE238" i="7"/>
  <c r="AD238" i="7"/>
  <c r="C238" i="9" s="1"/>
  <c r="S238" i="7"/>
  <c r="R238" i="7"/>
  <c r="Q238" i="7"/>
  <c r="N238" i="7"/>
  <c r="M238" i="7"/>
  <c r="L238" i="7"/>
  <c r="C238" i="7"/>
  <c r="B238" i="7"/>
  <c r="A238" i="7"/>
  <c r="AE237" i="7"/>
  <c r="AD237" i="7"/>
  <c r="C237" i="9" s="1"/>
  <c r="S237" i="7"/>
  <c r="R237" i="7"/>
  <c r="Q237" i="7"/>
  <c r="N237" i="7"/>
  <c r="M237" i="7"/>
  <c r="L237" i="7"/>
  <c r="C237" i="7"/>
  <c r="B237" i="7"/>
  <c r="A237" i="7"/>
  <c r="AE236" i="7"/>
  <c r="AD236" i="7"/>
  <c r="C236" i="9" s="1"/>
  <c r="S236" i="7"/>
  <c r="R236" i="7"/>
  <c r="Q236" i="7"/>
  <c r="N236" i="7"/>
  <c r="M236" i="7"/>
  <c r="L236" i="7"/>
  <c r="C236" i="7"/>
  <c r="B236" i="7"/>
  <c r="A236" i="7"/>
  <c r="AE235" i="7"/>
  <c r="AD235" i="7"/>
  <c r="C235" i="9" s="1"/>
  <c r="S235" i="7"/>
  <c r="R235" i="7"/>
  <c r="Q235" i="7"/>
  <c r="N235" i="7"/>
  <c r="M235" i="7"/>
  <c r="L235" i="7"/>
  <c r="C235" i="7"/>
  <c r="B235" i="7"/>
  <c r="A235" i="7"/>
  <c r="AE234" i="7"/>
  <c r="AD234" i="7"/>
  <c r="C234" i="9" s="1"/>
  <c r="S234" i="7"/>
  <c r="R234" i="7"/>
  <c r="Q234" i="7"/>
  <c r="N234" i="7"/>
  <c r="M234" i="7"/>
  <c r="L234" i="7"/>
  <c r="C234" i="7"/>
  <c r="B234" i="7"/>
  <c r="A234" i="7"/>
  <c r="AE233" i="7"/>
  <c r="AD233" i="7"/>
  <c r="C233" i="9" s="1"/>
  <c r="S233" i="7"/>
  <c r="R233" i="7"/>
  <c r="Q233" i="7"/>
  <c r="N233" i="7"/>
  <c r="M233" i="7"/>
  <c r="L233" i="7"/>
  <c r="C233" i="7"/>
  <c r="B233" i="7"/>
  <c r="A233" i="7"/>
  <c r="AE232" i="7"/>
  <c r="AD232" i="7"/>
  <c r="C232" i="9" s="1"/>
  <c r="S232" i="7"/>
  <c r="R232" i="7"/>
  <c r="Q232" i="7"/>
  <c r="N232" i="7"/>
  <c r="M232" i="7"/>
  <c r="L232" i="7"/>
  <c r="C232" i="7"/>
  <c r="B232" i="7"/>
  <c r="A232" i="7"/>
  <c r="AE231" i="7"/>
  <c r="AD231" i="7"/>
  <c r="C231" i="9" s="1"/>
  <c r="S231" i="7"/>
  <c r="R231" i="7"/>
  <c r="Q231" i="7"/>
  <c r="N231" i="7"/>
  <c r="M231" i="7"/>
  <c r="L231" i="7"/>
  <c r="C231" i="7"/>
  <c r="B231" i="7"/>
  <c r="A231" i="7"/>
  <c r="AE230" i="7"/>
  <c r="AD230" i="7"/>
  <c r="C230" i="9" s="1"/>
  <c r="S230" i="7"/>
  <c r="R230" i="7"/>
  <c r="Q230" i="7"/>
  <c r="N230" i="7"/>
  <c r="M230" i="7"/>
  <c r="L230" i="7"/>
  <c r="C230" i="7"/>
  <c r="B230" i="7"/>
  <c r="A230" i="7"/>
  <c r="AE229" i="7"/>
  <c r="AD229" i="7"/>
  <c r="C229" i="9" s="1"/>
  <c r="S229" i="7"/>
  <c r="R229" i="7"/>
  <c r="Q229" i="7"/>
  <c r="N229" i="7"/>
  <c r="M229" i="7"/>
  <c r="L229" i="7"/>
  <c r="C229" i="7"/>
  <c r="B229" i="7"/>
  <c r="A229" i="7"/>
  <c r="AE228" i="7"/>
  <c r="AD228" i="7"/>
  <c r="C228" i="9" s="1"/>
  <c r="S228" i="7"/>
  <c r="R228" i="7"/>
  <c r="Q228" i="7"/>
  <c r="N228" i="7"/>
  <c r="M228" i="7"/>
  <c r="L228" i="7"/>
  <c r="C228" i="7"/>
  <c r="B228" i="7"/>
  <c r="A228" i="7"/>
  <c r="AE227" i="7"/>
  <c r="AD227" i="7"/>
  <c r="C227" i="9" s="1"/>
  <c r="S227" i="7"/>
  <c r="R227" i="7"/>
  <c r="Q227" i="7"/>
  <c r="N227" i="7"/>
  <c r="M227" i="7"/>
  <c r="L227" i="7"/>
  <c r="C227" i="7"/>
  <c r="B227" i="7"/>
  <c r="A227" i="7"/>
  <c r="AE226" i="7"/>
  <c r="AD226" i="7"/>
  <c r="C226" i="9" s="1"/>
  <c r="S226" i="7"/>
  <c r="R226" i="7"/>
  <c r="Q226" i="7"/>
  <c r="N226" i="7"/>
  <c r="M226" i="7"/>
  <c r="L226" i="7"/>
  <c r="C226" i="7"/>
  <c r="B226" i="7"/>
  <c r="A226" i="7"/>
  <c r="AE225" i="7"/>
  <c r="AD225" i="7"/>
  <c r="C225" i="9" s="1"/>
  <c r="S225" i="7"/>
  <c r="R225" i="7"/>
  <c r="Q225" i="7"/>
  <c r="N225" i="7"/>
  <c r="M225" i="7"/>
  <c r="L225" i="7"/>
  <c r="C225" i="7"/>
  <c r="B225" i="7"/>
  <c r="A225" i="7"/>
  <c r="AE224" i="7"/>
  <c r="AD224" i="7"/>
  <c r="C224" i="9" s="1"/>
  <c r="S224" i="7"/>
  <c r="R224" i="7"/>
  <c r="Q224" i="7"/>
  <c r="N224" i="7"/>
  <c r="M224" i="7"/>
  <c r="L224" i="7"/>
  <c r="C224" i="7"/>
  <c r="B224" i="7"/>
  <c r="A224" i="7"/>
  <c r="AE223" i="7"/>
  <c r="AD223" i="7"/>
  <c r="C223" i="9" s="1"/>
  <c r="S223" i="7"/>
  <c r="R223" i="7"/>
  <c r="Q223" i="7"/>
  <c r="N223" i="7"/>
  <c r="M223" i="7"/>
  <c r="L223" i="7"/>
  <c r="C223" i="7"/>
  <c r="B223" i="7"/>
  <c r="A223" i="7"/>
  <c r="AE222" i="7"/>
  <c r="AD222" i="7"/>
  <c r="C222" i="9" s="1"/>
  <c r="S222" i="7"/>
  <c r="R222" i="7"/>
  <c r="Q222" i="7"/>
  <c r="N222" i="7"/>
  <c r="M222" i="7"/>
  <c r="L222" i="7"/>
  <c r="C222" i="7"/>
  <c r="B222" i="7"/>
  <c r="A222" i="7"/>
  <c r="AE221" i="7"/>
  <c r="AD221" i="7"/>
  <c r="C221" i="9" s="1"/>
  <c r="S221" i="7"/>
  <c r="R221" i="7"/>
  <c r="Q221" i="7"/>
  <c r="N221" i="7"/>
  <c r="M221" i="7"/>
  <c r="L221" i="7"/>
  <c r="C221" i="7"/>
  <c r="B221" i="7"/>
  <c r="A221" i="7"/>
  <c r="AE220" i="7"/>
  <c r="AD220" i="7"/>
  <c r="C220" i="9" s="1"/>
  <c r="S220" i="7"/>
  <c r="R220" i="7"/>
  <c r="Q220" i="7"/>
  <c r="N220" i="7"/>
  <c r="M220" i="7"/>
  <c r="L220" i="7"/>
  <c r="C220" i="7"/>
  <c r="B220" i="7"/>
  <c r="A220" i="7"/>
  <c r="AE219" i="7"/>
  <c r="AD219" i="7"/>
  <c r="C219" i="9" s="1"/>
  <c r="S219" i="7"/>
  <c r="R219" i="7"/>
  <c r="Q219" i="7"/>
  <c r="N219" i="7"/>
  <c r="M219" i="7"/>
  <c r="L219" i="7"/>
  <c r="C219" i="7"/>
  <c r="B219" i="7"/>
  <c r="A219" i="7"/>
  <c r="AE218" i="7"/>
  <c r="AD218" i="7"/>
  <c r="C218" i="9" s="1"/>
  <c r="S218" i="7"/>
  <c r="R218" i="7"/>
  <c r="Q218" i="7"/>
  <c r="N218" i="7"/>
  <c r="M218" i="7"/>
  <c r="L218" i="7"/>
  <c r="C218" i="7"/>
  <c r="B218" i="7"/>
  <c r="A218" i="7"/>
  <c r="AE217" i="7"/>
  <c r="AD217" i="7"/>
  <c r="C217" i="9" s="1"/>
  <c r="S217" i="7"/>
  <c r="R217" i="7"/>
  <c r="Q217" i="7"/>
  <c r="N217" i="7"/>
  <c r="M217" i="7"/>
  <c r="L217" i="7"/>
  <c r="C217" i="7"/>
  <c r="B217" i="7"/>
  <c r="A217" i="7"/>
  <c r="AE216" i="7"/>
  <c r="AD216" i="7"/>
  <c r="C216" i="9" s="1"/>
  <c r="S216" i="7"/>
  <c r="R216" i="7"/>
  <c r="Q216" i="7"/>
  <c r="N216" i="7"/>
  <c r="M216" i="7"/>
  <c r="L216" i="7"/>
  <c r="C216" i="7"/>
  <c r="B216" i="7"/>
  <c r="A216" i="7"/>
  <c r="AE215" i="7"/>
  <c r="AD215" i="7"/>
  <c r="C215" i="9" s="1"/>
  <c r="S215" i="7"/>
  <c r="R215" i="7"/>
  <c r="Q215" i="7"/>
  <c r="N215" i="7"/>
  <c r="M215" i="7"/>
  <c r="L215" i="7"/>
  <c r="C215" i="7"/>
  <c r="B215" i="7"/>
  <c r="A215" i="7"/>
  <c r="AE214" i="7"/>
  <c r="AD214" i="7"/>
  <c r="C214" i="9" s="1"/>
  <c r="S214" i="7"/>
  <c r="R214" i="7"/>
  <c r="Q214" i="7"/>
  <c r="N214" i="7"/>
  <c r="M214" i="7"/>
  <c r="L214" i="7"/>
  <c r="C214" i="7"/>
  <c r="B214" i="7"/>
  <c r="A214" i="7"/>
  <c r="AE213" i="7"/>
  <c r="AD213" i="7"/>
  <c r="C213" i="9" s="1"/>
  <c r="S213" i="7"/>
  <c r="R213" i="7"/>
  <c r="Q213" i="7"/>
  <c r="N213" i="7"/>
  <c r="M213" i="7"/>
  <c r="L213" i="7"/>
  <c r="C213" i="7"/>
  <c r="B213" i="7"/>
  <c r="A213" i="7"/>
  <c r="AE212" i="7"/>
  <c r="AD212" i="7"/>
  <c r="C212" i="9" s="1"/>
  <c r="S212" i="7"/>
  <c r="R212" i="7"/>
  <c r="Q212" i="7"/>
  <c r="N212" i="7"/>
  <c r="M212" i="7"/>
  <c r="L212" i="7"/>
  <c r="C212" i="7"/>
  <c r="B212" i="7"/>
  <c r="A212" i="7"/>
  <c r="AE211" i="7"/>
  <c r="AD211" i="7"/>
  <c r="C211" i="9" s="1"/>
  <c r="S211" i="7"/>
  <c r="R211" i="7"/>
  <c r="Q211" i="7"/>
  <c r="N211" i="7"/>
  <c r="M211" i="7"/>
  <c r="L211" i="7"/>
  <c r="C211" i="7"/>
  <c r="B211" i="7"/>
  <c r="A211" i="7"/>
  <c r="AE210" i="7"/>
  <c r="AD210" i="7"/>
  <c r="C210" i="9" s="1"/>
  <c r="S210" i="7"/>
  <c r="R210" i="7"/>
  <c r="Q210" i="7"/>
  <c r="N210" i="7"/>
  <c r="M210" i="7"/>
  <c r="L210" i="7"/>
  <c r="C210" i="7"/>
  <c r="B210" i="7"/>
  <c r="A210" i="7"/>
  <c r="AE209" i="7"/>
  <c r="AD209" i="7"/>
  <c r="C209" i="9" s="1"/>
  <c r="S209" i="7"/>
  <c r="R209" i="7"/>
  <c r="Q209" i="7"/>
  <c r="N209" i="7"/>
  <c r="M209" i="7"/>
  <c r="L209" i="7"/>
  <c r="C209" i="7"/>
  <c r="B209" i="7"/>
  <c r="A209" i="7"/>
  <c r="AE208" i="7"/>
  <c r="AD208" i="7"/>
  <c r="C208" i="9" s="1"/>
  <c r="S208" i="7"/>
  <c r="R208" i="7"/>
  <c r="Q208" i="7"/>
  <c r="N208" i="7"/>
  <c r="M208" i="7"/>
  <c r="L208" i="7"/>
  <c r="C208" i="7"/>
  <c r="B208" i="7"/>
  <c r="A208" i="7"/>
  <c r="AE207" i="7"/>
  <c r="AD207" i="7"/>
  <c r="C207" i="9" s="1"/>
  <c r="S207" i="7"/>
  <c r="R207" i="7"/>
  <c r="Q207" i="7"/>
  <c r="N207" i="7"/>
  <c r="M207" i="7"/>
  <c r="L207" i="7"/>
  <c r="C207" i="7"/>
  <c r="B207" i="7"/>
  <c r="A207" i="7"/>
  <c r="AE206" i="7"/>
  <c r="AD206" i="7"/>
  <c r="C206" i="9" s="1"/>
  <c r="S206" i="7"/>
  <c r="R206" i="7"/>
  <c r="Q206" i="7"/>
  <c r="N206" i="7"/>
  <c r="M206" i="7"/>
  <c r="L206" i="7"/>
  <c r="C206" i="7"/>
  <c r="B206" i="7"/>
  <c r="A206" i="7"/>
  <c r="AE205" i="7"/>
  <c r="AD205" i="7"/>
  <c r="C205" i="9" s="1"/>
  <c r="S205" i="7"/>
  <c r="R205" i="7"/>
  <c r="Q205" i="7"/>
  <c r="N205" i="7"/>
  <c r="M205" i="7"/>
  <c r="L205" i="7"/>
  <c r="C205" i="7"/>
  <c r="B205" i="7"/>
  <c r="A205" i="7"/>
  <c r="AE204" i="7"/>
  <c r="AD204" i="7"/>
  <c r="C204" i="9" s="1"/>
  <c r="S204" i="7"/>
  <c r="R204" i="7"/>
  <c r="Q204" i="7"/>
  <c r="N204" i="7"/>
  <c r="M204" i="7"/>
  <c r="L204" i="7"/>
  <c r="C204" i="7"/>
  <c r="B204" i="7"/>
  <c r="A204" i="7"/>
  <c r="AE203" i="7"/>
  <c r="AD203" i="7"/>
  <c r="C203" i="9" s="1"/>
  <c r="S203" i="7"/>
  <c r="R203" i="7"/>
  <c r="Q203" i="7"/>
  <c r="N203" i="7"/>
  <c r="M203" i="7"/>
  <c r="L203" i="7"/>
  <c r="C203" i="7"/>
  <c r="B203" i="7"/>
  <c r="A203" i="7"/>
  <c r="AE202" i="7"/>
  <c r="AD202" i="7"/>
  <c r="C202" i="9" s="1"/>
  <c r="S202" i="7"/>
  <c r="R202" i="7"/>
  <c r="Q202" i="7"/>
  <c r="N202" i="7"/>
  <c r="M202" i="7"/>
  <c r="L202" i="7"/>
  <c r="C202" i="7"/>
  <c r="B202" i="7"/>
  <c r="A202" i="7"/>
  <c r="AE201" i="7"/>
  <c r="AD201" i="7"/>
  <c r="C201" i="9" s="1"/>
  <c r="S201" i="7"/>
  <c r="R201" i="7"/>
  <c r="Q201" i="7"/>
  <c r="N201" i="7"/>
  <c r="M201" i="7"/>
  <c r="L201" i="7"/>
  <c r="C201" i="7"/>
  <c r="B201" i="7"/>
  <c r="A201" i="7"/>
  <c r="AE200" i="7"/>
  <c r="AD200" i="7"/>
  <c r="C200" i="9" s="1"/>
  <c r="S200" i="7"/>
  <c r="R200" i="7"/>
  <c r="Q200" i="7"/>
  <c r="N200" i="7"/>
  <c r="M200" i="7"/>
  <c r="L200" i="7"/>
  <c r="C200" i="7"/>
  <c r="B200" i="7"/>
  <c r="A200" i="7"/>
  <c r="AE199" i="7"/>
  <c r="AD199" i="7"/>
  <c r="C199" i="9" s="1"/>
  <c r="S199" i="7"/>
  <c r="R199" i="7"/>
  <c r="Q199" i="7"/>
  <c r="N199" i="7"/>
  <c r="M199" i="7"/>
  <c r="L199" i="7"/>
  <c r="C199" i="7"/>
  <c r="B199" i="7"/>
  <c r="A199" i="7"/>
  <c r="AE198" i="7"/>
  <c r="AD198" i="7"/>
  <c r="C198" i="9" s="1"/>
  <c r="S198" i="7"/>
  <c r="R198" i="7"/>
  <c r="Q198" i="7"/>
  <c r="N198" i="7"/>
  <c r="M198" i="7"/>
  <c r="L198" i="7"/>
  <c r="C198" i="7"/>
  <c r="B198" i="7"/>
  <c r="A198" i="7"/>
  <c r="AE197" i="7"/>
  <c r="AD197" i="7"/>
  <c r="C197" i="9" s="1"/>
  <c r="S197" i="7"/>
  <c r="R197" i="7"/>
  <c r="Q197" i="7"/>
  <c r="N197" i="7"/>
  <c r="M197" i="7"/>
  <c r="L197" i="7"/>
  <c r="C197" i="7"/>
  <c r="B197" i="7"/>
  <c r="A197" i="7"/>
  <c r="AE196" i="7"/>
  <c r="AD196" i="7"/>
  <c r="C196" i="9" s="1"/>
  <c r="S196" i="7"/>
  <c r="R196" i="7"/>
  <c r="Q196" i="7"/>
  <c r="N196" i="7"/>
  <c r="M196" i="7"/>
  <c r="L196" i="7"/>
  <c r="C196" i="7"/>
  <c r="B196" i="7"/>
  <c r="A196" i="7"/>
  <c r="AE195" i="7"/>
  <c r="AD195" i="7"/>
  <c r="C195" i="9" s="1"/>
  <c r="S195" i="7"/>
  <c r="R195" i="7"/>
  <c r="Q195" i="7"/>
  <c r="N195" i="7"/>
  <c r="M195" i="7"/>
  <c r="L195" i="7"/>
  <c r="C195" i="7"/>
  <c r="B195" i="7"/>
  <c r="A195" i="7"/>
  <c r="AE194" i="7"/>
  <c r="AD194" i="7"/>
  <c r="C194" i="9" s="1"/>
  <c r="S194" i="7"/>
  <c r="R194" i="7"/>
  <c r="Q194" i="7"/>
  <c r="N194" i="7"/>
  <c r="M194" i="7"/>
  <c r="L194" i="7"/>
  <c r="C194" i="7"/>
  <c r="B194" i="7"/>
  <c r="A194" i="7"/>
  <c r="AE193" i="7"/>
  <c r="AD193" i="7"/>
  <c r="C193" i="9" s="1"/>
  <c r="S193" i="7"/>
  <c r="R193" i="7"/>
  <c r="Q193" i="7"/>
  <c r="N193" i="7"/>
  <c r="M193" i="7"/>
  <c r="L193" i="7"/>
  <c r="C193" i="7"/>
  <c r="B193" i="7"/>
  <c r="A193" i="7"/>
  <c r="AE192" i="7"/>
  <c r="AD192" i="7"/>
  <c r="C192" i="9" s="1"/>
  <c r="S192" i="7"/>
  <c r="R192" i="7"/>
  <c r="Q192" i="7"/>
  <c r="N192" i="7"/>
  <c r="M192" i="7"/>
  <c r="L192" i="7"/>
  <c r="C192" i="7"/>
  <c r="B192" i="7"/>
  <c r="A192" i="7"/>
  <c r="AE191" i="7"/>
  <c r="AD191" i="7"/>
  <c r="C191" i="9" s="1"/>
  <c r="S191" i="7"/>
  <c r="R191" i="7"/>
  <c r="Q191" i="7"/>
  <c r="N191" i="7"/>
  <c r="M191" i="7"/>
  <c r="L191" i="7"/>
  <c r="C191" i="7"/>
  <c r="B191" i="7"/>
  <c r="A191" i="7"/>
  <c r="AE190" i="7"/>
  <c r="AD190" i="7"/>
  <c r="C190" i="9" s="1"/>
  <c r="S190" i="7"/>
  <c r="R190" i="7"/>
  <c r="Q190" i="7"/>
  <c r="N190" i="7"/>
  <c r="M190" i="7"/>
  <c r="L190" i="7"/>
  <c r="C190" i="7"/>
  <c r="B190" i="7"/>
  <c r="A190" i="7"/>
  <c r="AE189" i="7"/>
  <c r="AD189" i="7"/>
  <c r="C189" i="9" s="1"/>
  <c r="S189" i="7"/>
  <c r="R189" i="7"/>
  <c r="Q189" i="7"/>
  <c r="N189" i="7"/>
  <c r="M189" i="7"/>
  <c r="L189" i="7"/>
  <c r="C189" i="7"/>
  <c r="B189" i="7"/>
  <c r="A189" i="7"/>
  <c r="AE188" i="7"/>
  <c r="AD188" i="7"/>
  <c r="C188" i="9" s="1"/>
  <c r="S188" i="7"/>
  <c r="R188" i="7"/>
  <c r="Q188" i="7"/>
  <c r="N188" i="7"/>
  <c r="M188" i="7"/>
  <c r="L188" i="7"/>
  <c r="C188" i="7"/>
  <c r="B188" i="7"/>
  <c r="A188" i="7"/>
  <c r="AE187" i="7"/>
  <c r="AD187" i="7"/>
  <c r="C187" i="9" s="1"/>
  <c r="S187" i="7"/>
  <c r="R187" i="7"/>
  <c r="Q187" i="7"/>
  <c r="N187" i="7"/>
  <c r="M187" i="7"/>
  <c r="L187" i="7"/>
  <c r="C187" i="7"/>
  <c r="B187" i="7"/>
  <c r="A187" i="7"/>
  <c r="AE186" i="7"/>
  <c r="AD186" i="7"/>
  <c r="C186" i="9" s="1"/>
  <c r="S186" i="7"/>
  <c r="R186" i="7"/>
  <c r="Q186" i="7"/>
  <c r="N186" i="7"/>
  <c r="M186" i="7"/>
  <c r="L186" i="7"/>
  <c r="C186" i="7"/>
  <c r="B186" i="7"/>
  <c r="A186" i="7"/>
  <c r="AE185" i="7"/>
  <c r="AD185" i="7"/>
  <c r="C185" i="9" s="1"/>
  <c r="S185" i="7"/>
  <c r="R185" i="7"/>
  <c r="Q185" i="7"/>
  <c r="N185" i="7"/>
  <c r="M185" i="7"/>
  <c r="L185" i="7"/>
  <c r="C185" i="7"/>
  <c r="B185" i="7"/>
  <c r="A185" i="7"/>
  <c r="AE184" i="7"/>
  <c r="AD184" i="7"/>
  <c r="C184" i="9" s="1"/>
  <c r="S184" i="7"/>
  <c r="R184" i="7"/>
  <c r="Q184" i="7"/>
  <c r="N184" i="7"/>
  <c r="M184" i="7"/>
  <c r="L184" i="7"/>
  <c r="C184" i="7"/>
  <c r="B184" i="7"/>
  <c r="A184" i="7"/>
  <c r="AE183" i="7"/>
  <c r="AD183" i="7"/>
  <c r="C183" i="9" s="1"/>
  <c r="S183" i="7"/>
  <c r="R183" i="7"/>
  <c r="Q183" i="7"/>
  <c r="N183" i="7"/>
  <c r="M183" i="7"/>
  <c r="L183" i="7"/>
  <c r="C183" i="7"/>
  <c r="B183" i="7"/>
  <c r="A183" i="7"/>
  <c r="AE182" i="7"/>
  <c r="AD182" i="7"/>
  <c r="C182" i="9" s="1"/>
  <c r="S182" i="7"/>
  <c r="R182" i="7"/>
  <c r="Q182" i="7"/>
  <c r="N182" i="7"/>
  <c r="M182" i="7"/>
  <c r="L182" i="7"/>
  <c r="C182" i="7"/>
  <c r="B182" i="7"/>
  <c r="A182" i="7"/>
  <c r="AE181" i="7"/>
  <c r="AD181" i="7"/>
  <c r="C181" i="9" s="1"/>
  <c r="S181" i="7"/>
  <c r="R181" i="7"/>
  <c r="Q181" i="7"/>
  <c r="N181" i="7"/>
  <c r="M181" i="7"/>
  <c r="L181" i="7"/>
  <c r="C181" i="7"/>
  <c r="B181" i="7"/>
  <c r="A181" i="7"/>
  <c r="AE180" i="7"/>
  <c r="AD180" i="7"/>
  <c r="C180" i="9" s="1"/>
  <c r="S180" i="7"/>
  <c r="R180" i="7"/>
  <c r="Q180" i="7"/>
  <c r="N180" i="7"/>
  <c r="M180" i="7"/>
  <c r="L180" i="7"/>
  <c r="C180" i="7"/>
  <c r="B180" i="7"/>
  <c r="A180" i="7"/>
  <c r="AE179" i="7"/>
  <c r="AD179" i="7"/>
  <c r="C179" i="9" s="1"/>
  <c r="S179" i="7"/>
  <c r="R179" i="7"/>
  <c r="Q179" i="7"/>
  <c r="N179" i="7"/>
  <c r="M179" i="7"/>
  <c r="L179" i="7"/>
  <c r="C179" i="7"/>
  <c r="B179" i="7"/>
  <c r="A179" i="7"/>
  <c r="AE178" i="7"/>
  <c r="AD178" i="7"/>
  <c r="C178" i="9" s="1"/>
  <c r="S178" i="7"/>
  <c r="R178" i="7"/>
  <c r="Q178" i="7"/>
  <c r="N178" i="7"/>
  <c r="M178" i="7"/>
  <c r="L178" i="7"/>
  <c r="C178" i="7"/>
  <c r="B178" i="7"/>
  <c r="A178" i="7"/>
  <c r="AE177" i="7"/>
  <c r="AD177" i="7"/>
  <c r="C177" i="9" s="1"/>
  <c r="S177" i="7"/>
  <c r="R177" i="7"/>
  <c r="Q177" i="7"/>
  <c r="N177" i="7"/>
  <c r="M177" i="7"/>
  <c r="L177" i="7"/>
  <c r="C177" i="7"/>
  <c r="B177" i="7"/>
  <c r="A177" i="7"/>
  <c r="AE176" i="7"/>
  <c r="AD176" i="7"/>
  <c r="C176" i="9" s="1"/>
  <c r="S176" i="7"/>
  <c r="R176" i="7"/>
  <c r="Q176" i="7"/>
  <c r="N176" i="7"/>
  <c r="M176" i="7"/>
  <c r="L176" i="7"/>
  <c r="C176" i="7"/>
  <c r="B176" i="7"/>
  <c r="A176" i="7"/>
  <c r="AE175" i="7"/>
  <c r="AD175" i="7"/>
  <c r="C175" i="9" s="1"/>
  <c r="S175" i="7"/>
  <c r="R175" i="7"/>
  <c r="Q175" i="7"/>
  <c r="N175" i="7"/>
  <c r="M175" i="7"/>
  <c r="L175" i="7"/>
  <c r="C175" i="7"/>
  <c r="B175" i="7"/>
  <c r="A175" i="7"/>
  <c r="AE174" i="7"/>
  <c r="AD174" i="7"/>
  <c r="C174" i="9" s="1"/>
  <c r="S174" i="7"/>
  <c r="R174" i="7"/>
  <c r="Q174" i="7"/>
  <c r="N174" i="7"/>
  <c r="M174" i="7"/>
  <c r="L174" i="7"/>
  <c r="C174" i="7"/>
  <c r="B174" i="7"/>
  <c r="A174" i="7"/>
  <c r="AE173" i="7"/>
  <c r="AD173" i="7"/>
  <c r="C173" i="9" s="1"/>
  <c r="S173" i="7"/>
  <c r="R173" i="7"/>
  <c r="Q173" i="7"/>
  <c r="N173" i="7"/>
  <c r="M173" i="7"/>
  <c r="L173" i="7"/>
  <c r="C173" i="7"/>
  <c r="B173" i="7"/>
  <c r="A173" i="7"/>
  <c r="AE172" i="7"/>
  <c r="AD172" i="7"/>
  <c r="C172" i="9" s="1"/>
  <c r="S172" i="7"/>
  <c r="R172" i="7"/>
  <c r="Q172" i="7"/>
  <c r="N172" i="7"/>
  <c r="M172" i="7"/>
  <c r="L172" i="7"/>
  <c r="C172" i="7"/>
  <c r="B172" i="7"/>
  <c r="A172" i="7"/>
  <c r="AE171" i="7"/>
  <c r="AD171" i="7"/>
  <c r="C171" i="9" s="1"/>
  <c r="S171" i="7"/>
  <c r="R171" i="7"/>
  <c r="Q171" i="7"/>
  <c r="N171" i="7"/>
  <c r="M171" i="7"/>
  <c r="L171" i="7"/>
  <c r="C171" i="7"/>
  <c r="B171" i="7"/>
  <c r="A171" i="7"/>
  <c r="AE170" i="7"/>
  <c r="AD170" i="7"/>
  <c r="C170" i="9" s="1"/>
  <c r="S170" i="7"/>
  <c r="R170" i="7"/>
  <c r="Q170" i="7"/>
  <c r="N170" i="7"/>
  <c r="M170" i="7"/>
  <c r="L170" i="7"/>
  <c r="C170" i="7"/>
  <c r="B170" i="7"/>
  <c r="A170" i="7"/>
  <c r="AE169" i="7"/>
  <c r="AD169" i="7"/>
  <c r="C169" i="9" s="1"/>
  <c r="S169" i="7"/>
  <c r="R169" i="7"/>
  <c r="Q169" i="7"/>
  <c r="N169" i="7"/>
  <c r="M169" i="7"/>
  <c r="L169" i="7"/>
  <c r="C169" i="7"/>
  <c r="B169" i="7"/>
  <c r="A169" i="7"/>
  <c r="AE168" i="7"/>
  <c r="AD168" i="7"/>
  <c r="C168" i="9" s="1"/>
  <c r="S168" i="7"/>
  <c r="R168" i="7"/>
  <c r="Q168" i="7"/>
  <c r="N168" i="7"/>
  <c r="M168" i="7"/>
  <c r="L168" i="7"/>
  <c r="C168" i="7"/>
  <c r="B168" i="7"/>
  <c r="A168" i="7"/>
  <c r="AE167" i="7"/>
  <c r="AD167" i="7"/>
  <c r="C167" i="9" s="1"/>
  <c r="S167" i="7"/>
  <c r="R167" i="7"/>
  <c r="Q167" i="7"/>
  <c r="N167" i="7"/>
  <c r="M167" i="7"/>
  <c r="L167" i="7"/>
  <c r="C167" i="7"/>
  <c r="B167" i="7"/>
  <c r="A167" i="7"/>
  <c r="AE166" i="7"/>
  <c r="AD166" i="7"/>
  <c r="C166" i="9" s="1"/>
  <c r="S166" i="7"/>
  <c r="R166" i="7"/>
  <c r="Q166" i="7"/>
  <c r="N166" i="7"/>
  <c r="M166" i="7"/>
  <c r="L166" i="7"/>
  <c r="C166" i="7"/>
  <c r="B166" i="7"/>
  <c r="A166" i="7"/>
  <c r="AE165" i="7"/>
  <c r="AD165" i="7"/>
  <c r="C165" i="9" s="1"/>
  <c r="S165" i="7"/>
  <c r="R165" i="7"/>
  <c r="Q165" i="7"/>
  <c r="N165" i="7"/>
  <c r="M165" i="7"/>
  <c r="L165" i="7"/>
  <c r="C165" i="7"/>
  <c r="B165" i="7"/>
  <c r="A165" i="7"/>
  <c r="AE164" i="7"/>
  <c r="AD164" i="7"/>
  <c r="C164" i="9" s="1"/>
  <c r="S164" i="7"/>
  <c r="R164" i="7"/>
  <c r="Q164" i="7"/>
  <c r="N164" i="7"/>
  <c r="M164" i="7"/>
  <c r="L164" i="7"/>
  <c r="C164" i="7"/>
  <c r="B164" i="7"/>
  <c r="A164" i="7"/>
  <c r="AE163" i="7"/>
  <c r="AD163" i="7"/>
  <c r="C163" i="9" s="1"/>
  <c r="S163" i="7"/>
  <c r="R163" i="7"/>
  <c r="Q163" i="7"/>
  <c r="N163" i="7"/>
  <c r="M163" i="7"/>
  <c r="L163" i="7"/>
  <c r="C163" i="7"/>
  <c r="B163" i="7"/>
  <c r="A163" i="7"/>
  <c r="AE162" i="7"/>
  <c r="AD162" i="7"/>
  <c r="C162" i="9" s="1"/>
  <c r="S162" i="7"/>
  <c r="R162" i="7"/>
  <c r="Q162" i="7"/>
  <c r="N162" i="7"/>
  <c r="M162" i="7"/>
  <c r="L162" i="7"/>
  <c r="C162" i="7"/>
  <c r="B162" i="7"/>
  <c r="A162" i="7"/>
  <c r="AE161" i="7"/>
  <c r="AD161" i="7"/>
  <c r="C161" i="9" s="1"/>
  <c r="S161" i="7"/>
  <c r="R161" i="7"/>
  <c r="Q161" i="7"/>
  <c r="N161" i="7"/>
  <c r="M161" i="7"/>
  <c r="L161" i="7"/>
  <c r="C161" i="7"/>
  <c r="B161" i="7"/>
  <c r="A161" i="7"/>
  <c r="AE160" i="7"/>
  <c r="AD160" i="7"/>
  <c r="C160" i="9" s="1"/>
  <c r="S160" i="7"/>
  <c r="R160" i="7"/>
  <c r="Q160" i="7"/>
  <c r="N160" i="7"/>
  <c r="M160" i="7"/>
  <c r="L160" i="7"/>
  <c r="C160" i="7"/>
  <c r="B160" i="7"/>
  <c r="A160" i="7"/>
  <c r="AE159" i="7"/>
  <c r="AD159" i="7"/>
  <c r="C159" i="9" s="1"/>
  <c r="S159" i="7"/>
  <c r="R159" i="7"/>
  <c r="Q159" i="7"/>
  <c r="N159" i="7"/>
  <c r="M159" i="7"/>
  <c r="L159" i="7"/>
  <c r="C159" i="7"/>
  <c r="B159" i="7"/>
  <c r="A159" i="7"/>
  <c r="AE158" i="7"/>
  <c r="AD158" i="7"/>
  <c r="C158" i="9" s="1"/>
  <c r="S158" i="7"/>
  <c r="R158" i="7"/>
  <c r="Q158" i="7"/>
  <c r="N158" i="7"/>
  <c r="M158" i="7"/>
  <c r="L158" i="7"/>
  <c r="C158" i="7"/>
  <c r="B158" i="7"/>
  <c r="A158" i="7"/>
  <c r="AE157" i="7"/>
  <c r="AD157" i="7"/>
  <c r="C157" i="9" s="1"/>
  <c r="S157" i="7"/>
  <c r="R157" i="7"/>
  <c r="Q157" i="7"/>
  <c r="N157" i="7"/>
  <c r="M157" i="7"/>
  <c r="L157" i="7"/>
  <c r="C157" i="7"/>
  <c r="B157" i="7"/>
  <c r="A157" i="7"/>
  <c r="AE156" i="7"/>
  <c r="AD156" i="7"/>
  <c r="C156" i="9" s="1"/>
  <c r="S156" i="7"/>
  <c r="R156" i="7"/>
  <c r="Q156" i="7"/>
  <c r="N156" i="7"/>
  <c r="M156" i="7"/>
  <c r="L156" i="7"/>
  <c r="C156" i="7"/>
  <c r="B156" i="7"/>
  <c r="A156" i="7"/>
  <c r="AE155" i="7"/>
  <c r="AD155" i="7"/>
  <c r="C155" i="9" s="1"/>
  <c r="S155" i="7"/>
  <c r="R155" i="7"/>
  <c r="Q155" i="7"/>
  <c r="N155" i="7"/>
  <c r="M155" i="7"/>
  <c r="L155" i="7"/>
  <c r="C155" i="7"/>
  <c r="B155" i="7"/>
  <c r="A155" i="7"/>
  <c r="AE154" i="7"/>
  <c r="AD154" i="7"/>
  <c r="C154" i="9" s="1"/>
  <c r="S154" i="7"/>
  <c r="R154" i="7"/>
  <c r="Q154" i="7"/>
  <c r="N154" i="7"/>
  <c r="M154" i="7"/>
  <c r="L154" i="7"/>
  <c r="C154" i="7"/>
  <c r="B154" i="7"/>
  <c r="A154" i="7"/>
  <c r="AE153" i="7"/>
  <c r="AD153" i="7"/>
  <c r="C153" i="9" s="1"/>
  <c r="S153" i="7"/>
  <c r="R153" i="7"/>
  <c r="Q153" i="7"/>
  <c r="N153" i="7"/>
  <c r="M153" i="7"/>
  <c r="L153" i="7"/>
  <c r="C153" i="7"/>
  <c r="B153" i="7"/>
  <c r="A153" i="7"/>
  <c r="AE152" i="7"/>
  <c r="AD152" i="7"/>
  <c r="C152" i="9" s="1"/>
  <c r="S152" i="7"/>
  <c r="R152" i="7"/>
  <c r="Q152" i="7"/>
  <c r="N152" i="7"/>
  <c r="M152" i="7"/>
  <c r="L152" i="7"/>
  <c r="C152" i="7"/>
  <c r="B152" i="7"/>
  <c r="A152" i="7"/>
  <c r="AE151" i="7"/>
  <c r="AD151" i="7"/>
  <c r="C151" i="9" s="1"/>
  <c r="S151" i="7"/>
  <c r="R151" i="7"/>
  <c r="Q151" i="7"/>
  <c r="N151" i="7"/>
  <c r="M151" i="7"/>
  <c r="L151" i="7"/>
  <c r="C151" i="7"/>
  <c r="B151" i="7"/>
  <c r="A151" i="7"/>
  <c r="AE150" i="7"/>
  <c r="AD150" i="7"/>
  <c r="C150" i="9" s="1"/>
  <c r="S150" i="7"/>
  <c r="R150" i="7"/>
  <c r="Q150" i="7"/>
  <c r="N150" i="7"/>
  <c r="M150" i="7"/>
  <c r="L150" i="7"/>
  <c r="C150" i="7"/>
  <c r="B150" i="7"/>
  <c r="A150" i="7"/>
  <c r="AE149" i="7"/>
  <c r="AD149" i="7"/>
  <c r="C149" i="9" s="1"/>
  <c r="S149" i="7"/>
  <c r="R149" i="7"/>
  <c r="Q149" i="7"/>
  <c r="N149" i="7"/>
  <c r="M149" i="7"/>
  <c r="L149" i="7"/>
  <c r="C149" i="7"/>
  <c r="B149" i="7"/>
  <c r="A149" i="7"/>
  <c r="AE148" i="7"/>
  <c r="AD148" i="7"/>
  <c r="C148" i="9" s="1"/>
  <c r="S148" i="7"/>
  <c r="R148" i="7"/>
  <c r="Q148" i="7"/>
  <c r="N148" i="7"/>
  <c r="M148" i="7"/>
  <c r="L148" i="7"/>
  <c r="C148" i="7"/>
  <c r="B148" i="7"/>
  <c r="A148" i="7"/>
  <c r="AE147" i="7"/>
  <c r="AD147" i="7"/>
  <c r="C147" i="9" s="1"/>
  <c r="S147" i="7"/>
  <c r="R147" i="7"/>
  <c r="Q147" i="7"/>
  <c r="N147" i="7"/>
  <c r="M147" i="7"/>
  <c r="L147" i="7"/>
  <c r="C147" i="7"/>
  <c r="B147" i="7"/>
  <c r="A147" i="7"/>
  <c r="AE146" i="7"/>
  <c r="AD146" i="7"/>
  <c r="C146" i="9" s="1"/>
  <c r="S146" i="7"/>
  <c r="R146" i="7"/>
  <c r="Q146" i="7"/>
  <c r="N146" i="7"/>
  <c r="M146" i="7"/>
  <c r="L146" i="7"/>
  <c r="C146" i="7"/>
  <c r="B146" i="7"/>
  <c r="A146" i="7"/>
  <c r="AE145" i="7"/>
  <c r="AD145" i="7"/>
  <c r="C145" i="9" s="1"/>
  <c r="S145" i="7"/>
  <c r="R145" i="7"/>
  <c r="Q145" i="7"/>
  <c r="N145" i="7"/>
  <c r="M145" i="7"/>
  <c r="L145" i="7"/>
  <c r="C145" i="7"/>
  <c r="B145" i="7"/>
  <c r="A145" i="7"/>
  <c r="AE144" i="7"/>
  <c r="AD144" i="7"/>
  <c r="C144" i="9" s="1"/>
  <c r="S144" i="7"/>
  <c r="R144" i="7"/>
  <c r="Q144" i="7"/>
  <c r="N144" i="7"/>
  <c r="M144" i="7"/>
  <c r="L144" i="7"/>
  <c r="C144" i="7"/>
  <c r="B144" i="7"/>
  <c r="A144" i="7"/>
  <c r="AE143" i="7"/>
  <c r="AD143" i="7"/>
  <c r="C143" i="9" s="1"/>
  <c r="S143" i="7"/>
  <c r="R143" i="7"/>
  <c r="Q143" i="7"/>
  <c r="N143" i="7"/>
  <c r="M143" i="7"/>
  <c r="L143" i="7"/>
  <c r="C143" i="7"/>
  <c r="B143" i="7"/>
  <c r="A143" i="7"/>
  <c r="AE142" i="7"/>
  <c r="AD142" i="7"/>
  <c r="C142" i="9" s="1"/>
  <c r="S142" i="7"/>
  <c r="R142" i="7"/>
  <c r="Q142" i="7"/>
  <c r="N142" i="7"/>
  <c r="M142" i="7"/>
  <c r="L142" i="7"/>
  <c r="C142" i="7"/>
  <c r="B142" i="7"/>
  <c r="A142" i="7"/>
  <c r="AE141" i="7"/>
  <c r="AD141" i="7"/>
  <c r="C141" i="9" s="1"/>
  <c r="S141" i="7"/>
  <c r="R141" i="7"/>
  <c r="Q141" i="7"/>
  <c r="N141" i="7"/>
  <c r="M141" i="7"/>
  <c r="L141" i="7"/>
  <c r="C141" i="7"/>
  <c r="B141" i="7"/>
  <c r="A141" i="7"/>
  <c r="AE140" i="7"/>
  <c r="AD140" i="7"/>
  <c r="C140" i="9" s="1"/>
  <c r="S140" i="7"/>
  <c r="R140" i="7"/>
  <c r="Q140" i="7"/>
  <c r="N140" i="7"/>
  <c r="M140" i="7"/>
  <c r="L140" i="7"/>
  <c r="C140" i="7"/>
  <c r="B140" i="7"/>
  <c r="A140" i="7"/>
  <c r="AE139" i="7"/>
  <c r="AD139" i="7"/>
  <c r="C139" i="9" s="1"/>
  <c r="S139" i="7"/>
  <c r="R139" i="7"/>
  <c r="Q139" i="7"/>
  <c r="N139" i="7"/>
  <c r="M139" i="7"/>
  <c r="L139" i="7"/>
  <c r="C139" i="7"/>
  <c r="B139" i="7"/>
  <c r="A139" i="7"/>
  <c r="AE138" i="7"/>
  <c r="AD138" i="7"/>
  <c r="C138" i="9" s="1"/>
  <c r="S138" i="7"/>
  <c r="R138" i="7"/>
  <c r="Q138" i="7"/>
  <c r="N138" i="7"/>
  <c r="M138" i="7"/>
  <c r="L138" i="7"/>
  <c r="C138" i="7"/>
  <c r="B138" i="7"/>
  <c r="A138" i="7"/>
  <c r="AE137" i="7"/>
  <c r="AD137" i="7"/>
  <c r="C137" i="9" s="1"/>
  <c r="S137" i="7"/>
  <c r="R137" i="7"/>
  <c r="Q137" i="7"/>
  <c r="N137" i="7"/>
  <c r="M137" i="7"/>
  <c r="L137" i="7"/>
  <c r="C137" i="7"/>
  <c r="B137" i="7"/>
  <c r="A137" i="7"/>
  <c r="AE136" i="7"/>
  <c r="AD136" i="7"/>
  <c r="C136" i="9" s="1"/>
  <c r="S136" i="7"/>
  <c r="R136" i="7"/>
  <c r="Q136" i="7"/>
  <c r="N136" i="7"/>
  <c r="M136" i="7"/>
  <c r="L136" i="7"/>
  <c r="C136" i="7"/>
  <c r="B136" i="7"/>
  <c r="A136" i="7"/>
  <c r="AE135" i="7"/>
  <c r="AD135" i="7"/>
  <c r="C135" i="9" s="1"/>
  <c r="S135" i="7"/>
  <c r="R135" i="7"/>
  <c r="Q135" i="7"/>
  <c r="N135" i="7"/>
  <c r="M135" i="7"/>
  <c r="L135" i="7"/>
  <c r="C135" i="7"/>
  <c r="B135" i="7"/>
  <c r="A135" i="7"/>
  <c r="AE134" i="7"/>
  <c r="AD134" i="7"/>
  <c r="C134" i="9" s="1"/>
  <c r="S134" i="7"/>
  <c r="R134" i="7"/>
  <c r="Q134" i="7"/>
  <c r="N134" i="7"/>
  <c r="M134" i="7"/>
  <c r="L134" i="7"/>
  <c r="C134" i="7"/>
  <c r="B134" i="7"/>
  <c r="A134" i="7"/>
  <c r="AE133" i="7"/>
  <c r="AD133" i="7"/>
  <c r="C133" i="9" s="1"/>
  <c r="S133" i="7"/>
  <c r="R133" i="7"/>
  <c r="Q133" i="7"/>
  <c r="N133" i="7"/>
  <c r="M133" i="7"/>
  <c r="L133" i="7"/>
  <c r="C133" i="7"/>
  <c r="B133" i="7"/>
  <c r="A133" i="7"/>
  <c r="AE132" i="7"/>
  <c r="AD132" i="7"/>
  <c r="C132" i="9" s="1"/>
  <c r="S132" i="7"/>
  <c r="R132" i="7"/>
  <c r="Q132" i="7"/>
  <c r="N132" i="7"/>
  <c r="M132" i="7"/>
  <c r="L132" i="7"/>
  <c r="C132" i="7"/>
  <c r="B132" i="7"/>
  <c r="A132" i="7"/>
  <c r="AE131" i="7"/>
  <c r="AD131" i="7"/>
  <c r="C131" i="9" s="1"/>
  <c r="S131" i="7"/>
  <c r="R131" i="7"/>
  <c r="Q131" i="7"/>
  <c r="N131" i="7"/>
  <c r="M131" i="7"/>
  <c r="L131" i="7"/>
  <c r="C131" i="7"/>
  <c r="B131" i="7"/>
  <c r="A131" i="7"/>
  <c r="AE130" i="7"/>
  <c r="AD130" i="7"/>
  <c r="C130" i="9" s="1"/>
  <c r="S130" i="7"/>
  <c r="R130" i="7"/>
  <c r="Q130" i="7"/>
  <c r="N130" i="7"/>
  <c r="M130" i="7"/>
  <c r="L130" i="7"/>
  <c r="C130" i="7"/>
  <c r="B130" i="7"/>
  <c r="A130" i="7"/>
  <c r="AE129" i="7"/>
  <c r="AD129" i="7"/>
  <c r="C129" i="9" s="1"/>
  <c r="S129" i="7"/>
  <c r="R129" i="7"/>
  <c r="Q129" i="7"/>
  <c r="N129" i="7"/>
  <c r="M129" i="7"/>
  <c r="L129" i="7"/>
  <c r="C129" i="7"/>
  <c r="B129" i="7"/>
  <c r="A129" i="7"/>
  <c r="AE128" i="7"/>
  <c r="AD128" i="7"/>
  <c r="C128" i="9" s="1"/>
  <c r="S128" i="7"/>
  <c r="R128" i="7"/>
  <c r="Q128" i="7"/>
  <c r="N128" i="7"/>
  <c r="M128" i="7"/>
  <c r="L128" i="7"/>
  <c r="C128" i="7"/>
  <c r="B128" i="7"/>
  <c r="A128" i="7"/>
  <c r="AE127" i="7"/>
  <c r="AD127" i="7"/>
  <c r="C127" i="9" s="1"/>
  <c r="S127" i="7"/>
  <c r="R127" i="7"/>
  <c r="Q127" i="7"/>
  <c r="N127" i="7"/>
  <c r="M127" i="7"/>
  <c r="L127" i="7"/>
  <c r="C127" i="7"/>
  <c r="B127" i="7"/>
  <c r="A127" i="7"/>
  <c r="AE126" i="7"/>
  <c r="AD126" i="7"/>
  <c r="C126" i="9" s="1"/>
  <c r="S126" i="7"/>
  <c r="R126" i="7"/>
  <c r="Q126" i="7"/>
  <c r="N126" i="7"/>
  <c r="M126" i="7"/>
  <c r="L126" i="7"/>
  <c r="C126" i="7"/>
  <c r="B126" i="7"/>
  <c r="A126" i="7"/>
  <c r="AE125" i="7"/>
  <c r="AD125" i="7"/>
  <c r="C125" i="9" s="1"/>
  <c r="S125" i="7"/>
  <c r="R125" i="7"/>
  <c r="Q125" i="7"/>
  <c r="N125" i="7"/>
  <c r="M125" i="7"/>
  <c r="L125" i="7"/>
  <c r="C125" i="7"/>
  <c r="B125" i="7"/>
  <c r="A125" i="7"/>
  <c r="AE124" i="7"/>
  <c r="AD124" i="7"/>
  <c r="C124" i="9" s="1"/>
  <c r="S124" i="7"/>
  <c r="R124" i="7"/>
  <c r="Q124" i="7"/>
  <c r="N124" i="7"/>
  <c r="M124" i="7"/>
  <c r="L124" i="7"/>
  <c r="C124" i="7"/>
  <c r="B124" i="7"/>
  <c r="A124" i="7"/>
  <c r="AE123" i="7"/>
  <c r="AD123" i="7"/>
  <c r="C123" i="9" s="1"/>
  <c r="S123" i="7"/>
  <c r="R123" i="7"/>
  <c r="Q123" i="7"/>
  <c r="N123" i="7"/>
  <c r="M123" i="7"/>
  <c r="L123" i="7"/>
  <c r="C123" i="7"/>
  <c r="B123" i="7"/>
  <c r="A123" i="7"/>
  <c r="AE122" i="7"/>
  <c r="AD122" i="7"/>
  <c r="C122" i="9" s="1"/>
  <c r="S122" i="7"/>
  <c r="R122" i="7"/>
  <c r="Q122" i="7"/>
  <c r="N122" i="7"/>
  <c r="M122" i="7"/>
  <c r="L122" i="7"/>
  <c r="C122" i="7"/>
  <c r="B122" i="7"/>
  <c r="A122" i="7"/>
  <c r="AE121" i="7"/>
  <c r="AD121" i="7"/>
  <c r="C121" i="9" s="1"/>
  <c r="S121" i="7"/>
  <c r="R121" i="7"/>
  <c r="Q121" i="7"/>
  <c r="N121" i="7"/>
  <c r="M121" i="7"/>
  <c r="L121" i="7"/>
  <c r="C121" i="7"/>
  <c r="B121" i="7"/>
  <c r="A121" i="7"/>
  <c r="AE120" i="7"/>
  <c r="AD120" i="7"/>
  <c r="C120" i="9" s="1"/>
  <c r="S120" i="7"/>
  <c r="R120" i="7"/>
  <c r="Q120" i="7"/>
  <c r="N120" i="7"/>
  <c r="M120" i="7"/>
  <c r="L120" i="7"/>
  <c r="C120" i="7"/>
  <c r="B120" i="7"/>
  <c r="A120" i="7"/>
  <c r="AE119" i="7"/>
  <c r="AD119" i="7"/>
  <c r="C119" i="9" s="1"/>
  <c r="S119" i="7"/>
  <c r="R119" i="7"/>
  <c r="Q119" i="7"/>
  <c r="N119" i="7"/>
  <c r="M119" i="7"/>
  <c r="L119" i="7"/>
  <c r="C119" i="7"/>
  <c r="B119" i="7"/>
  <c r="A119" i="7"/>
  <c r="AE118" i="7"/>
  <c r="AD118" i="7"/>
  <c r="C118" i="9" s="1"/>
  <c r="S118" i="7"/>
  <c r="R118" i="7"/>
  <c r="Q118" i="7"/>
  <c r="N118" i="7"/>
  <c r="M118" i="7"/>
  <c r="L118" i="7"/>
  <c r="C118" i="7"/>
  <c r="B118" i="7"/>
  <c r="A118" i="7"/>
  <c r="AE117" i="7"/>
  <c r="AD117" i="7"/>
  <c r="C117" i="9" s="1"/>
  <c r="S117" i="7"/>
  <c r="R117" i="7"/>
  <c r="Q117" i="7"/>
  <c r="N117" i="7"/>
  <c r="M117" i="7"/>
  <c r="L117" i="7"/>
  <c r="C117" i="7"/>
  <c r="B117" i="7"/>
  <c r="A117" i="7"/>
  <c r="AE116" i="7"/>
  <c r="AD116" i="7"/>
  <c r="C116" i="9" s="1"/>
  <c r="S116" i="7"/>
  <c r="R116" i="7"/>
  <c r="Q116" i="7"/>
  <c r="N116" i="7"/>
  <c r="M116" i="7"/>
  <c r="L116" i="7"/>
  <c r="C116" i="7"/>
  <c r="B116" i="7"/>
  <c r="A116" i="7"/>
  <c r="AE115" i="7"/>
  <c r="AD115" i="7"/>
  <c r="C115" i="9" s="1"/>
  <c r="S115" i="7"/>
  <c r="R115" i="7"/>
  <c r="Q115" i="7"/>
  <c r="N115" i="7"/>
  <c r="M115" i="7"/>
  <c r="L115" i="7"/>
  <c r="C115" i="7"/>
  <c r="B115" i="7"/>
  <c r="A115" i="7"/>
  <c r="AE114" i="7"/>
  <c r="AD114" i="7"/>
  <c r="C114" i="9" s="1"/>
  <c r="S114" i="7"/>
  <c r="R114" i="7"/>
  <c r="Q114" i="7"/>
  <c r="N114" i="7"/>
  <c r="M114" i="7"/>
  <c r="L114" i="7"/>
  <c r="C114" i="7"/>
  <c r="B114" i="7"/>
  <c r="A114" i="7"/>
  <c r="AE113" i="7"/>
  <c r="AD113" i="7"/>
  <c r="C113" i="9" s="1"/>
  <c r="S113" i="7"/>
  <c r="R113" i="7"/>
  <c r="Q113" i="7"/>
  <c r="N113" i="7"/>
  <c r="M113" i="7"/>
  <c r="L113" i="7"/>
  <c r="C113" i="7"/>
  <c r="B113" i="7"/>
  <c r="A113" i="7"/>
  <c r="AE112" i="7"/>
  <c r="AD112" i="7"/>
  <c r="C112" i="9" s="1"/>
  <c r="S112" i="7"/>
  <c r="R112" i="7"/>
  <c r="Q112" i="7"/>
  <c r="N112" i="7"/>
  <c r="M112" i="7"/>
  <c r="L112" i="7"/>
  <c r="C112" i="7"/>
  <c r="B112" i="7"/>
  <c r="A112" i="7"/>
  <c r="AE111" i="7"/>
  <c r="AD111" i="7"/>
  <c r="C111" i="9" s="1"/>
  <c r="S111" i="7"/>
  <c r="R111" i="7"/>
  <c r="Q111" i="7"/>
  <c r="N111" i="7"/>
  <c r="M111" i="7"/>
  <c r="L111" i="7"/>
  <c r="C111" i="7"/>
  <c r="B111" i="7"/>
  <c r="A111" i="7"/>
  <c r="AE110" i="7"/>
  <c r="AD110" i="7"/>
  <c r="C110" i="9" s="1"/>
  <c r="S110" i="7"/>
  <c r="R110" i="7"/>
  <c r="Q110" i="7"/>
  <c r="N110" i="7"/>
  <c r="M110" i="7"/>
  <c r="L110" i="7"/>
  <c r="C110" i="7"/>
  <c r="B110" i="7"/>
  <c r="A110" i="7"/>
  <c r="AE109" i="7"/>
  <c r="AD109" i="7"/>
  <c r="C109" i="9" s="1"/>
  <c r="S109" i="7"/>
  <c r="R109" i="7"/>
  <c r="Q109" i="7"/>
  <c r="N109" i="7"/>
  <c r="M109" i="7"/>
  <c r="L109" i="7"/>
  <c r="C109" i="7"/>
  <c r="B109" i="7"/>
  <c r="A109" i="7"/>
  <c r="AE108" i="7"/>
  <c r="AD108" i="7"/>
  <c r="C108" i="9" s="1"/>
  <c r="S108" i="7"/>
  <c r="R108" i="7"/>
  <c r="Q108" i="7"/>
  <c r="N108" i="7"/>
  <c r="M108" i="7"/>
  <c r="L108" i="7"/>
  <c r="C108" i="7"/>
  <c r="B108" i="7"/>
  <c r="A108" i="7"/>
  <c r="AE107" i="7"/>
  <c r="AD107" i="7"/>
  <c r="C107" i="9" s="1"/>
  <c r="S107" i="7"/>
  <c r="R107" i="7"/>
  <c r="Q107" i="7"/>
  <c r="N107" i="7"/>
  <c r="M107" i="7"/>
  <c r="L107" i="7"/>
  <c r="C107" i="7"/>
  <c r="B107" i="7"/>
  <c r="A107" i="7"/>
  <c r="AE106" i="7"/>
  <c r="AD106" i="7"/>
  <c r="C106" i="9" s="1"/>
  <c r="S106" i="7"/>
  <c r="R106" i="7"/>
  <c r="Q106" i="7"/>
  <c r="N106" i="7"/>
  <c r="M106" i="7"/>
  <c r="L106" i="7"/>
  <c r="C106" i="7"/>
  <c r="B106" i="7"/>
  <c r="A106" i="7"/>
  <c r="AE105" i="7"/>
  <c r="AD105" i="7"/>
  <c r="C105" i="9" s="1"/>
  <c r="S105" i="7"/>
  <c r="R105" i="7"/>
  <c r="Q105" i="7"/>
  <c r="N105" i="7"/>
  <c r="M105" i="7"/>
  <c r="L105" i="7"/>
  <c r="C105" i="7"/>
  <c r="B105" i="7"/>
  <c r="A105" i="7"/>
  <c r="AE104" i="7"/>
  <c r="AD104" i="7"/>
  <c r="C104" i="9" s="1"/>
  <c r="S104" i="7"/>
  <c r="R104" i="7"/>
  <c r="Q104" i="7"/>
  <c r="N104" i="7"/>
  <c r="M104" i="7"/>
  <c r="L104" i="7"/>
  <c r="C104" i="7"/>
  <c r="B104" i="7"/>
  <c r="A104" i="7"/>
  <c r="AE103" i="7"/>
  <c r="AD103" i="7"/>
  <c r="C103" i="9" s="1"/>
  <c r="S103" i="7"/>
  <c r="R103" i="7"/>
  <c r="Q103" i="7"/>
  <c r="N103" i="7"/>
  <c r="M103" i="7"/>
  <c r="L103" i="7"/>
  <c r="C103" i="7"/>
  <c r="B103" i="7"/>
  <c r="A103" i="7"/>
  <c r="AE102" i="7"/>
  <c r="AD102" i="7"/>
  <c r="C102" i="9" s="1"/>
  <c r="S102" i="7"/>
  <c r="R102" i="7"/>
  <c r="Q102" i="7"/>
  <c r="N102" i="7"/>
  <c r="M102" i="7"/>
  <c r="L102" i="7"/>
  <c r="C102" i="7"/>
  <c r="B102" i="7"/>
  <c r="A102" i="7"/>
  <c r="AE101" i="7"/>
  <c r="AD101" i="7"/>
  <c r="C101" i="9" s="1"/>
  <c r="S101" i="7"/>
  <c r="R101" i="7"/>
  <c r="Q101" i="7"/>
  <c r="N101" i="7"/>
  <c r="M101" i="7"/>
  <c r="L101" i="7"/>
  <c r="C101" i="7"/>
  <c r="B101" i="7"/>
  <c r="A101" i="7"/>
  <c r="AE100" i="7"/>
  <c r="AD100" i="7"/>
  <c r="C100" i="9" s="1"/>
  <c r="S100" i="7"/>
  <c r="R100" i="7"/>
  <c r="Q100" i="7"/>
  <c r="N100" i="7"/>
  <c r="M100" i="7"/>
  <c r="L100" i="7"/>
  <c r="C100" i="7"/>
  <c r="B100" i="7"/>
  <c r="A100" i="7"/>
  <c r="AE99" i="7"/>
  <c r="AD99" i="7"/>
  <c r="C99" i="9" s="1"/>
  <c r="S99" i="7"/>
  <c r="R99" i="7"/>
  <c r="Q99" i="7"/>
  <c r="N99" i="7"/>
  <c r="M99" i="7"/>
  <c r="L99" i="7"/>
  <c r="C99" i="7"/>
  <c r="B99" i="7"/>
  <c r="A99" i="7"/>
  <c r="AE98" i="7"/>
  <c r="AD98" i="7"/>
  <c r="C98" i="9" s="1"/>
  <c r="S98" i="7"/>
  <c r="R98" i="7"/>
  <c r="Q98" i="7"/>
  <c r="N98" i="7"/>
  <c r="M98" i="7"/>
  <c r="L98" i="7"/>
  <c r="C98" i="7"/>
  <c r="B98" i="7"/>
  <c r="A98" i="7"/>
  <c r="AE97" i="7"/>
  <c r="AD97" i="7"/>
  <c r="C97" i="9" s="1"/>
  <c r="S97" i="7"/>
  <c r="R97" i="7"/>
  <c r="Q97" i="7"/>
  <c r="N97" i="7"/>
  <c r="M97" i="7"/>
  <c r="L97" i="7"/>
  <c r="C97" i="7"/>
  <c r="B97" i="7"/>
  <c r="A97" i="7"/>
  <c r="AE96" i="7"/>
  <c r="AD96" i="7"/>
  <c r="C96" i="9" s="1"/>
  <c r="S96" i="7"/>
  <c r="R96" i="7"/>
  <c r="Q96" i="7"/>
  <c r="N96" i="7"/>
  <c r="M96" i="7"/>
  <c r="L96" i="7"/>
  <c r="C96" i="7"/>
  <c r="B96" i="7"/>
  <c r="A96" i="7"/>
  <c r="AE95" i="7"/>
  <c r="AD95" i="7"/>
  <c r="C95" i="9" s="1"/>
  <c r="S95" i="7"/>
  <c r="R95" i="7"/>
  <c r="Q95" i="7"/>
  <c r="N95" i="7"/>
  <c r="M95" i="7"/>
  <c r="L95" i="7"/>
  <c r="C95" i="7"/>
  <c r="B95" i="7"/>
  <c r="A95" i="7"/>
  <c r="AE94" i="7"/>
  <c r="AD94" i="7"/>
  <c r="C94" i="9" s="1"/>
  <c r="S94" i="7"/>
  <c r="R94" i="7"/>
  <c r="Q94" i="7"/>
  <c r="N94" i="7"/>
  <c r="M94" i="7"/>
  <c r="L94" i="7"/>
  <c r="C94" i="7"/>
  <c r="B94" i="7"/>
  <c r="A94" i="7"/>
  <c r="AE93" i="7"/>
  <c r="AD93" i="7"/>
  <c r="C93" i="9" s="1"/>
  <c r="S93" i="7"/>
  <c r="R93" i="7"/>
  <c r="Q93" i="7"/>
  <c r="N93" i="7"/>
  <c r="M93" i="7"/>
  <c r="L93" i="7"/>
  <c r="C93" i="7"/>
  <c r="B93" i="7"/>
  <c r="A93" i="7"/>
  <c r="AE92" i="7"/>
  <c r="AD92" i="7"/>
  <c r="C92" i="9" s="1"/>
  <c r="S92" i="7"/>
  <c r="R92" i="7"/>
  <c r="Q92" i="7"/>
  <c r="N92" i="7"/>
  <c r="M92" i="7"/>
  <c r="L92" i="7"/>
  <c r="C92" i="7"/>
  <c r="B92" i="7"/>
  <c r="A92" i="7"/>
  <c r="AE91" i="7"/>
  <c r="AD91" i="7"/>
  <c r="C91" i="9" s="1"/>
  <c r="S91" i="7"/>
  <c r="R91" i="7"/>
  <c r="Q91" i="7"/>
  <c r="N91" i="7"/>
  <c r="M91" i="7"/>
  <c r="L91" i="7"/>
  <c r="C91" i="7"/>
  <c r="B91" i="7"/>
  <c r="A91" i="7"/>
  <c r="AE90" i="7"/>
  <c r="AD90" i="7"/>
  <c r="C90" i="9" s="1"/>
  <c r="S90" i="7"/>
  <c r="R90" i="7"/>
  <c r="Q90" i="7"/>
  <c r="N90" i="7"/>
  <c r="M90" i="7"/>
  <c r="L90" i="7"/>
  <c r="C90" i="7"/>
  <c r="B90" i="7"/>
  <c r="A90" i="7"/>
  <c r="AE89" i="7"/>
  <c r="AD89" i="7"/>
  <c r="C89" i="9" s="1"/>
  <c r="S89" i="7"/>
  <c r="R89" i="7"/>
  <c r="Q89" i="7"/>
  <c r="N89" i="7"/>
  <c r="M89" i="7"/>
  <c r="L89" i="7"/>
  <c r="C89" i="7"/>
  <c r="B89" i="7"/>
  <c r="A89" i="7"/>
  <c r="AE88" i="7"/>
  <c r="AD88" i="7"/>
  <c r="C88" i="9" s="1"/>
  <c r="S88" i="7"/>
  <c r="R88" i="7"/>
  <c r="Q88" i="7"/>
  <c r="N88" i="7"/>
  <c r="M88" i="7"/>
  <c r="L88" i="7"/>
  <c r="C88" i="7"/>
  <c r="B88" i="7"/>
  <c r="A88" i="7"/>
  <c r="AE87" i="7"/>
  <c r="AD87" i="7"/>
  <c r="C87" i="9" s="1"/>
  <c r="S87" i="7"/>
  <c r="R87" i="7"/>
  <c r="Q87" i="7"/>
  <c r="N87" i="7"/>
  <c r="M87" i="7"/>
  <c r="L87" i="7"/>
  <c r="C87" i="7"/>
  <c r="B87" i="7"/>
  <c r="A87" i="7"/>
  <c r="AE86" i="7"/>
  <c r="AD86" i="7"/>
  <c r="C86" i="9" s="1"/>
  <c r="S86" i="7"/>
  <c r="R86" i="7"/>
  <c r="Q86" i="7"/>
  <c r="N86" i="7"/>
  <c r="M86" i="7"/>
  <c r="L86" i="7"/>
  <c r="C86" i="7"/>
  <c r="B86" i="7"/>
  <c r="A86" i="7"/>
  <c r="AE85" i="7"/>
  <c r="AD85" i="7"/>
  <c r="C85" i="9" s="1"/>
  <c r="S85" i="7"/>
  <c r="R85" i="7"/>
  <c r="Q85" i="7"/>
  <c r="N85" i="7"/>
  <c r="M85" i="7"/>
  <c r="L85" i="7"/>
  <c r="C85" i="7"/>
  <c r="B85" i="7"/>
  <c r="A85" i="7"/>
  <c r="AE84" i="7"/>
  <c r="AD84" i="7"/>
  <c r="C84" i="9" s="1"/>
  <c r="S84" i="7"/>
  <c r="R84" i="7"/>
  <c r="Q84" i="7"/>
  <c r="N84" i="7"/>
  <c r="M84" i="7"/>
  <c r="L84" i="7"/>
  <c r="C84" i="7"/>
  <c r="B84" i="7"/>
  <c r="A84" i="7"/>
  <c r="AE83" i="7"/>
  <c r="AD83" i="7"/>
  <c r="C83" i="9" s="1"/>
  <c r="S83" i="7"/>
  <c r="R83" i="7"/>
  <c r="Q83" i="7"/>
  <c r="N83" i="7"/>
  <c r="M83" i="7"/>
  <c r="L83" i="7"/>
  <c r="C83" i="7"/>
  <c r="B83" i="7"/>
  <c r="A83" i="7"/>
  <c r="AE82" i="7"/>
  <c r="AD82" i="7"/>
  <c r="C82" i="9" s="1"/>
  <c r="S82" i="7"/>
  <c r="R82" i="7"/>
  <c r="Q82" i="7"/>
  <c r="N82" i="7"/>
  <c r="M82" i="7"/>
  <c r="L82" i="7"/>
  <c r="C82" i="7"/>
  <c r="B82" i="7"/>
  <c r="A82" i="7"/>
  <c r="AE81" i="7"/>
  <c r="AD81" i="7"/>
  <c r="C81" i="9" s="1"/>
  <c r="S81" i="7"/>
  <c r="R81" i="7"/>
  <c r="Q81" i="7"/>
  <c r="N81" i="7"/>
  <c r="M81" i="7"/>
  <c r="L81" i="7"/>
  <c r="C81" i="7"/>
  <c r="B81" i="7"/>
  <c r="A81" i="7"/>
  <c r="AE80" i="7"/>
  <c r="AD80" i="7"/>
  <c r="C80" i="9" s="1"/>
  <c r="S80" i="7"/>
  <c r="R80" i="7"/>
  <c r="Q80" i="7"/>
  <c r="N80" i="7"/>
  <c r="M80" i="7"/>
  <c r="L80" i="7"/>
  <c r="C80" i="7"/>
  <c r="B80" i="7"/>
  <c r="A80" i="7"/>
  <c r="AE79" i="7"/>
  <c r="AD79" i="7"/>
  <c r="C79" i="9" s="1"/>
  <c r="S79" i="7"/>
  <c r="R79" i="7"/>
  <c r="Q79" i="7"/>
  <c r="N79" i="7"/>
  <c r="M79" i="7"/>
  <c r="L79" i="7"/>
  <c r="C79" i="7"/>
  <c r="B79" i="7"/>
  <c r="A79" i="7"/>
  <c r="AE78" i="7"/>
  <c r="AD78" i="7"/>
  <c r="C78" i="9" s="1"/>
  <c r="S78" i="7"/>
  <c r="R78" i="7"/>
  <c r="Q78" i="7"/>
  <c r="N78" i="7"/>
  <c r="M78" i="7"/>
  <c r="L78" i="7"/>
  <c r="C78" i="7"/>
  <c r="B78" i="7"/>
  <c r="A78" i="7"/>
  <c r="AE77" i="7"/>
  <c r="AD77" i="7"/>
  <c r="C77" i="9" s="1"/>
  <c r="S77" i="7"/>
  <c r="R77" i="7"/>
  <c r="Q77" i="7"/>
  <c r="N77" i="7"/>
  <c r="M77" i="7"/>
  <c r="L77" i="7"/>
  <c r="C77" i="7"/>
  <c r="B77" i="7"/>
  <c r="A77" i="7"/>
  <c r="AE76" i="7"/>
  <c r="AD76" i="7"/>
  <c r="C76" i="9" s="1"/>
  <c r="S76" i="7"/>
  <c r="R76" i="7"/>
  <c r="Q76" i="7"/>
  <c r="N76" i="7"/>
  <c r="M76" i="7"/>
  <c r="L76" i="7"/>
  <c r="C76" i="7"/>
  <c r="B76" i="7"/>
  <c r="A76" i="7"/>
  <c r="AE75" i="7"/>
  <c r="AD75" i="7"/>
  <c r="C75" i="9" s="1"/>
  <c r="S75" i="7"/>
  <c r="R75" i="7"/>
  <c r="Q75" i="7"/>
  <c r="N75" i="7"/>
  <c r="M75" i="7"/>
  <c r="L75" i="7"/>
  <c r="C75" i="7"/>
  <c r="B75" i="7"/>
  <c r="A75" i="7"/>
  <c r="AE74" i="7"/>
  <c r="AD74" i="7"/>
  <c r="C74" i="9" s="1"/>
  <c r="S74" i="7"/>
  <c r="R74" i="7"/>
  <c r="Q74" i="7"/>
  <c r="N74" i="7"/>
  <c r="M74" i="7"/>
  <c r="L74" i="7"/>
  <c r="C74" i="7"/>
  <c r="B74" i="7"/>
  <c r="A74" i="7"/>
  <c r="AE73" i="7"/>
  <c r="AD73" i="7"/>
  <c r="C73" i="9" s="1"/>
  <c r="S73" i="7"/>
  <c r="R73" i="7"/>
  <c r="Q73" i="7"/>
  <c r="N73" i="7"/>
  <c r="M73" i="7"/>
  <c r="L73" i="7"/>
  <c r="C73" i="7"/>
  <c r="B73" i="7"/>
  <c r="A73" i="7"/>
  <c r="AE72" i="7"/>
  <c r="AD72" i="7"/>
  <c r="C72" i="9" s="1"/>
  <c r="S72" i="7"/>
  <c r="R72" i="7"/>
  <c r="Q72" i="7"/>
  <c r="N72" i="7"/>
  <c r="M72" i="7"/>
  <c r="L72" i="7"/>
  <c r="C72" i="7"/>
  <c r="B72" i="7"/>
  <c r="A72" i="7"/>
  <c r="AE71" i="7"/>
  <c r="AD71" i="7"/>
  <c r="C71" i="9" s="1"/>
  <c r="S71" i="7"/>
  <c r="R71" i="7"/>
  <c r="Q71" i="7"/>
  <c r="N71" i="7"/>
  <c r="M71" i="7"/>
  <c r="L71" i="7"/>
  <c r="C71" i="7"/>
  <c r="B71" i="7"/>
  <c r="A71" i="7"/>
  <c r="AE70" i="7"/>
  <c r="AD70" i="7"/>
  <c r="C70" i="9" s="1"/>
  <c r="S70" i="7"/>
  <c r="R70" i="7"/>
  <c r="Q70" i="7"/>
  <c r="N70" i="7"/>
  <c r="M70" i="7"/>
  <c r="L70" i="7"/>
  <c r="C70" i="7"/>
  <c r="B70" i="7"/>
  <c r="A70" i="7"/>
  <c r="AE69" i="7"/>
  <c r="AD69" i="7"/>
  <c r="C69" i="9" s="1"/>
  <c r="S69" i="7"/>
  <c r="R69" i="7"/>
  <c r="Q69" i="7"/>
  <c r="N69" i="7"/>
  <c r="M69" i="7"/>
  <c r="L69" i="7"/>
  <c r="C69" i="7"/>
  <c r="B69" i="7"/>
  <c r="A69" i="7"/>
  <c r="AE68" i="7"/>
  <c r="AD68" i="7"/>
  <c r="C68" i="9" s="1"/>
  <c r="S68" i="7"/>
  <c r="R68" i="7"/>
  <c r="Q68" i="7"/>
  <c r="N68" i="7"/>
  <c r="M68" i="7"/>
  <c r="L68" i="7"/>
  <c r="C68" i="7"/>
  <c r="B68" i="7"/>
  <c r="A68" i="7"/>
  <c r="AE67" i="7"/>
  <c r="AD67" i="7"/>
  <c r="C67" i="9" s="1"/>
  <c r="S67" i="7"/>
  <c r="R67" i="7"/>
  <c r="Q67" i="7"/>
  <c r="N67" i="7"/>
  <c r="M67" i="7"/>
  <c r="L67" i="7"/>
  <c r="C67" i="7"/>
  <c r="B67" i="7"/>
  <c r="A67" i="7"/>
  <c r="AE66" i="7"/>
  <c r="AD66" i="7"/>
  <c r="C66" i="9" s="1"/>
  <c r="S66" i="7"/>
  <c r="R66" i="7"/>
  <c r="Q66" i="7"/>
  <c r="N66" i="7"/>
  <c r="M66" i="7"/>
  <c r="L66" i="7"/>
  <c r="C66" i="7"/>
  <c r="B66" i="7"/>
  <c r="A66" i="7"/>
  <c r="AE65" i="7"/>
  <c r="AD65" i="7"/>
  <c r="C65" i="9" s="1"/>
  <c r="S65" i="7"/>
  <c r="R65" i="7"/>
  <c r="Q65" i="7"/>
  <c r="N65" i="7"/>
  <c r="M65" i="7"/>
  <c r="L65" i="7"/>
  <c r="C65" i="7"/>
  <c r="B65" i="7"/>
  <c r="A65" i="7"/>
  <c r="AE64" i="7"/>
  <c r="AD64" i="7"/>
  <c r="C64" i="9" s="1"/>
  <c r="S64" i="7"/>
  <c r="R64" i="7"/>
  <c r="Q64" i="7"/>
  <c r="N64" i="7"/>
  <c r="M64" i="7"/>
  <c r="L64" i="7"/>
  <c r="C64" i="7"/>
  <c r="B64" i="7"/>
  <c r="A64" i="7"/>
  <c r="AE63" i="7"/>
  <c r="AD63" i="7"/>
  <c r="C63" i="9" s="1"/>
  <c r="S63" i="7"/>
  <c r="R63" i="7"/>
  <c r="Q63" i="7"/>
  <c r="N63" i="7"/>
  <c r="M63" i="7"/>
  <c r="L63" i="7"/>
  <c r="C63" i="7"/>
  <c r="B63" i="7"/>
  <c r="A63" i="7"/>
  <c r="AE62" i="7"/>
  <c r="AD62" i="7"/>
  <c r="C62" i="9" s="1"/>
  <c r="S62" i="7"/>
  <c r="R62" i="7"/>
  <c r="Q62" i="7"/>
  <c r="N62" i="7"/>
  <c r="M62" i="7"/>
  <c r="L62" i="7"/>
  <c r="C62" i="7"/>
  <c r="B62" i="7"/>
  <c r="A62" i="7"/>
  <c r="AE61" i="7"/>
  <c r="AD61" i="7"/>
  <c r="C61" i="9" s="1"/>
  <c r="S61" i="7"/>
  <c r="R61" i="7"/>
  <c r="Q61" i="7"/>
  <c r="N61" i="7"/>
  <c r="M61" i="7"/>
  <c r="L61" i="7"/>
  <c r="C61" i="7"/>
  <c r="B61" i="7"/>
  <c r="A61" i="7"/>
  <c r="AE60" i="7"/>
  <c r="AD60" i="7"/>
  <c r="C60" i="9" s="1"/>
  <c r="S60" i="7"/>
  <c r="R60" i="7"/>
  <c r="Q60" i="7"/>
  <c r="N60" i="7"/>
  <c r="M60" i="7"/>
  <c r="L60" i="7"/>
  <c r="C60" i="7"/>
  <c r="B60" i="7"/>
  <c r="A60" i="7"/>
  <c r="AE59" i="7"/>
  <c r="AD59" i="7"/>
  <c r="C59" i="9" s="1"/>
  <c r="S59" i="7"/>
  <c r="R59" i="7"/>
  <c r="Q59" i="7"/>
  <c r="N59" i="7"/>
  <c r="M59" i="7"/>
  <c r="L59" i="7"/>
  <c r="C59" i="7"/>
  <c r="B59" i="7"/>
  <c r="A59" i="7"/>
  <c r="AE58" i="7"/>
  <c r="AD58" i="7"/>
  <c r="C58" i="9" s="1"/>
  <c r="S58" i="7"/>
  <c r="R58" i="7"/>
  <c r="Q58" i="7"/>
  <c r="N58" i="7"/>
  <c r="M58" i="7"/>
  <c r="L58" i="7"/>
  <c r="C58" i="7"/>
  <c r="B58" i="7"/>
  <c r="A58" i="7"/>
  <c r="AE57" i="7"/>
  <c r="AD57" i="7"/>
  <c r="C57" i="9" s="1"/>
  <c r="S57" i="7"/>
  <c r="R57" i="7"/>
  <c r="Q57" i="7"/>
  <c r="N57" i="7"/>
  <c r="M57" i="7"/>
  <c r="L57" i="7"/>
  <c r="C57" i="7"/>
  <c r="B57" i="7"/>
  <c r="A57" i="7"/>
  <c r="AE56" i="7"/>
  <c r="AD56" i="7"/>
  <c r="C56" i="9" s="1"/>
  <c r="S56" i="7"/>
  <c r="R56" i="7"/>
  <c r="Q56" i="7"/>
  <c r="N56" i="7"/>
  <c r="M56" i="7"/>
  <c r="L56" i="7"/>
  <c r="C56" i="7"/>
  <c r="B56" i="7"/>
  <c r="A56" i="7"/>
  <c r="AE55" i="7"/>
  <c r="AD55" i="7"/>
  <c r="C55" i="9" s="1"/>
  <c r="S55" i="7"/>
  <c r="R55" i="7"/>
  <c r="Q55" i="7"/>
  <c r="N55" i="7"/>
  <c r="M55" i="7"/>
  <c r="L55" i="7"/>
  <c r="C55" i="7"/>
  <c r="B55" i="7"/>
  <c r="A55" i="7"/>
  <c r="AE54" i="7"/>
  <c r="AD54" i="7"/>
  <c r="C54" i="9" s="1"/>
  <c r="S54" i="7"/>
  <c r="R54" i="7"/>
  <c r="Q54" i="7"/>
  <c r="N54" i="7"/>
  <c r="M54" i="7"/>
  <c r="L54" i="7"/>
  <c r="C54" i="7"/>
  <c r="B54" i="7"/>
  <c r="A54" i="7"/>
  <c r="AE53" i="7"/>
  <c r="AD53" i="7"/>
  <c r="C53" i="9" s="1"/>
  <c r="S53" i="7"/>
  <c r="R53" i="7"/>
  <c r="Q53" i="7"/>
  <c r="N53" i="7"/>
  <c r="M53" i="7"/>
  <c r="L53" i="7"/>
  <c r="C53" i="7"/>
  <c r="B53" i="7"/>
  <c r="A53" i="7"/>
  <c r="AE52" i="7"/>
  <c r="AD52" i="7"/>
  <c r="C52" i="9" s="1"/>
  <c r="S52" i="7"/>
  <c r="R52" i="7"/>
  <c r="Q52" i="7"/>
  <c r="N52" i="7"/>
  <c r="M52" i="7"/>
  <c r="L52" i="7"/>
  <c r="C52" i="7"/>
  <c r="B52" i="7"/>
  <c r="A52" i="7"/>
  <c r="AE51" i="7"/>
  <c r="AD51" i="7"/>
  <c r="C51" i="9" s="1"/>
  <c r="S51" i="7"/>
  <c r="R51" i="7"/>
  <c r="Q51" i="7"/>
  <c r="N51" i="7"/>
  <c r="M51" i="7"/>
  <c r="L51" i="7"/>
  <c r="C51" i="7"/>
  <c r="B51" i="7"/>
  <c r="A51" i="7"/>
  <c r="AE50" i="7"/>
  <c r="AD50" i="7"/>
  <c r="C50" i="9" s="1"/>
  <c r="S50" i="7"/>
  <c r="R50" i="7"/>
  <c r="Q50" i="7"/>
  <c r="N50" i="7"/>
  <c r="M50" i="7"/>
  <c r="L50" i="7"/>
  <c r="C50" i="7"/>
  <c r="B50" i="7"/>
  <c r="A50" i="7"/>
  <c r="AE49" i="7"/>
  <c r="AD49" i="7"/>
  <c r="C49" i="9" s="1"/>
  <c r="S49" i="7"/>
  <c r="R49" i="7"/>
  <c r="Q49" i="7"/>
  <c r="N49" i="7"/>
  <c r="M49" i="7"/>
  <c r="L49" i="7"/>
  <c r="C49" i="7"/>
  <c r="B49" i="7"/>
  <c r="A49" i="7"/>
  <c r="AE48" i="7"/>
  <c r="AD48" i="7"/>
  <c r="C48" i="9" s="1"/>
  <c r="S48" i="7"/>
  <c r="R48" i="7"/>
  <c r="Q48" i="7"/>
  <c r="N48" i="7"/>
  <c r="M48" i="7"/>
  <c r="L48" i="7"/>
  <c r="C48" i="7"/>
  <c r="B48" i="7"/>
  <c r="A48" i="7"/>
  <c r="AE47" i="7"/>
  <c r="AD47" i="7"/>
  <c r="C47" i="9" s="1"/>
  <c r="S47" i="7"/>
  <c r="R47" i="7"/>
  <c r="Q47" i="7"/>
  <c r="N47" i="7"/>
  <c r="M47" i="7"/>
  <c r="L47" i="7"/>
  <c r="C47" i="7"/>
  <c r="B47" i="7"/>
  <c r="A47" i="7"/>
  <c r="AE46" i="7"/>
  <c r="AD46" i="7"/>
  <c r="C46" i="9" s="1"/>
  <c r="S46" i="7"/>
  <c r="R46" i="7"/>
  <c r="Q46" i="7"/>
  <c r="N46" i="7"/>
  <c r="M46" i="7"/>
  <c r="L46" i="7"/>
  <c r="C46" i="7"/>
  <c r="B46" i="7"/>
  <c r="A46" i="7"/>
  <c r="AE45" i="7"/>
  <c r="AD45" i="7"/>
  <c r="C45" i="9" s="1"/>
  <c r="S45" i="7"/>
  <c r="R45" i="7"/>
  <c r="Q45" i="7"/>
  <c r="N45" i="7"/>
  <c r="M45" i="7"/>
  <c r="L45" i="7"/>
  <c r="C45" i="7"/>
  <c r="B45" i="7"/>
  <c r="A45" i="7"/>
  <c r="AE44" i="7"/>
  <c r="AD44" i="7"/>
  <c r="C44" i="9" s="1"/>
  <c r="S44" i="7"/>
  <c r="R44" i="7"/>
  <c r="Q44" i="7"/>
  <c r="N44" i="7"/>
  <c r="M44" i="7"/>
  <c r="L44" i="7"/>
  <c r="C44" i="7"/>
  <c r="B44" i="7"/>
  <c r="A44" i="7"/>
  <c r="AE43" i="7"/>
  <c r="AD43" i="7"/>
  <c r="C43" i="9" s="1"/>
  <c r="S43" i="7"/>
  <c r="R43" i="7"/>
  <c r="Q43" i="7"/>
  <c r="N43" i="7"/>
  <c r="M43" i="7"/>
  <c r="L43" i="7"/>
  <c r="C43" i="7"/>
  <c r="B43" i="7"/>
  <c r="A43" i="7"/>
  <c r="AE42" i="7"/>
  <c r="AD42" i="7"/>
  <c r="C42" i="9" s="1"/>
  <c r="S42" i="7"/>
  <c r="R42" i="7"/>
  <c r="Q42" i="7"/>
  <c r="N42" i="7"/>
  <c r="M42" i="7"/>
  <c r="L42" i="7"/>
  <c r="C42" i="7"/>
  <c r="B42" i="7"/>
  <c r="A42" i="7"/>
  <c r="AE41" i="7"/>
  <c r="AD41" i="7"/>
  <c r="C41" i="9" s="1"/>
  <c r="S41" i="7"/>
  <c r="R41" i="7"/>
  <c r="Q41" i="7"/>
  <c r="N41" i="7"/>
  <c r="M41" i="7"/>
  <c r="L41" i="7"/>
  <c r="C41" i="7"/>
  <c r="B41" i="7"/>
  <c r="A41" i="7"/>
  <c r="AE40" i="7"/>
  <c r="AD40" i="7"/>
  <c r="C40" i="9" s="1"/>
  <c r="S40" i="7"/>
  <c r="R40" i="7"/>
  <c r="Q40" i="7"/>
  <c r="N40" i="7"/>
  <c r="M40" i="7"/>
  <c r="L40" i="7"/>
  <c r="C40" i="7"/>
  <c r="B40" i="7"/>
  <c r="A40" i="7"/>
  <c r="AE39" i="7"/>
  <c r="AD39" i="7"/>
  <c r="C39" i="9" s="1"/>
  <c r="S39" i="7"/>
  <c r="R39" i="7"/>
  <c r="Q39" i="7"/>
  <c r="N39" i="7"/>
  <c r="M39" i="7"/>
  <c r="L39" i="7"/>
  <c r="C39" i="7"/>
  <c r="B39" i="7"/>
  <c r="A39" i="7"/>
  <c r="AE38" i="7"/>
  <c r="AD38" i="7"/>
  <c r="C38" i="9" s="1"/>
  <c r="S38" i="7"/>
  <c r="R38" i="7"/>
  <c r="Q38" i="7"/>
  <c r="N38" i="7"/>
  <c r="M38" i="7"/>
  <c r="L38" i="7"/>
  <c r="C38" i="7"/>
  <c r="B38" i="7"/>
  <c r="A38" i="7"/>
  <c r="AE37" i="7"/>
  <c r="AD37" i="7"/>
  <c r="C37" i="9" s="1"/>
  <c r="S37" i="7"/>
  <c r="R37" i="7"/>
  <c r="Q37" i="7"/>
  <c r="N37" i="7"/>
  <c r="M37" i="7"/>
  <c r="L37" i="7"/>
  <c r="C37" i="7"/>
  <c r="B37" i="7"/>
  <c r="A37" i="7"/>
  <c r="AE36" i="7"/>
  <c r="AD36" i="7"/>
  <c r="C36" i="9" s="1"/>
  <c r="S36" i="7"/>
  <c r="R36" i="7"/>
  <c r="Q36" i="7"/>
  <c r="N36" i="7"/>
  <c r="M36" i="7"/>
  <c r="L36" i="7"/>
  <c r="C36" i="7"/>
  <c r="B36" i="7"/>
  <c r="A36" i="7"/>
  <c r="AE35" i="7"/>
  <c r="AD35" i="7"/>
  <c r="C35" i="9" s="1"/>
  <c r="S35" i="7"/>
  <c r="R35" i="7"/>
  <c r="Q35" i="7"/>
  <c r="N35" i="7"/>
  <c r="M35" i="7"/>
  <c r="L35" i="7"/>
  <c r="C35" i="7"/>
  <c r="B35" i="7"/>
  <c r="A35" i="7"/>
  <c r="AE34" i="7"/>
  <c r="AD34" i="7"/>
  <c r="C34" i="9" s="1"/>
  <c r="S34" i="7"/>
  <c r="R34" i="7"/>
  <c r="Q34" i="7"/>
  <c r="N34" i="7"/>
  <c r="M34" i="7"/>
  <c r="L34" i="7"/>
  <c r="C34" i="7"/>
  <c r="B34" i="7"/>
  <c r="A34" i="7"/>
  <c r="AE33" i="7"/>
  <c r="AD33" i="7"/>
  <c r="C33" i="9" s="1"/>
  <c r="S33" i="7"/>
  <c r="R33" i="7"/>
  <c r="Q33" i="7"/>
  <c r="N33" i="7"/>
  <c r="M33" i="7"/>
  <c r="L33" i="7"/>
  <c r="C33" i="7"/>
  <c r="B33" i="7"/>
  <c r="A33" i="7"/>
  <c r="AE32" i="7"/>
  <c r="AD32" i="7"/>
  <c r="C32" i="9" s="1"/>
  <c r="S32" i="7"/>
  <c r="R32" i="7"/>
  <c r="Q32" i="7"/>
  <c r="N32" i="7"/>
  <c r="M32" i="7"/>
  <c r="L32" i="7"/>
  <c r="C32" i="7"/>
  <c r="B32" i="7"/>
  <c r="A32" i="7"/>
  <c r="AE31" i="7"/>
  <c r="AD31" i="7"/>
  <c r="C31" i="9" s="1"/>
  <c r="S31" i="7"/>
  <c r="R31" i="7"/>
  <c r="Q31" i="7"/>
  <c r="N31" i="7"/>
  <c r="M31" i="7"/>
  <c r="L31" i="7"/>
  <c r="C31" i="7"/>
  <c r="B31" i="7"/>
  <c r="A31" i="7"/>
  <c r="AE30" i="7"/>
  <c r="AD30" i="7"/>
  <c r="C30" i="9" s="1"/>
  <c r="S30" i="7"/>
  <c r="R30" i="7"/>
  <c r="Q30" i="7"/>
  <c r="N30" i="7"/>
  <c r="M30" i="7"/>
  <c r="L30" i="7"/>
  <c r="C30" i="7"/>
  <c r="B30" i="7"/>
  <c r="A30" i="7"/>
  <c r="AE29" i="7"/>
  <c r="AD29" i="7"/>
  <c r="C29" i="9" s="1"/>
  <c r="S29" i="7"/>
  <c r="R29" i="7"/>
  <c r="Q29" i="7"/>
  <c r="N29" i="7"/>
  <c r="M29" i="7"/>
  <c r="L29" i="7"/>
  <c r="C29" i="7"/>
  <c r="B29" i="7"/>
  <c r="A29" i="7"/>
  <c r="AE28" i="7"/>
  <c r="AD28" i="7"/>
  <c r="C28" i="9" s="1"/>
  <c r="S28" i="7"/>
  <c r="R28" i="7"/>
  <c r="Q28" i="7"/>
  <c r="N28" i="7"/>
  <c r="M28" i="7"/>
  <c r="L28" i="7"/>
  <c r="C28" i="7"/>
  <c r="B28" i="7"/>
  <c r="A28" i="7"/>
  <c r="AE27" i="7"/>
  <c r="AD27" i="7"/>
  <c r="C27" i="9" s="1"/>
  <c r="S27" i="7"/>
  <c r="R27" i="7"/>
  <c r="Q27" i="7"/>
  <c r="N27" i="7"/>
  <c r="M27" i="7"/>
  <c r="L27" i="7"/>
  <c r="C27" i="7"/>
  <c r="B27" i="7"/>
  <c r="A27" i="7"/>
  <c r="AE26" i="7"/>
  <c r="AD26" i="7"/>
  <c r="C26" i="9" s="1"/>
  <c r="S26" i="7"/>
  <c r="R26" i="7"/>
  <c r="Q26" i="7"/>
  <c r="N26" i="7"/>
  <c r="M26" i="7"/>
  <c r="L26" i="7"/>
  <c r="C26" i="7"/>
  <c r="B26" i="7"/>
  <c r="A26" i="7"/>
  <c r="AE25" i="7"/>
  <c r="AD25" i="7"/>
  <c r="C25" i="9" s="1"/>
  <c r="S25" i="7"/>
  <c r="R25" i="7"/>
  <c r="Q25" i="7"/>
  <c r="N25" i="7"/>
  <c r="M25" i="7"/>
  <c r="L25" i="7"/>
  <c r="C25" i="7"/>
  <c r="B25" i="7"/>
  <c r="A25" i="7"/>
  <c r="AE24" i="7"/>
  <c r="AD24" i="7"/>
  <c r="C24" i="9" s="1"/>
  <c r="S24" i="7"/>
  <c r="R24" i="7"/>
  <c r="Q24" i="7"/>
  <c r="N24" i="7"/>
  <c r="M24" i="7"/>
  <c r="L24" i="7"/>
  <c r="C24" i="7"/>
  <c r="B24" i="7"/>
  <c r="A24" i="7"/>
  <c r="AE23" i="7"/>
  <c r="AD23" i="7"/>
  <c r="S23" i="7"/>
  <c r="R23" i="7"/>
  <c r="N23" i="7"/>
  <c r="M23" i="7"/>
  <c r="C23" i="7"/>
  <c r="B23" i="7"/>
  <c r="AE22" i="7"/>
  <c r="AD22" i="7"/>
  <c r="S22" i="7"/>
  <c r="R22" i="7"/>
  <c r="N22" i="7"/>
  <c r="M22" i="7"/>
  <c r="C22" i="7"/>
  <c r="B22" i="7"/>
  <c r="S21" i="7"/>
  <c r="R21" i="7"/>
  <c r="Q21" i="7"/>
  <c r="N21" i="7"/>
  <c r="M21" i="7"/>
  <c r="L21" i="7"/>
  <c r="C21" i="7"/>
  <c r="B21" i="7"/>
  <c r="S20" i="7"/>
  <c r="R20" i="7"/>
  <c r="Q20" i="7"/>
  <c r="N20" i="7"/>
  <c r="M20" i="7"/>
  <c r="L20" i="7"/>
  <c r="C20" i="7"/>
  <c r="B20" i="7"/>
  <c r="S19" i="7"/>
  <c r="R19" i="7"/>
  <c r="Q19" i="7"/>
  <c r="N19" i="7"/>
  <c r="M19" i="7"/>
  <c r="L19" i="7"/>
  <c r="C19" i="7"/>
  <c r="B19" i="7"/>
  <c r="S18" i="7"/>
  <c r="R18" i="7"/>
  <c r="Q18" i="7"/>
  <c r="N18" i="7"/>
  <c r="M18" i="7"/>
  <c r="L18" i="7"/>
  <c r="C18" i="7"/>
  <c r="B18" i="7"/>
  <c r="S17" i="7"/>
  <c r="R17" i="7"/>
  <c r="Q17" i="7"/>
  <c r="N17" i="7"/>
  <c r="M17" i="7"/>
  <c r="L17" i="7"/>
  <c r="C17" i="7"/>
  <c r="B17" i="7"/>
  <c r="S16" i="7"/>
  <c r="R16" i="7"/>
  <c r="N16" i="7"/>
  <c r="M16" i="7"/>
  <c r="C16" i="7"/>
  <c r="B16" i="7"/>
  <c r="S15" i="7"/>
  <c r="R15" i="7"/>
  <c r="N15" i="7"/>
  <c r="M15" i="7"/>
  <c r="C15" i="7"/>
  <c r="B15" i="7"/>
  <c r="S14" i="7"/>
  <c r="R14" i="7"/>
  <c r="N14" i="7"/>
  <c r="M14" i="7"/>
  <c r="C14" i="7"/>
  <c r="B14" i="7"/>
  <c r="S13" i="7"/>
  <c r="R13" i="7"/>
  <c r="Q13" i="7"/>
  <c r="N13" i="7"/>
  <c r="M13" i="7"/>
  <c r="L13" i="7"/>
  <c r="C13" i="7"/>
  <c r="B13" i="7"/>
  <c r="S12" i="7"/>
  <c r="R12" i="7"/>
  <c r="Q12" i="7"/>
  <c r="N12" i="7"/>
  <c r="M12" i="7"/>
  <c r="L12" i="7"/>
  <c r="C12" i="7"/>
  <c r="B12" i="7"/>
  <c r="S11" i="7"/>
  <c r="R11" i="7"/>
  <c r="Q11" i="7"/>
  <c r="N11" i="7"/>
  <c r="M11" i="7"/>
  <c r="L11" i="7"/>
  <c r="C11" i="7"/>
  <c r="B11" i="7"/>
  <c r="S10" i="7"/>
  <c r="R10" i="7"/>
  <c r="Q10" i="7"/>
  <c r="N10" i="7"/>
  <c r="M10" i="7"/>
  <c r="L10" i="7"/>
  <c r="C10" i="7"/>
  <c r="B10" i="7"/>
  <c r="S9" i="7"/>
  <c r="R9" i="7"/>
  <c r="Q9" i="7"/>
  <c r="N9" i="7"/>
  <c r="M9" i="7"/>
  <c r="L9" i="7"/>
  <c r="C9" i="7"/>
  <c r="B9" i="7"/>
  <c r="S8" i="7"/>
  <c r="R8" i="7"/>
  <c r="Q8" i="7"/>
  <c r="N8" i="7"/>
  <c r="M8" i="7"/>
  <c r="L8" i="7"/>
  <c r="C8" i="7"/>
  <c r="B8" i="7"/>
  <c r="S7" i="7"/>
  <c r="R7" i="7"/>
  <c r="N7" i="7"/>
  <c r="M7" i="7"/>
  <c r="C7" i="7"/>
  <c r="B7" i="7"/>
  <c r="S6" i="7"/>
  <c r="R6" i="7"/>
  <c r="N6" i="7"/>
  <c r="M6" i="7"/>
  <c r="C6" i="7"/>
  <c r="B6" i="7"/>
  <c r="AE5" i="7"/>
  <c r="AD5" i="7"/>
  <c r="C5" i="9" s="1"/>
  <c r="S5" i="7"/>
  <c r="R5" i="7"/>
  <c r="Q5" i="7"/>
  <c r="N5" i="7"/>
  <c r="M5" i="7"/>
  <c r="L5" i="7"/>
  <c r="C5" i="7"/>
  <c r="B5" i="7"/>
  <c r="A5" i="7"/>
  <c r="AE4" i="7"/>
  <c r="AD4" i="7"/>
  <c r="C4" i="9" s="1"/>
  <c r="S4" i="7"/>
  <c r="R4" i="7"/>
  <c r="N4" i="7"/>
  <c r="M4" i="7"/>
  <c r="C4" i="7"/>
  <c r="B4" i="7"/>
  <c r="A4" i="7"/>
  <c r="AH3" i="7"/>
  <c r="K304" i="5"/>
  <c r="I304" i="5"/>
  <c r="L304" i="5" s="1"/>
  <c r="H304" i="5"/>
  <c r="G304" i="5"/>
  <c r="J304" i="5" s="1"/>
  <c r="K303" i="5"/>
  <c r="I303" i="5"/>
  <c r="L303" i="5" s="1"/>
  <c r="H303" i="5"/>
  <c r="G303" i="5"/>
  <c r="J303" i="5" s="1"/>
  <c r="K302" i="5"/>
  <c r="I302" i="5"/>
  <c r="L302" i="5" s="1"/>
  <c r="H302" i="5"/>
  <c r="G302" i="5"/>
  <c r="J302" i="5" s="1"/>
  <c r="K301" i="5"/>
  <c r="I301" i="5"/>
  <c r="L301" i="5" s="1"/>
  <c r="H301" i="5"/>
  <c r="G301" i="5"/>
  <c r="J301" i="5" s="1"/>
  <c r="K300" i="5"/>
  <c r="I300" i="5"/>
  <c r="L300" i="5" s="1"/>
  <c r="H300" i="5"/>
  <c r="G300" i="5"/>
  <c r="J300" i="5" s="1"/>
  <c r="K299" i="5"/>
  <c r="I299" i="5"/>
  <c r="L299" i="5" s="1"/>
  <c r="H299" i="5"/>
  <c r="G299" i="5"/>
  <c r="J299" i="5" s="1"/>
  <c r="K298" i="5"/>
  <c r="I298" i="5"/>
  <c r="L298" i="5" s="1"/>
  <c r="H298" i="5"/>
  <c r="G298" i="5"/>
  <c r="J298" i="5" s="1"/>
  <c r="K297" i="5"/>
  <c r="I297" i="5"/>
  <c r="L297" i="5" s="1"/>
  <c r="H297" i="5"/>
  <c r="G297" i="5"/>
  <c r="J297" i="5" s="1"/>
  <c r="K296" i="5"/>
  <c r="I296" i="5"/>
  <c r="L296" i="5" s="1"/>
  <c r="H296" i="5"/>
  <c r="G296" i="5"/>
  <c r="J296" i="5" s="1"/>
  <c r="K295" i="5"/>
  <c r="I295" i="5"/>
  <c r="L295" i="5" s="1"/>
  <c r="H295" i="5"/>
  <c r="G295" i="5"/>
  <c r="J295" i="5" s="1"/>
  <c r="K294" i="5"/>
  <c r="I294" i="5"/>
  <c r="L294" i="5" s="1"/>
  <c r="H294" i="5"/>
  <c r="G294" i="5"/>
  <c r="J294" i="5" s="1"/>
  <c r="K293" i="5"/>
  <c r="I293" i="5"/>
  <c r="L293" i="5" s="1"/>
  <c r="H293" i="5"/>
  <c r="G293" i="5"/>
  <c r="J293" i="5" s="1"/>
  <c r="K292" i="5"/>
  <c r="I292" i="5"/>
  <c r="L292" i="5" s="1"/>
  <c r="H292" i="5"/>
  <c r="G292" i="5"/>
  <c r="J292" i="5" s="1"/>
  <c r="K291" i="5"/>
  <c r="I291" i="5"/>
  <c r="L291" i="5" s="1"/>
  <c r="H291" i="5"/>
  <c r="G291" i="5"/>
  <c r="J291" i="5" s="1"/>
  <c r="K290" i="5"/>
  <c r="I290" i="5"/>
  <c r="L290" i="5" s="1"/>
  <c r="H290" i="5"/>
  <c r="G290" i="5"/>
  <c r="J290" i="5" s="1"/>
  <c r="K289" i="5"/>
  <c r="I289" i="5"/>
  <c r="L289" i="5" s="1"/>
  <c r="H289" i="5"/>
  <c r="G289" i="5"/>
  <c r="J289" i="5" s="1"/>
  <c r="K288" i="5"/>
  <c r="I288" i="5"/>
  <c r="L288" i="5" s="1"/>
  <c r="H288" i="5"/>
  <c r="G288" i="5"/>
  <c r="J288" i="5" s="1"/>
  <c r="K287" i="5"/>
  <c r="I287" i="5"/>
  <c r="L287" i="5" s="1"/>
  <c r="H287" i="5"/>
  <c r="G287" i="5"/>
  <c r="J287" i="5" s="1"/>
  <c r="K286" i="5"/>
  <c r="I286" i="5"/>
  <c r="L286" i="5" s="1"/>
  <c r="H286" i="5"/>
  <c r="G286" i="5"/>
  <c r="J286" i="5" s="1"/>
  <c r="K285" i="5"/>
  <c r="I285" i="5"/>
  <c r="L285" i="5" s="1"/>
  <c r="H285" i="5"/>
  <c r="G285" i="5"/>
  <c r="J285" i="5" s="1"/>
  <c r="K284" i="5"/>
  <c r="I284" i="5"/>
  <c r="L284" i="5" s="1"/>
  <c r="H284" i="5"/>
  <c r="G284" i="5"/>
  <c r="J284" i="5" s="1"/>
  <c r="K283" i="5"/>
  <c r="I283" i="5"/>
  <c r="L283" i="5" s="1"/>
  <c r="H283" i="5"/>
  <c r="G283" i="5"/>
  <c r="J283" i="5" s="1"/>
  <c r="K282" i="5"/>
  <c r="I282" i="5"/>
  <c r="L282" i="5" s="1"/>
  <c r="H282" i="5"/>
  <c r="G282" i="5"/>
  <c r="J282" i="5" s="1"/>
  <c r="K281" i="5"/>
  <c r="I281" i="5"/>
  <c r="L281" i="5" s="1"/>
  <c r="H281" i="5"/>
  <c r="G281" i="5"/>
  <c r="J281" i="5" s="1"/>
  <c r="K280" i="5"/>
  <c r="I280" i="5"/>
  <c r="L280" i="5" s="1"/>
  <c r="H280" i="5"/>
  <c r="G280" i="5"/>
  <c r="J280" i="5" s="1"/>
  <c r="K279" i="5"/>
  <c r="I279" i="5"/>
  <c r="L279" i="5" s="1"/>
  <c r="H279" i="5"/>
  <c r="G279" i="5"/>
  <c r="J279" i="5" s="1"/>
  <c r="K278" i="5"/>
  <c r="I278" i="5"/>
  <c r="L278" i="5" s="1"/>
  <c r="H278" i="5"/>
  <c r="G278" i="5"/>
  <c r="J278" i="5" s="1"/>
  <c r="K277" i="5"/>
  <c r="I277" i="5"/>
  <c r="L277" i="5" s="1"/>
  <c r="H277" i="5"/>
  <c r="G277" i="5"/>
  <c r="J277" i="5" s="1"/>
  <c r="K276" i="5"/>
  <c r="I276" i="5"/>
  <c r="L276" i="5" s="1"/>
  <c r="H276" i="5"/>
  <c r="G276" i="5"/>
  <c r="J276" i="5" s="1"/>
  <c r="K275" i="5"/>
  <c r="I275" i="5"/>
  <c r="L275" i="5" s="1"/>
  <c r="H275" i="5"/>
  <c r="G275" i="5"/>
  <c r="J275" i="5" s="1"/>
  <c r="K274" i="5"/>
  <c r="I274" i="5"/>
  <c r="L274" i="5" s="1"/>
  <c r="H274" i="5"/>
  <c r="G274" i="5"/>
  <c r="J274" i="5" s="1"/>
  <c r="K273" i="5"/>
  <c r="I273" i="5"/>
  <c r="L273" i="5" s="1"/>
  <c r="H273" i="5"/>
  <c r="G273" i="5"/>
  <c r="J273" i="5" s="1"/>
  <c r="K272" i="5"/>
  <c r="I272" i="5"/>
  <c r="L272" i="5" s="1"/>
  <c r="H272" i="5"/>
  <c r="G272" i="5"/>
  <c r="J272" i="5" s="1"/>
  <c r="K271" i="5"/>
  <c r="I271" i="5"/>
  <c r="L271" i="5" s="1"/>
  <c r="H271" i="5"/>
  <c r="G271" i="5"/>
  <c r="J271" i="5" s="1"/>
  <c r="K270" i="5"/>
  <c r="I270" i="5"/>
  <c r="L270" i="5" s="1"/>
  <c r="H270" i="5"/>
  <c r="G270" i="5"/>
  <c r="J270" i="5" s="1"/>
  <c r="K269" i="5"/>
  <c r="I269" i="5"/>
  <c r="L269" i="5" s="1"/>
  <c r="H269" i="5"/>
  <c r="G269" i="5"/>
  <c r="J269" i="5" s="1"/>
  <c r="K268" i="5"/>
  <c r="I268" i="5"/>
  <c r="L268" i="5" s="1"/>
  <c r="H268" i="5"/>
  <c r="G268" i="5"/>
  <c r="J268" i="5" s="1"/>
  <c r="K267" i="5"/>
  <c r="I267" i="5"/>
  <c r="L267" i="5" s="1"/>
  <c r="H267" i="5"/>
  <c r="G267" i="5"/>
  <c r="J267" i="5" s="1"/>
  <c r="K266" i="5"/>
  <c r="I266" i="5"/>
  <c r="L266" i="5" s="1"/>
  <c r="H266" i="5"/>
  <c r="G266" i="5"/>
  <c r="J266" i="5" s="1"/>
  <c r="K265" i="5"/>
  <c r="I265" i="5"/>
  <c r="L265" i="5" s="1"/>
  <c r="H265" i="5"/>
  <c r="G265" i="5"/>
  <c r="J265" i="5" s="1"/>
  <c r="K264" i="5"/>
  <c r="I264" i="5"/>
  <c r="L264" i="5" s="1"/>
  <c r="H264" i="5"/>
  <c r="G264" i="5"/>
  <c r="J264" i="5" s="1"/>
  <c r="K263" i="5"/>
  <c r="I263" i="5"/>
  <c r="L263" i="5" s="1"/>
  <c r="H263" i="5"/>
  <c r="G263" i="5"/>
  <c r="J263" i="5" s="1"/>
  <c r="K262" i="5"/>
  <c r="I262" i="5"/>
  <c r="L262" i="5" s="1"/>
  <c r="H262" i="5"/>
  <c r="G262" i="5"/>
  <c r="J262" i="5" s="1"/>
  <c r="K261" i="5"/>
  <c r="I261" i="5"/>
  <c r="L261" i="5" s="1"/>
  <c r="H261" i="5"/>
  <c r="G261" i="5"/>
  <c r="J261" i="5" s="1"/>
  <c r="K260" i="5"/>
  <c r="I260" i="5"/>
  <c r="L260" i="5" s="1"/>
  <c r="H260" i="5"/>
  <c r="G260" i="5"/>
  <c r="J260" i="5" s="1"/>
  <c r="K259" i="5"/>
  <c r="I259" i="5"/>
  <c r="L259" i="5" s="1"/>
  <c r="H259" i="5"/>
  <c r="G259" i="5"/>
  <c r="J259" i="5" s="1"/>
  <c r="K258" i="5"/>
  <c r="I258" i="5"/>
  <c r="L258" i="5" s="1"/>
  <c r="H258" i="5"/>
  <c r="G258" i="5"/>
  <c r="J258" i="5" s="1"/>
  <c r="K257" i="5"/>
  <c r="I257" i="5"/>
  <c r="L257" i="5" s="1"/>
  <c r="H257" i="5"/>
  <c r="G257" i="5"/>
  <c r="J257" i="5" s="1"/>
  <c r="K256" i="5"/>
  <c r="I256" i="5"/>
  <c r="L256" i="5" s="1"/>
  <c r="H256" i="5"/>
  <c r="G256" i="5"/>
  <c r="J256" i="5" s="1"/>
  <c r="K255" i="5"/>
  <c r="I254" i="9" s="1"/>
  <c r="I255" i="5"/>
  <c r="L255" i="5" s="1"/>
  <c r="H255" i="5"/>
  <c r="G255" i="5"/>
  <c r="J255" i="5" s="1"/>
  <c r="K254" i="5"/>
  <c r="I254" i="5"/>
  <c r="L254" i="5" s="1"/>
  <c r="H254" i="5"/>
  <c r="G254" i="5"/>
  <c r="J254" i="5" s="1"/>
  <c r="K253" i="5"/>
  <c r="I253" i="5"/>
  <c r="L253" i="5" s="1"/>
  <c r="H253" i="5"/>
  <c r="G253" i="5"/>
  <c r="J253" i="5" s="1"/>
  <c r="K252" i="5"/>
  <c r="I252" i="5"/>
  <c r="L252" i="5" s="1"/>
  <c r="H252" i="5"/>
  <c r="G252" i="5"/>
  <c r="J252" i="5" s="1"/>
  <c r="K251" i="5"/>
  <c r="I251" i="5"/>
  <c r="L251" i="5" s="1"/>
  <c r="H251" i="5"/>
  <c r="G251" i="5"/>
  <c r="J251" i="5" s="1"/>
  <c r="K250" i="5"/>
  <c r="I250" i="5"/>
  <c r="L250" i="5" s="1"/>
  <c r="H250" i="5"/>
  <c r="G250" i="5"/>
  <c r="J250" i="5" s="1"/>
  <c r="K249" i="5"/>
  <c r="G249" i="17" s="1"/>
  <c r="I249" i="5"/>
  <c r="L249" i="5" s="1"/>
  <c r="H249" i="5"/>
  <c r="G249" i="5"/>
  <c r="J249" i="5" s="1"/>
  <c r="K248" i="5"/>
  <c r="I248" i="5"/>
  <c r="L248" i="5" s="1"/>
  <c r="H248" i="5"/>
  <c r="G248" i="5"/>
  <c r="J248" i="5" s="1"/>
  <c r="K247" i="5"/>
  <c r="I247" i="5"/>
  <c r="L247" i="5" s="1"/>
  <c r="H247" i="5"/>
  <c r="G247" i="5"/>
  <c r="J247" i="5" s="1"/>
  <c r="K246" i="5"/>
  <c r="I246" i="5"/>
  <c r="L246" i="5" s="1"/>
  <c r="H246" i="5"/>
  <c r="G246" i="5"/>
  <c r="J246" i="5" s="1"/>
  <c r="K245" i="5"/>
  <c r="G245" i="17" s="1"/>
  <c r="I245" i="5"/>
  <c r="L245" i="5" s="1"/>
  <c r="H245" i="5"/>
  <c r="G245" i="5"/>
  <c r="J245" i="5" s="1"/>
  <c r="K244" i="5"/>
  <c r="I244" i="5"/>
  <c r="L244" i="5" s="1"/>
  <c r="H244" i="5"/>
  <c r="G244" i="5"/>
  <c r="J244" i="5" s="1"/>
  <c r="K243" i="5"/>
  <c r="I243" i="5"/>
  <c r="L243" i="5" s="1"/>
  <c r="H243" i="5"/>
  <c r="G243" i="5"/>
  <c r="J243" i="5" s="1"/>
  <c r="K242" i="5"/>
  <c r="I242" i="5"/>
  <c r="L242" i="5" s="1"/>
  <c r="H242" i="5"/>
  <c r="G242" i="5"/>
  <c r="J242" i="5" s="1"/>
  <c r="K241" i="5"/>
  <c r="I241" i="5"/>
  <c r="L241" i="5" s="1"/>
  <c r="H241" i="5"/>
  <c r="G241" i="5"/>
  <c r="J241" i="5" s="1"/>
  <c r="K240" i="5"/>
  <c r="I240" i="5"/>
  <c r="L240" i="5" s="1"/>
  <c r="H240" i="5"/>
  <c r="G240" i="5"/>
  <c r="J240" i="5" s="1"/>
  <c r="K239" i="5"/>
  <c r="I239" i="5"/>
  <c r="L239" i="5" s="1"/>
  <c r="H239" i="5"/>
  <c r="G239" i="5"/>
  <c r="J239" i="5" s="1"/>
  <c r="K238" i="5"/>
  <c r="I238" i="5"/>
  <c r="L238" i="5" s="1"/>
  <c r="H238" i="5"/>
  <c r="G238" i="5"/>
  <c r="J238" i="5" s="1"/>
  <c r="K237" i="5"/>
  <c r="I237" i="5"/>
  <c r="L237" i="5" s="1"/>
  <c r="H237" i="5"/>
  <c r="G237" i="5"/>
  <c r="J237" i="5" s="1"/>
  <c r="K236" i="5"/>
  <c r="I236" i="5"/>
  <c r="L236" i="5" s="1"/>
  <c r="H236" i="5"/>
  <c r="G236" i="5"/>
  <c r="J236" i="5" s="1"/>
  <c r="K235" i="5"/>
  <c r="I235" i="5"/>
  <c r="L235" i="5" s="1"/>
  <c r="H235" i="5"/>
  <c r="G235" i="5"/>
  <c r="J235" i="5" s="1"/>
  <c r="K234" i="5"/>
  <c r="I234" i="5"/>
  <c r="L234" i="5" s="1"/>
  <c r="H234" i="5"/>
  <c r="G234" i="5"/>
  <c r="J234" i="5" s="1"/>
  <c r="K233" i="5"/>
  <c r="I233" i="5"/>
  <c r="L233" i="5" s="1"/>
  <c r="H233" i="5"/>
  <c r="G233" i="5"/>
  <c r="J233" i="5" s="1"/>
  <c r="K232" i="5"/>
  <c r="I232" i="5"/>
  <c r="L232" i="5" s="1"/>
  <c r="H232" i="5"/>
  <c r="G232" i="5"/>
  <c r="J232" i="5" s="1"/>
  <c r="K231" i="5"/>
  <c r="I231" i="5"/>
  <c r="L231" i="5" s="1"/>
  <c r="H231" i="5"/>
  <c r="G231" i="5"/>
  <c r="J231" i="5" s="1"/>
  <c r="K230" i="5"/>
  <c r="I230" i="5"/>
  <c r="L230" i="5" s="1"/>
  <c r="H230" i="5"/>
  <c r="G230" i="5"/>
  <c r="J230" i="5" s="1"/>
  <c r="K229" i="5"/>
  <c r="I229" i="5"/>
  <c r="L229" i="5" s="1"/>
  <c r="H229" i="5"/>
  <c r="G229" i="5"/>
  <c r="J229" i="5" s="1"/>
  <c r="K228" i="5"/>
  <c r="I228" i="5"/>
  <c r="L228" i="5" s="1"/>
  <c r="H228" i="5"/>
  <c r="G228" i="5"/>
  <c r="J228" i="5" s="1"/>
  <c r="K227" i="5"/>
  <c r="I227" i="5"/>
  <c r="L227" i="5" s="1"/>
  <c r="H227" i="5"/>
  <c r="G227" i="5"/>
  <c r="J227" i="5" s="1"/>
  <c r="K226" i="5"/>
  <c r="I226" i="5"/>
  <c r="L226" i="5" s="1"/>
  <c r="H226" i="5"/>
  <c r="G226" i="5"/>
  <c r="J226" i="5" s="1"/>
  <c r="K225" i="5"/>
  <c r="I225" i="5"/>
  <c r="L225" i="5" s="1"/>
  <c r="H225" i="5"/>
  <c r="G225" i="5"/>
  <c r="J225" i="5" s="1"/>
  <c r="K224" i="5"/>
  <c r="I224" i="5"/>
  <c r="L224" i="5" s="1"/>
  <c r="H224" i="5"/>
  <c r="G224" i="5"/>
  <c r="J224" i="5" s="1"/>
  <c r="K223" i="5"/>
  <c r="I223" i="5"/>
  <c r="L223" i="5" s="1"/>
  <c r="H223" i="5"/>
  <c r="G223" i="5"/>
  <c r="J223" i="5" s="1"/>
  <c r="K222" i="5"/>
  <c r="I222" i="5"/>
  <c r="L222" i="5" s="1"/>
  <c r="H222" i="5"/>
  <c r="G222" i="5"/>
  <c r="J222" i="5" s="1"/>
  <c r="K221" i="5"/>
  <c r="I221" i="5"/>
  <c r="L221" i="5" s="1"/>
  <c r="H221" i="5"/>
  <c r="G221" i="5"/>
  <c r="J221" i="5" s="1"/>
  <c r="K220" i="5"/>
  <c r="I220" i="5"/>
  <c r="L220" i="5" s="1"/>
  <c r="H220" i="5"/>
  <c r="G220" i="5"/>
  <c r="J220" i="5" s="1"/>
  <c r="K219" i="5"/>
  <c r="I219" i="5"/>
  <c r="L219" i="5" s="1"/>
  <c r="H219" i="5"/>
  <c r="G219" i="5"/>
  <c r="J219" i="5" s="1"/>
  <c r="K218" i="5"/>
  <c r="I218" i="5"/>
  <c r="L218" i="5" s="1"/>
  <c r="H218" i="5"/>
  <c r="G218" i="5"/>
  <c r="J218" i="5" s="1"/>
  <c r="K217" i="5"/>
  <c r="I217" i="5"/>
  <c r="L217" i="5" s="1"/>
  <c r="H217" i="5"/>
  <c r="G217" i="5"/>
  <c r="J217" i="5" s="1"/>
  <c r="K216" i="5"/>
  <c r="I216" i="5"/>
  <c r="L216" i="5" s="1"/>
  <c r="H216" i="5"/>
  <c r="G216" i="5"/>
  <c r="J216" i="5" s="1"/>
  <c r="K215" i="5"/>
  <c r="I215" i="5"/>
  <c r="L215" i="5" s="1"/>
  <c r="H215" i="5"/>
  <c r="G215" i="5"/>
  <c r="J215" i="5" s="1"/>
  <c r="K214" i="5"/>
  <c r="I214" i="5"/>
  <c r="L214" i="5" s="1"/>
  <c r="H214" i="5"/>
  <c r="G214" i="5"/>
  <c r="J214" i="5" s="1"/>
  <c r="K213" i="5"/>
  <c r="I213" i="5"/>
  <c r="L213" i="5" s="1"/>
  <c r="H213" i="5"/>
  <c r="G213" i="5"/>
  <c r="J213" i="5" s="1"/>
  <c r="K212" i="5"/>
  <c r="I212" i="5"/>
  <c r="L212" i="5" s="1"/>
  <c r="H212" i="5"/>
  <c r="G212" i="5"/>
  <c r="J212" i="5" s="1"/>
  <c r="K211" i="5"/>
  <c r="I211" i="5"/>
  <c r="L211" i="5" s="1"/>
  <c r="H211" i="5"/>
  <c r="G211" i="5"/>
  <c r="J211" i="5" s="1"/>
  <c r="K210" i="5"/>
  <c r="I210" i="5"/>
  <c r="L210" i="5" s="1"/>
  <c r="H210" i="5"/>
  <c r="G210" i="5"/>
  <c r="J210" i="5" s="1"/>
  <c r="K209" i="5"/>
  <c r="I209" i="5"/>
  <c r="L209" i="5" s="1"/>
  <c r="H209" i="5"/>
  <c r="G209" i="5"/>
  <c r="J209" i="5" s="1"/>
  <c r="K208" i="5"/>
  <c r="I208" i="5"/>
  <c r="L208" i="5" s="1"/>
  <c r="H208" i="5"/>
  <c r="G208" i="5"/>
  <c r="J208" i="5" s="1"/>
  <c r="K207" i="5"/>
  <c r="I207" i="5"/>
  <c r="L207" i="5" s="1"/>
  <c r="H207" i="5"/>
  <c r="G207" i="5"/>
  <c r="J207" i="5" s="1"/>
  <c r="K206" i="5"/>
  <c r="I206" i="5"/>
  <c r="L206" i="5" s="1"/>
  <c r="H206" i="5"/>
  <c r="G206" i="5"/>
  <c r="J206" i="5" s="1"/>
  <c r="K205" i="5"/>
  <c r="I205" i="5"/>
  <c r="L205" i="5" s="1"/>
  <c r="H205" i="5"/>
  <c r="G205" i="5"/>
  <c r="J205" i="5" s="1"/>
  <c r="K204" i="5"/>
  <c r="I204" i="5"/>
  <c r="L204" i="5" s="1"/>
  <c r="H204" i="5"/>
  <c r="G204" i="5"/>
  <c r="J204" i="5" s="1"/>
  <c r="K203" i="5"/>
  <c r="I203" i="5"/>
  <c r="L203" i="5" s="1"/>
  <c r="H203" i="5"/>
  <c r="G203" i="5"/>
  <c r="J203" i="5" s="1"/>
  <c r="K202" i="5"/>
  <c r="I202" i="5"/>
  <c r="L202" i="5" s="1"/>
  <c r="H202" i="5"/>
  <c r="G202" i="5"/>
  <c r="J202" i="5" s="1"/>
  <c r="K201" i="5"/>
  <c r="I201" i="5"/>
  <c r="L201" i="5" s="1"/>
  <c r="H201" i="5"/>
  <c r="G201" i="5"/>
  <c r="J201" i="5" s="1"/>
  <c r="K200" i="5"/>
  <c r="I200" i="5"/>
  <c r="L200" i="5" s="1"/>
  <c r="H200" i="5"/>
  <c r="G200" i="5"/>
  <c r="J200" i="5" s="1"/>
  <c r="K199" i="5"/>
  <c r="I199" i="5"/>
  <c r="L199" i="5" s="1"/>
  <c r="H199" i="5"/>
  <c r="G199" i="5"/>
  <c r="J199" i="5" s="1"/>
  <c r="K198" i="5"/>
  <c r="I198" i="5"/>
  <c r="L198" i="5" s="1"/>
  <c r="H198" i="5"/>
  <c r="G198" i="5"/>
  <c r="J198" i="5" s="1"/>
  <c r="K197" i="5"/>
  <c r="I197" i="5"/>
  <c r="L197" i="5" s="1"/>
  <c r="H197" i="5"/>
  <c r="G197" i="5"/>
  <c r="J197" i="5" s="1"/>
  <c r="K196" i="5"/>
  <c r="I196" i="5"/>
  <c r="L196" i="5" s="1"/>
  <c r="H196" i="5"/>
  <c r="G196" i="5"/>
  <c r="J196" i="5" s="1"/>
  <c r="K195" i="5"/>
  <c r="I195" i="5"/>
  <c r="L195" i="5" s="1"/>
  <c r="H195" i="5"/>
  <c r="G195" i="5"/>
  <c r="J195" i="5" s="1"/>
  <c r="K194" i="5"/>
  <c r="I194" i="5"/>
  <c r="L194" i="5" s="1"/>
  <c r="H194" i="5"/>
  <c r="G194" i="5"/>
  <c r="J194" i="5" s="1"/>
  <c r="K193" i="5"/>
  <c r="I193" i="5"/>
  <c r="L193" i="5" s="1"/>
  <c r="H193" i="5"/>
  <c r="G193" i="5"/>
  <c r="J193" i="5" s="1"/>
  <c r="K192" i="5"/>
  <c r="I192" i="5"/>
  <c r="L192" i="5" s="1"/>
  <c r="H192" i="5"/>
  <c r="G192" i="5"/>
  <c r="J192" i="5" s="1"/>
  <c r="K191" i="5"/>
  <c r="I191" i="5"/>
  <c r="L191" i="5" s="1"/>
  <c r="H191" i="5"/>
  <c r="G191" i="5"/>
  <c r="J191" i="5" s="1"/>
  <c r="K190" i="5"/>
  <c r="I190" i="5"/>
  <c r="L190" i="5" s="1"/>
  <c r="H190" i="5"/>
  <c r="G190" i="5"/>
  <c r="J190" i="5" s="1"/>
  <c r="K189" i="5"/>
  <c r="I189" i="5"/>
  <c r="L189" i="5" s="1"/>
  <c r="H189" i="5"/>
  <c r="G189" i="5"/>
  <c r="J189" i="5" s="1"/>
  <c r="K188" i="5"/>
  <c r="I188" i="5"/>
  <c r="L188" i="5" s="1"/>
  <c r="H188" i="5"/>
  <c r="G188" i="5"/>
  <c r="J188" i="5" s="1"/>
  <c r="K187" i="5"/>
  <c r="I187" i="5"/>
  <c r="L187" i="5" s="1"/>
  <c r="H187" i="5"/>
  <c r="G187" i="5"/>
  <c r="J187" i="5" s="1"/>
  <c r="K186" i="5"/>
  <c r="I186" i="5"/>
  <c r="L186" i="5" s="1"/>
  <c r="H186" i="5"/>
  <c r="G186" i="5"/>
  <c r="J186" i="5" s="1"/>
  <c r="K185" i="5"/>
  <c r="I185" i="5"/>
  <c r="L185" i="5" s="1"/>
  <c r="H185" i="5"/>
  <c r="G185" i="5"/>
  <c r="J185" i="5" s="1"/>
  <c r="K184" i="5"/>
  <c r="I184" i="5"/>
  <c r="L184" i="5" s="1"/>
  <c r="H184" i="5"/>
  <c r="G184" i="5"/>
  <c r="J184" i="5" s="1"/>
  <c r="K183" i="5"/>
  <c r="I183" i="5"/>
  <c r="L183" i="5" s="1"/>
  <c r="H183" i="5"/>
  <c r="G183" i="5"/>
  <c r="J183" i="5" s="1"/>
  <c r="K182" i="5"/>
  <c r="I182" i="5"/>
  <c r="L182" i="5" s="1"/>
  <c r="H182" i="5"/>
  <c r="G182" i="5"/>
  <c r="J182" i="5" s="1"/>
  <c r="K181" i="5"/>
  <c r="I181" i="5"/>
  <c r="L181" i="5" s="1"/>
  <c r="H181" i="5"/>
  <c r="G181" i="5"/>
  <c r="J181" i="5" s="1"/>
  <c r="K180" i="5"/>
  <c r="I180" i="5"/>
  <c r="L180" i="5" s="1"/>
  <c r="H180" i="5"/>
  <c r="G180" i="5"/>
  <c r="J180" i="5" s="1"/>
  <c r="K179" i="5"/>
  <c r="I179" i="5"/>
  <c r="L179" i="5" s="1"/>
  <c r="H179" i="5"/>
  <c r="G179" i="5"/>
  <c r="J179" i="5" s="1"/>
  <c r="K178" i="5"/>
  <c r="I178" i="5"/>
  <c r="L178" i="5" s="1"/>
  <c r="H178" i="5"/>
  <c r="G178" i="5"/>
  <c r="J178" i="5" s="1"/>
  <c r="K177" i="5"/>
  <c r="I177" i="5"/>
  <c r="L177" i="5" s="1"/>
  <c r="H177" i="5"/>
  <c r="G177" i="5"/>
  <c r="J177" i="5" s="1"/>
  <c r="K176" i="5"/>
  <c r="I176" i="5"/>
  <c r="L176" i="5" s="1"/>
  <c r="H176" i="5"/>
  <c r="G176" i="5"/>
  <c r="J176" i="5" s="1"/>
  <c r="K175" i="5"/>
  <c r="I175" i="5"/>
  <c r="L175" i="5" s="1"/>
  <c r="H175" i="5"/>
  <c r="G175" i="5"/>
  <c r="J175" i="5" s="1"/>
  <c r="K174" i="5"/>
  <c r="I174" i="5"/>
  <c r="L174" i="5" s="1"/>
  <c r="H174" i="5"/>
  <c r="G174" i="5"/>
  <c r="J174" i="5" s="1"/>
  <c r="K173" i="5"/>
  <c r="I173" i="5"/>
  <c r="L173" i="5" s="1"/>
  <c r="H173" i="5"/>
  <c r="G173" i="5"/>
  <c r="J173" i="5" s="1"/>
  <c r="K172" i="5"/>
  <c r="I172" i="5"/>
  <c r="L172" i="5" s="1"/>
  <c r="H172" i="5"/>
  <c r="G172" i="5"/>
  <c r="J172" i="5" s="1"/>
  <c r="K171" i="5"/>
  <c r="I171" i="5"/>
  <c r="L171" i="5" s="1"/>
  <c r="H171" i="5"/>
  <c r="G171" i="5"/>
  <c r="J171" i="5" s="1"/>
  <c r="K170" i="5"/>
  <c r="I170" i="5"/>
  <c r="L170" i="5" s="1"/>
  <c r="H170" i="5"/>
  <c r="G170" i="5"/>
  <c r="J170" i="5" s="1"/>
  <c r="K169" i="5"/>
  <c r="I169" i="5"/>
  <c r="L169" i="5" s="1"/>
  <c r="H169" i="5"/>
  <c r="G169" i="5"/>
  <c r="J169" i="5" s="1"/>
  <c r="K168" i="5"/>
  <c r="I168" i="5"/>
  <c r="L168" i="5" s="1"/>
  <c r="H168" i="5"/>
  <c r="G168" i="5"/>
  <c r="J168" i="5" s="1"/>
  <c r="K167" i="5"/>
  <c r="I167" i="5"/>
  <c r="L167" i="5" s="1"/>
  <c r="H167" i="5"/>
  <c r="G167" i="5"/>
  <c r="J167" i="5" s="1"/>
  <c r="K166" i="5"/>
  <c r="I166" i="5"/>
  <c r="L166" i="5" s="1"/>
  <c r="H166" i="5"/>
  <c r="G166" i="5"/>
  <c r="J166" i="5" s="1"/>
  <c r="K165" i="5"/>
  <c r="I165" i="5"/>
  <c r="L165" i="5" s="1"/>
  <c r="H165" i="5"/>
  <c r="G165" i="5"/>
  <c r="J165" i="5" s="1"/>
  <c r="K164" i="5"/>
  <c r="I164" i="5"/>
  <c r="L164" i="5" s="1"/>
  <c r="H164" i="5"/>
  <c r="G164" i="5"/>
  <c r="J164" i="5" s="1"/>
  <c r="K163" i="5"/>
  <c r="I163" i="5"/>
  <c r="L163" i="5" s="1"/>
  <c r="H163" i="5"/>
  <c r="G163" i="5"/>
  <c r="J163" i="5" s="1"/>
  <c r="K162" i="5"/>
  <c r="I162" i="5"/>
  <c r="L162" i="5" s="1"/>
  <c r="H162" i="5"/>
  <c r="G162" i="5"/>
  <c r="J162" i="5" s="1"/>
  <c r="K161" i="5"/>
  <c r="I161" i="5"/>
  <c r="L161" i="5" s="1"/>
  <c r="H161" i="5"/>
  <c r="G161" i="5"/>
  <c r="J161" i="5" s="1"/>
  <c r="K160" i="5"/>
  <c r="I160" i="5"/>
  <c r="L160" i="5" s="1"/>
  <c r="H160" i="5"/>
  <c r="G160" i="5"/>
  <c r="J160" i="5" s="1"/>
  <c r="K159" i="5"/>
  <c r="I159" i="5"/>
  <c r="L159" i="5" s="1"/>
  <c r="H159" i="5"/>
  <c r="G159" i="5"/>
  <c r="J159" i="5" s="1"/>
  <c r="K158" i="5"/>
  <c r="I158" i="5"/>
  <c r="L158" i="5" s="1"/>
  <c r="H158" i="5"/>
  <c r="G158" i="5"/>
  <c r="J158" i="5" s="1"/>
  <c r="K157" i="5"/>
  <c r="I157" i="5"/>
  <c r="L157" i="5" s="1"/>
  <c r="H157" i="5"/>
  <c r="G157" i="5"/>
  <c r="J157" i="5" s="1"/>
  <c r="K156" i="5"/>
  <c r="I156" i="5"/>
  <c r="L156" i="5" s="1"/>
  <c r="H156" i="5"/>
  <c r="G156" i="5"/>
  <c r="J156" i="5" s="1"/>
  <c r="K155" i="5"/>
  <c r="I155" i="5"/>
  <c r="L155" i="5" s="1"/>
  <c r="H155" i="5"/>
  <c r="G155" i="5"/>
  <c r="J155" i="5" s="1"/>
  <c r="K154" i="5"/>
  <c r="I154" i="5"/>
  <c r="L154" i="5" s="1"/>
  <c r="H154" i="5"/>
  <c r="G154" i="5"/>
  <c r="J154" i="5" s="1"/>
  <c r="K153" i="5"/>
  <c r="I153" i="5"/>
  <c r="L153" i="5" s="1"/>
  <c r="H153" i="5"/>
  <c r="G153" i="5"/>
  <c r="J153" i="5" s="1"/>
  <c r="K152" i="5"/>
  <c r="I152" i="5"/>
  <c r="L152" i="5" s="1"/>
  <c r="H152" i="5"/>
  <c r="G152" i="5"/>
  <c r="J152" i="5" s="1"/>
  <c r="K151" i="5"/>
  <c r="I151" i="5"/>
  <c r="L151" i="5" s="1"/>
  <c r="H151" i="5"/>
  <c r="G151" i="5"/>
  <c r="J151" i="5" s="1"/>
  <c r="K150" i="5"/>
  <c r="I150" i="5"/>
  <c r="L150" i="5" s="1"/>
  <c r="H150" i="5"/>
  <c r="G150" i="5"/>
  <c r="J150" i="5" s="1"/>
  <c r="K149" i="5"/>
  <c r="I149" i="5"/>
  <c r="L149" i="5" s="1"/>
  <c r="H149" i="5"/>
  <c r="G149" i="5"/>
  <c r="J149" i="5" s="1"/>
  <c r="K148" i="5"/>
  <c r="I148" i="5"/>
  <c r="L148" i="5" s="1"/>
  <c r="H148" i="5"/>
  <c r="G148" i="5"/>
  <c r="J148" i="5" s="1"/>
  <c r="K147" i="5"/>
  <c r="I147" i="5"/>
  <c r="L147" i="5" s="1"/>
  <c r="H147" i="5"/>
  <c r="G147" i="5"/>
  <c r="J147" i="5" s="1"/>
  <c r="K146" i="5"/>
  <c r="I146" i="5"/>
  <c r="L146" i="5" s="1"/>
  <c r="H146" i="5"/>
  <c r="G146" i="5"/>
  <c r="J146" i="5" s="1"/>
  <c r="K145" i="5"/>
  <c r="I145" i="5"/>
  <c r="L145" i="5" s="1"/>
  <c r="H145" i="5"/>
  <c r="G145" i="5"/>
  <c r="J145" i="5" s="1"/>
  <c r="K144" i="5"/>
  <c r="I144" i="5"/>
  <c r="L144" i="5" s="1"/>
  <c r="H144" i="5"/>
  <c r="G144" i="5"/>
  <c r="J144" i="5" s="1"/>
  <c r="K143" i="5"/>
  <c r="I143" i="5"/>
  <c r="L143" i="5" s="1"/>
  <c r="H143" i="5"/>
  <c r="G143" i="5"/>
  <c r="J143" i="5" s="1"/>
  <c r="K142" i="5"/>
  <c r="I142" i="5"/>
  <c r="L142" i="5" s="1"/>
  <c r="H142" i="5"/>
  <c r="G142" i="5"/>
  <c r="J142" i="5" s="1"/>
  <c r="K141" i="5"/>
  <c r="I141" i="5"/>
  <c r="L141" i="5" s="1"/>
  <c r="H141" i="5"/>
  <c r="G141" i="5"/>
  <c r="J141" i="5" s="1"/>
  <c r="K140" i="5"/>
  <c r="I140" i="5"/>
  <c r="L140" i="5" s="1"/>
  <c r="H140" i="5"/>
  <c r="G140" i="5"/>
  <c r="J140" i="5" s="1"/>
  <c r="K139" i="5"/>
  <c r="I139" i="5"/>
  <c r="L139" i="5" s="1"/>
  <c r="H139" i="5"/>
  <c r="G139" i="5"/>
  <c r="J139" i="5" s="1"/>
  <c r="K138" i="5"/>
  <c r="I138" i="5"/>
  <c r="L138" i="5" s="1"/>
  <c r="H138" i="5"/>
  <c r="G138" i="5"/>
  <c r="J138" i="5" s="1"/>
  <c r="K137" i="5"/>
  <c r="I137" i="5"/>
  <c r="L137" i="5" s="1"/>
  <c r="H137" i="5"/>
  <c r="G137" i="5"/>
  <c r="J137" i="5" s="1"/>
  <c r="K136" i="5"/>
  <c r="I136" i="5"/>
  <c r="L136" i="5" s="1"/>
  <c r="H136" i="5"/>
  <c r="G136" i="5"/>
  <c r="J136" i="5" s="1"/>
  <c r="K135" i="5"/>
  <c r="I135" i="5"/>
  <c r="L135" i="5" s="1"/>
  <c r="H135" i="5"/>
  <c r="G135" i="5"/>
  <c r="J135" i="5" s="1"/>
  <c r="K134" i="5"/>
  <c r="I134" i="5"/>
  <c r="L134" i="5" s="1"/>
  <c r="H134" i="5"/>
  <c r="G134" i="5"/>
  <c r="J134" i="5" s="1"/>
  <c r="K133" i="5"/>
  <c r="I133" i="5"/>
  <c r="L133" i="5" s="1"/>
  <c r="H133" i="5"/>
  <c r="G133" i="5"/>
  <c r="J133" i="5" s="1"/>
  <c r="K132" i="5"/>
  <c r="I132" i="5"/>
  <c r="L132" i="5" s="1"/>
  <c r="H132" i="5"/>
  <c r="G132" i="5"/>
  <c r="J132" i="5" s="1"/>
  <c r="K131" i="5"/>
  <c r="I131" i="5"/>
  <c r="L131" i="5" s="1"/>
  <c r="H131" i="5"/>
  <c r="G131" i="5"/>
  <c r="J131" i="5" s="1"/>
  <c r="K130" i="5"/>
  <c r="I130" i="5"/>
  <c r="L130" i="5" s="1"/>
  <c r="H130" i="5"/>
  <c r="G130" i="5"/>
  <c r="J130" i="5" s="1"/>
  <c r="K129" i="5"/>
  <c r="I129" i="5"/>
  <c r="L129" i="5" s="1"/>
  <c r="H129" i="5"/>
  <c r="G129" i="5"/>
  <c r="J129" i="5" s="1"/>
  <c r="K128" i="5"/>
  <c r="I128" i="5"/>
  <c r="L128" i="5" s="1"/>
  <c r="H128" i="5"/>
  <c r="G128" i="5"/>
  <c r="J128" i="5" s="1"/>
  <c r="K127" i="5"/>
  <c r="I127" i="5"/>
  <c r="L127" i="5" s="1"/>
  <c r="H127" i="5"/>
  <c r="G127" i="5"/>
  <c r="J127" i="5" s="1"/>
  <c r="K126" i="5"/>
  <c r="I126" i="5"/>
  <c r="L126" i="5" s="1"/>
  <c r="H126" i="5"/>
  <c r="G126" i="5"/>
  <c r="J126" i="5" s="1"/>
  <c r="K125" i="5"/>
  <c r="I125" i="5"/>
  <c r="L125" i="5" s="1"/>
  <c r="H125" i="5"/>
  <c r="G125" i="5"/>
  <c r="J125" i="5" s="1"/>
  <c r="K124" i="5"/>
  <c r="I124" i="5"/>
  <c r="L124" i="5" s="1"/>
  <c r="H124" i="5"/>
  <c r="G124" i="5"/>
  <c r="J124" i="5" s="1"/>
  <c r="K123" i="5"/>
  <c r="I123" i="5"/>
  <c r="L123" i="5" s="1"/>
  <c r="H123" i="5"/>
  <c r="G123" i="5"/>
  <c r="J123" i="5" s="1"/>
  <c r="K122" i="5"/>
  <c r="I122" i="5"/>
  <c r="L122" i="5" s="1"/>
  <c r="H122" i="5"/>
  <c r="G122" i="5"/>
  <c r="J122" i="5" s="1"/>
  <c r="K121" i="5"/>
  <c r="I121" i="5"/>
  <c r="L121" i="5" s="1"/>
  <c r="H121" i="5"/>
  <c r="G121" i="5"/>
  <c r="J121" i="5" s="1"/>
  <c r="K120" i="5"/>
  <c r="I120" i="5"/>
  <c r="L120" i="5" s="1"/>
  <c r="H120" i="5"/>
  <c r="G120" i="5"/>
  <c r="J120" i="5" s="1"/>
  <c r="K119" i="5"/>
  <c r="I119" i="5"/>
  <c r="L119" i="5" s="1"/>
  <c r="H119" i="5"/>
  <c r="G119" i="5"/>
  <c r="J119" i="5" s="1"/>
  <c r="K118" i="5"/>
  <c r="I118" i="5"/>
  <c r="L118" i="5" s="1"/>
  <c r="H118" i="5"/>
  <c r="G118" i="5"/>
  <c r="J118" i="5" s="1"/>
  <c r="K117" i="5"/>
  <c r="I117" i="5"/>
  <c r="L117" i="5" s="1"/>
  <c r="H117" i="5"/>
  <c r="G117" i="5"/>
  <c r="J117" i="5" s="1"/>
  <c r="K116" i="5"/>
  <c r="I116" i="5"/>
  <c r="L116" i="5" s="1"/>
  <c r="H116" i="5"/>
  <c r="G116" i="5"/>
  <c r="J116" i="5" s="1"/>
  <c r="K115" i="5"/>
  <c r="I115" i="5"/>
  <c r="L115" i="5" s="1"/>
  <c r="H115" i="5"/>
  <c r="G115" i="5"/>
  <c r="J115" i="5" s="1"/>
  <c r="K114" i="5"/>
  <c r="I114" i="5"/>
  <c r="L114" i="5" s="1"/>
  <c r="H114" i="5"/>
  <c r="G114" i="5"/>
  <c r="J114" i="5" s="1"/>
  <c r="K113" i="5"/>
  <c r="I113" i="5"/>
  <c r="L113" i="5" s="1"/>
  <c r="H113" i="5"/>
  <c r="G113" i="5"/>
  <c r="J113" i="5" s="1"/>
  <c r="K112" i="5"/>
  <c r="I112" i="5"/>
  <c r="L112" i="5" s="1"/>
  <c r="H112" i="5"/>
  <c r="G112" i="5"/>
  <c r="J112" i="5" s="1"/>
  <c r="K111" i="5"/>
  <c r="I111" i="5"/>
  <c r="L111" i="5" s="1"/>
  <c r="H111" i="5"/>
  <c r="G111" i="5"/>
  <c r="J111" i="5" s="1"/>
  <c r="K110" i="5"/>
  <c r="I110" i="5"/>
  <c r="L110" i="5" s="1"/>
  <c r="H110" i="5"/>
  <c r="G110" i="5"/>
  <c r="J110" i="5" s="1"/>
  <c r="K109" i="5"/>
  <c r="I109" i="5"/>
  <c r="L109" i="5" s="1"/>
  <c r="H109" i="5"/>
  <c r="G109" i="5"/>
  <c r="J109" i="5" s="1"/>
  <c r="K108" i="5"/>
  <c r="I108" i="5"/>
  <c r="L108" i="5" s="1"/>
  <c r="H108" i="5"/>
  <c r="G108" i="5"/>
  <c r="J108" i="5" s="1"/>
  <c r="K107" i="5"/>
  <c r="I107" i="5"/>
  <c r="L107" i="5" s="1"/>
  <c r="H107" i="5"/>
  <c r="G107" i="5"/>
  <c r="J107" i="5" s="1"/>
  <c r="K106" i="5"/>
  <c r="I106" i="5"/>
  <c r="L106" i="5" s="1"/>
  <c r="H106" i="5"/>
  <c r="G106" i="5"/>
  <c r="J106" i="5" s="1"/>
  <c r="K105" i="5"/>
  <c r="I105" i="5"/>
  <c r="L105" i="5" s="1"/>
  <c r="H105" i="5"/>
  <c r="G105" i="5"/>
  <c r="J105" i="5" s="1"/>
  <c r="K104" i="5"/>
  <c r="I104" i="5"/>
  <c r="L104" i="5" s="1"/>
  <c r="H104" i="5"/>
  <c r="G104" i="5"/>
  <c r="J104" i="5" s="1"/>
  <c r="K103" i="5"/>
  <c r="I103" i="5"/>
  <c r="L103" i="5" s="1"/>
  <c r="H103" i="5"/>
  <c r="G103" i="5"/>
  <c r="J103" i="5" s="1"/>
  <c r="K102" i="5"/>
  <c r="I102" i="5"/>
  <c r="L102" i="5" s="1"/>
  <c r="H102" i="5"/>
  <c r="G102" i="5"/>
  <c r="J102" i="5" s="1"/>
  <c r="K101" i="5"/>
  <c r="I101" i="5"/>
  <c r="L101" i="5" s="1"/>
  <c r="H101" i="5"/>
  <c r="G101" i="5"/>
  <c r="J101" i="5" s="1"/>
  <c r="K100" i="5"/>
  <c r="I100" i="5"/>
  <c r="L100" i="5" s="1"/>
  <c r="H100" i="5"/>
  <c r="G100" i="5"/>
  <c r="J100" i="5" s="1"/>
  <c r="K99" i="5"/>
  <c r="I99" i="5"/>
  <c r="L99" i="5" s="1"/>
  <c r="H99" i="5"/>
  <c r="G99" i="5"/>
  <c r="J99" i="5" s="1"/>
  <c r="K98" i="5"/>
  <c r="I98" i="5"/>
  <c r="L98" i="5" s="1"/>
  <c r="H98" i="5"/>
  <c r="G98" i="5"/>
  <c r="J98" i="5" s="1"/>
  <c r="K97" i="5"/>
  <c r="I97" i="5"/>
  <c r="L97" i="5" s="1"/>
  <c r="H97" i="5"/>
  <c r="G97" i="5"/>
  <c r="J97" i="5" s="1"/>
  <c r="K96" i="5"/>
  <c r="I96" i="5"/>
  <c r="L96" i="5" s="1"/>
  <c r="H96" i="5"/>
  <c r="G96" i="5"/>
  <c r="J96" i="5" s="1"/>
  <c r="K95" i="5"/>
  <c r="I95" i="5"/>
  <c r="L95" i="5" s="1"/>
  <c r="H95" i="5"/>
  <c r="G95" i="5"/>
  <c r="J95" i="5" s="1"/>
  <c r="K94" i="5"/>
  <c r="I94" i="5"/>
  <c r="L94" i="5" s="1"/>
  <c r="H94" i="5"/>
  <c r="G94" i="5"/>
  <c r="J94" i="5" s="1"/>
  <c r="K93" i="5"/>
  <c r="I93" i="5"/>
  <c r="L93" i="5" s="1"/>
  <c r="H93" i="5"/>
  <c r="G93" i="5"/>
  <c r="J93" i="5" s="1"/>
  <c r="K92" i="5"/>
  <c r="I92" i="5"/>
  <c r="L92" i="5" s="1"/>
  <c r="H92" i="5"/>
  <c r="G92" i="5"/>
  <c r="J92" i="5" s="1"/>
  <c r="K91" i="5"/>
  <c r="I91" i="5"/>
  <c r="L91" i="5" s="1"/>
  <c r="H91" i="5"/>
  <c r="G91" i="5"/>
  <c r="J91" i="5" s="1"/>
  <c r="K90" i="5"/>
  <c r="I90" i="5"/>
  <c r="L90" i="5" s="1"/>
  <c r="H90" i="5"/>
  <c r="G90" i="5"/>
  <c r="J90" i="5" s="1"/>
  <c r="K89" i="5"/>
  <c r="I89" i="5"/>
  <c r="L89" i="5" s="1"/>
  <c r="H89" i="5"/>
  <c r="G89" i="5"/>
  <c r="J89" i="5" s="1"/>
  <c r="K88" i="5"/>
  <c r="I88" i="5"/>
  <c r="L88" i="5" s="1"/>
  <c r="H88" i="5"/>
  <c r="G88" i="5"/>
  <c r="J88" i="5" s="1"/>
  <c r="K87" i="5"/>
  <c r="I87" i="5"/>
  <c r="L87" i="5" s="1"/>
  <c r="H87" i="5"/>
  <c r="G87" i="5"/>
  <c r="J87" i="5" s="1"/>
  <c r="K86" i="5"/>
  <c r="I86" i="5"/>
  <c r="L86" i="5" s="1"/>
  <c r="H86" i="5"/>
  <c r="G86" i="5"/>
  <c r="J86" i="5" s="1"/>
  <c r="K85" i="5"/>
  <c r="I85" i="5"/>
  <c r="L85" i="5" s="1"/>
  <c r="H85" i="5"/>
  <c r="G85" i="5"/>
  <c r="J85" i="5" s="1"/>
  <c r="K84" i="5"/>
  <c r="I84" i="5"/>
  <c r="L84" i="5" s="1"/>
  <c r="H84" i="5"/>
  <c r="G84" i="5"/>
  <c r="J84" i="5" s="1"/>
  <c r="K83" i="5"/>
  <c r="I83" i="5"/>
  <c r="L83" i="5" s="1"/>
  <c r="H83" i="5"/>
  <c r="G83" i="5"/>
  <c r="J83" i="5" s="1"/>
  <c r="K82" i="5"/>
  <c r="I82" i="5"/>
  <c r="L82" i="5" s="1"/>
  <c r="H82" i="5"/>
  <c r="G82" i="5"/>
  <c r="J82" i="5" s="1"/>
  <c r="K81" i="5"/>
  <c r="I81" i="5"/>
  <c r="L81" i="5" s="1"/>
  <c r="H81" i="5"/>
  <c r="G81" i="5"/>
  <c r="J81" i="5" s="1"/>
  <c r="K80" i="5"/>
  <c r="I80" i="5"/>
  <c r="L80" i="5" s="1"/>
  <c r="H80" i="5"/>
  <c r="G80" i="5"/>
  <c r="J80" i="5" s="1"/>
  <c r="K79" i="5"/>
  <c r="I79" i="5"/>
  <c r="L79" i="5" s="1"/>
  <c r="H79" i="5"/>
  <c r="G79" i="5"/>
  <c r="J79" i="5" s="1"/>
  <c r="K78" i="5"/>
  <c r="I78" i="5"/>
  <c r="L78" i="5" s="1"/>
  <c r="H78" i="5"/>
  <c r="G78" i="5"/>
  <c r="J78" i="5" s="1"/>
  <c r="K77" i="5"/>
  <c r="I77" i="5"/>
  <c r="L77" i="5" s="1"/>
  <c r="H77" i="5"/>
  <c r="G77" i="5"/>
  <c r="J77" i="5" s="1"/>
  <c r="K76" i="5"/>
  <c r="I76" i="5"/>
  <c r="L76" i="5" s="1"/>
  <c r="H76" i="5"/>
  <c r="G76" i="5"/>
  <c r="J76" i="5" s="1"/>
  <c r="K75" i="5"/>
  <c r="I75" i="5"/>
  <c r="L75" i="5" s="1"/>
  <c r="H75" i="5"/>
  <c r="G75" i="5"/>
  <c r="J75" i="5" s="1"/>
  <c r="K74" i="5"/>
  <c r="I74" i="5"/>
  <c r="L74" i="5" s="1"/>
  <c r="H74" i="5"/>
  <c r="G74" i="5"/>
  <c r="J74" i="5" s="1"/>
  <c r="K73" i="5"/>
  <c r="I73" i="5"/>
  <c r="L73" i="5" s="1"/>
  <c r="H73" i="5"/>
  <c r="G73" i="5"/>
  <c r="J73" i="5" s="1"/>
  <c r="K72" i="5"/>
  <c r="I72" i="5"/>
  <c r="L72" i="5" s="1"/>
  <c r="H72" i="5"/>
  <c r="G72" i="5"/>
  <c r="J72" i="5" s="1"/>
  <c r="K71" i="5"/>
  <c r="I71" i="5"/>
  <c r="L71" i="5" s="1"/>
  <c r="H71" i="5"/>
  <c r="G71" i="5"/>
  <c r="J71" i="5" s="1"/>
  <c r="K70" i="5"/>
  <c r="I70" i="5"/>
  <c r="L70" i="5" s="1"/>
  <c r="H70" i="5"/>
  <c r="G70" i="5"/>
  <c r="J70" i="5" s="1"/>
  <c r="K69" i="5"/>
  <c r="I69" i="5"/>
  <c r="L69" i="5" s="1"/>
  <c r="H69" i="5"/>
  <c r="G69" i="5"/>
  <c r="J69" i="5" s="1"/>
  <c r="K68" i="5"/>
  <c r="I68" i="5"/>
  <c r="L68" i="5" s="1"/>
  <c r="H68" i="5"/>
  <c r="G68" i="5"/>
  <c r="J68" i="5" s="1"/>
  <c r="K67" i="5"/>
  <c r="I67" i="5"/>
  <c r="L67" i="5" s="1"/>
  <c r="H67" i="5"/>
  <c r="G67" i="5"/>
  <c r="J67" i="5" s="1"/>
  <c r="K66" i="5"/>
  <c r="I66" i="5"/>
  <c r="L66" i="5" s="1"/>
  <c r="H66" i="5"/>
  <c r="G66" i="5"/>
  <c r="J66" i="5" s="1"/>
  <c r="K65" i="5"/>
  <c r="I65" i="5"/>
  <c r="L65" i="5" s="1"/>
  <c r="H65" i="5"/>
  <c r="G65" i="5"/>
  <c r="J65" i="5" s="1"/>
  <c r="K64" i="5"/>
  <c r="I64" i="5"/>
  <c r="L64" i="5" s="1"/>
  <c r="H64" i="5"/>
  <c r="G64" i="5"/>
  <c r="J64" i="5" s="1"/>
  <c r="K63" i="5"/>
  <c r="I63" i="5"/>
  <c r="L63" i="5" s="1"/>
  <c r="H63" i="5"/>
  <c r="G63" i="5"/>
  <c r="J63" i="5" s="1"/>
  <c r="K62" i="5"/>
  <c r="I62" i="5"/>
  <c r="L62" i="5" s="1"/>
  <c r="H62" i="5"/>
  <c r="G62" i="5"/>
  <c r="J62" i="5" s="1"/>
  <c r="K61" i="5"/>
  <c r="I61" i="5"/>
  <c r="L61" i="5" s="1"/>
  <c r="H61" i="5"/>
  <c r="G61" i="5"/>
  <c r="J61" i="5" s="1"/>
  <c r="K60" i="5"/>
  <c r="I60" i="5"/>
  <c r="L60" i="5" s="1"/>
  <c r="H60" i="5"/>
  <c r="G60" i="5"/>
  <c r="J60" i="5" s="1"/>
  <c r="K59" i="5"/>
  <c r="I59" i="5"/>
  <c r="L59" i="5" s="1"/>
  <c r="H59" i="5"/>
  <c r="G59" i="5"/>
  <c r="J59" i="5" s="1"/>
  <c r="K58" i="5"/>
  <c r="I58" i="5"/>
  <c r="L58" i="5" s="1"/>
  <c r="H58" i="5"/>
  <c r="G58" i="5"/>
  <c r="J58" i="5" s="1"/>
  <c r="K57" i="5"/>
  <c r="I57" i="5"/>
  <c r="L57" i="5" s="1"/>
  <c r="H57" i="5"/>
  <c r="G57" i="5"/>
  <c r="J57" i="5" s="1"/>
  <c r="K56" i="5"/>
  <c r="I56" i="5"/>
  <c r="L56" i="5" s="1"/>
  <c r="H56" i="5"/>
  <c r="G56" i="5"/>
  <c r="J56" i="5" s="1"/>
  <c r="K55" i="5"/>
  <c r="I55" i="5"/>
  <c r="L55" i="5" s="1"/>
  <c r="H55" i="5"/>
  <c r="G55" i="5"/>
  <c r="J55" i="5" s="1"/>
  <c r="K54" i="5"/>
  <c r="I54" i="5"/>
  <c r="L54" i="5" s="1"/>
  <c r="H54" i="5"/>
  <c r="G54" i="5"/>
  <c r="J54" i="5" s="1"/>
  <c r="K53" i="5"/>
  <c r="I53" i="5"/>
  <c r="L53" i="5" s="1"/>
  <c r="H53" i="5"/>
  <c r="G53" i="5"/>
  <c r="J53" i="5" s="1"/>
  <c r="K52" i="5"/>
  <c r="I52" i="5"/>
  <c r="L52" i="5" s="1"/>
  <c r="H52" i="5"/>
  <c r="G52" i="5"/>
  <c r="J52" i="5" s="1"/>
  <c r="K51" i="5"/>
  <c r="I51" i="5"/>
  <c r="L51" i="5" s="1"/>
  <c r="H51" i="5"/>
  <c r="G51" i="5"/>
  <c r="J51" i="5" s="1"/>
  <c r="K50" i="5"/>
  <c r="I50" i="5"/>
  <c r="L50" i="5" s="1"/>
  <c r="H50" i="5"/>
  <c r="G50" i="5"/>
  <c r="J50" i="5" s="1"/>
  <c r="K49" i="5"/>
  <c r="I49" i="5"/>
  <c r="L49" i="5" s="1"/>
  <c r="H49" i="5"/>
  <c r="G49" i="5"/>
  <c r="J49" i="5" s="1"/>
  <c r="K48" i="5"/>
  <c r="I48" i="5"/>
  <c r="L48" i="5" s="1"/>
  <c r="H48" i="5"/>
  <c r="G48" i="5"/>
  <c r="J48" i="5" s="1"/>
  <c r="K47" i="5"/>
  <c r="I47" i="5"/>
  <c r="L47" i="5" s="1"/>
  <c r="H47" i="5"/>
  <c r="G47" i="5"/>
  <c r="J47" i="5" s="1"/>
  <c r="K46" i="5"/>
  <c r="I46" i="5"/>
  <c r="L46" i="5" s="1"/>
  <c r="H46" i="5"/>
  <c r="G46" i="5"/>
  <c r="J46" i="5" s="1"/>
  <c r="K45" i="5"/>
  <c r="I45" i="5"/>
  <c r="L45" i="5" s="1"/>
  <c r="H45" i="5"/>
  <c r="G45" i="5"/>
  <c r="J45" i="5" s="1"/>
  <c r="K44" i="5"/>
  <c r="I44" i="5"/>
  <c r="L44" i="5" s="1"/>
  <c r="H44" i="5"/>
  <c r="G44" i="5"/>
  <c r="J44" i="5" s="1"/>
  <c r="K43" i="5"/>
  <c r="I43" i="5"/>
  <c r="L43" i="5" s="1"/>
  <c r="H43" i="5"/>
  <c r="G43" i="5"/>
  <c r="J43" i="5" s="1"/>
  <c r="K42" i="5"/>
  <c r="I42" i="5"/>
  <c r="L42" i="5" s="1"/>
  <c r="H42" i="5"/>
  <c r="G42" i="5"/>
  <c r="J42" i="5" s="1"/>
  <c r="K41" i="5"/>
  <c r="I41" i="5"/>
  <c r="L41" i="5" s="1"/>
  <c r="H41" i="5"/>
  <c r="G41" i="5"/>
  <c r="J41" i="5" s="1"/>
  <c r="K40" i="5"/>
  <c r="I40" i="5"/>
  <c r="L40" i="5" s="1"/>
  <c r="H40" i="5"/>
  <c r="G40" i="5"/>
  <c r="J40" i="5" s="1"/>
  <c r="K39" i="5"/>
  <c r="I39" i="5"/>
  <c r="L39" i="5" s="1"/>
  <c r="H39" i="5"/>
  <c r="G39" i="5"/>
  <c r="J39" i="5" s="1"/>
  <c r="K38" i="5"/>
  <c r="I38" i="5"/>
  <c r="L38" i="5" s="1"/>
  <c r="H38" i="5"/>
  <c r="G38" i="5"/>
  <c r="J38" i="5" s="1"/>
  <c r="K37" i="5"/>
  <c r="I37" i="5"/>
  <c r="L37" i="5" s="1"/>
  <c r="H37" i="5"/>
  <c r="G37" i="5"/>
  <c r="J37" i="5" s="1"/>
  <c r="K36" i="5"/>
  <c r="I36" i="5"/>
  <c r="L36" i="5" s="1"/>
  <c r="H36" i="5"/>
  <c r="G36" i="5"/>
  <c r="J36" i="5" s="1"/>
  <c r="K35" i="5"/>
  <c r="I35" i="5"/>
  <c r="L35" i="5" s="1"/>
  <c r="H35" i="5"/>
  <c r="G35" i="5"/>
  <c r="J35" i="5" s="1"/>
  <c r="K34" i="5"/>
  <c r="I34" i="5"/>
  <c r="L34" i="5" s="1"/>
  <c r="H34" i="5"/>
  <c r="G34" i="5"/>
  <c r="J34" i="5" s="1"/>
  <c r="K33" i="5"/>
  <c r="I33" i="5"/>
  <c r="L33" i="5" s="1"/>
  <c r="H33" i="5"/>
  <c r="G33" i="5"/>
  <c r="J33" i="5" s="1"/>
  <c r="K32" i="5"/>
  <c r="I32" i="5"/>
  <c r="L32" i="5" s="1"/>
  <c r="H32" i="5"/>
  <c r="G32" i="5"/>
  <c r="J32" i="5" s="1"/>
  <c r="K31" i="5"/>
  <c r="I31" i="5"/>
  <c r="L31" i="5" s="1"/>
  <c r="H31" i="5"/>
  <c r="G31" i="5"/>
  <c r="J31" i="5" s="1"/>
  <c r="K30" i="5"/>
  <c r="I30" i="5"/>
  <c r="L30" i="5" s="1"/>
  <c r="H30" i="5"/>
  <c r="G30" i="5"/>
  <c r="J30" i="5" s="1"/>
  <c r="K29" i="5"/>
  <c r="I29" i="5"/>
  <c r="L29" i="5" s="1"/>
  <c r="H29" i="5"/>
  <c r="G29" i="5"/>
  <c r="J29" i="5" s="1"/>
  <c r="K28" i="5"/>
  <c r="I28" i="5"/>
  <c r="L28" i="5" s="1"/>
  <c r="H28" i="5"/>
  <c r="G28" i="5"/>
  <c r="J28" i="5" s="1"/>
  <c r="K27" i="5"/>
  <c r="I27" i="5"/>
  <c r="L27" i="5" s="1"/>
  <c r="H27" i="5"/>
  <c r="G27" i="5"/>
  <c r="J27" i="5" s="1"/>
  <c r="K26" i="5"/>
  <c r="I26" i="5"/>
  <c r="L26" i="5" s="1"/>
  <c r="H26" i="5"/>
  <c r="G26" i="5"/>
  <c r="J26" i="5" s="1"/>
  <c r="K25" i="5"/>
  <c r="I25" i="5"/>
  <c r="L25" i="5" s="1"/>
  <c r="H25" i="5"/>
  <c r="G25" i="5"/>
  <c r="J25" i="5" s="1"/>
  <c r="K24" i="5"/>
  <c r="I24" i="5"/>
  <c r="L24" i="5" s="1"/>
  <c r="H24" i="5"/>
  <c r="G24" i="5"/>
  <c r="J24" i="5" s="1"/>
  <c r="L23" i="5"/>
  <c r="J23" i="5"/>
  <c r="F23" i="17" s="1"/>
  <c r="I23" i="5"/>
  <c r="H23" i="5"/>
  <c r="K23" i="5" s="1"/>
  <c r="G23" i="5"/>
  <c r="K22" i="5"/>
  <c r="G22" i="17" s="1"/>
  <c r="I22" i="5"/>
  <c r="L22" i="5" s="1"/>
  <c r="H22" i="5"/>
  <c r="G22" i="5"/>
  <c r="J22" i="5" s="1"/>
  <c r="L21" i="5"/>
  <c r="J21" i="5"/>
  <c r="F21" i="17" s="1"/>
  <c r="I21" i="5"/>
  <c r="H21" i="5"/>
  <c r="K21" i="5" s="1"/>
  <c r="G21" i="5"/>
  <c r="K20" i="5"/>
  <c r="G20" i="17" s="1"/>
  <c r="I20" i="5"/>
  <c r="L20" i="5" s="1"/>
  <c r="H20" i="5"/>
  <c r="G20" i="5"/>
  <c r="J20" i="5" s="1"/>
  <c r="L19" i="5"/>
  <c r="J19" i="5"/>
  <c r="F19" i="17" s="1"/>
  <c r="I19" i="5"/>
  <c r="H19" i="5"/>
  <c r="K19" i="5" s="1"/>
  <c r="G19" i="5"/>
  <c r="K18" i="5"/>
  <c r="G18" i="17" s="1"/>
  <c r="I18" i="5"/>
  <c r="L18" i="5" s="1"/>
  <c r="H18" i="5"/>
  <c r="G18" i="5"/>
  <c r="J18" i="5" s="1"/>
  <c r="L17" i="5"/>
  <c r="J17" i="5"/>
  <c r="F17" i="17" s="1"/>
  <c r="I17" i="5"/>
  <c r="H17" i="5"/>
  <c r="K17" i="5" s="1"/>
  <c r="G17" i="5"/>
  <c r="K16" i="5"/>
  <c r="I16" i="5"/>
  <c r="L16" i="5" s="1"/>
  <c r="H16" i="5"/>
  <c r="G16" i="5"/>
  <c r="J16" i="5" s="1"/>
  <c r="L15" i="5"/>
  <c r="J15" i="5"/>
  <c r="F15" i="17" s="1"/>
  <c r="I15" i="5"/>
  <c r="H15" i="5"/>
  <c r="K15" i="5" s="1"/>
  <c r="G15" i="5"/>
  <c r="K14" i="5"/>
  <c r="I14" i="5"/>
  <c r="L14" i="5" s="1"/>
  <c r="H14" i="5"/>
  <c r="G14" i="5"/>
  <c r="J14" i="5" s="1"/>
  <c r="L13" i="5"/>
  <c r="J13" i="5"/>
  <c r="F13" i="17" s="1"/>
  <c r="I13" i="5"/>
  <c r="H13" i="5"/>
  <c r="K13" i="5" s="1"/>
  <c r="G13" i="5"/>
  <c r="K12" i="5"/>
  <c r="I12" i="5"/>
  <c r="L12" i="5" s="1"/>
  <c r="H12" i="5"/>
  <c r="G12" i="5"/>
  <c r="J12" i="5" s="1"/>
  <c r="L11" i="5"/>
  <c r="J11" i="5"/>
  <c r="F11" i="17" s="1"/>
  <c r="I11" i="5"/>
  <c r="H11" i="5"/>
  <c r="K11" i="5" s="1"/>
  <c r="G11" i="5"/>
  <c r="K10" i="5"/>
  <c r="G10" i="17" s="1"/>
  <c r="I10" i="5"/>
  <c r="L10" i="5" s="1"/>
  <c r="H10" i="5"/>
  <c r="G10" i="5"/>
  <c r="J10" i="5" s="1"/>
  <c r="L9" i="5"/>
  <c r="J9" i="5"/>
  <c r="F9" i="17" s="1"/>
  <c r="I9" i="5"/>
  <c r="H9" i="5"/>
  <c r="K9" i="5" s="1"/>
  <c r="G9" i="5"/>
  <c r="K8" i="5"/>
  <c r="I8" i="5"/>
  <c r="L8" i="5" s="1"/>
  <c r="H8" i="5"/>
  <c r="G8" i="5"/>
  <c r="J8" i="5" s="1"/>
  <c r="L7" i="5"/>
  <c r="J7" i="5"/>
  <c r="F7" i="17" s="1"/>
  <c r="I7" i="5"/>
  <c r="H7" i="5"/>
  <c r="K7" i="5" s="1"/>
  <c r="G7" i="5"/>
  <c r="A7" i="5"/>
  <c r="A8" i="5" s="1"/>
  <c r="K6" i="5"/>
  <c r="I6" i="5"/>
  <c r="L6" i="5" s="1"/>
  <c r="H6" i="5"/>
  <c r="G6" i="5"/>
  <c r="J6" i="5" s="1"/>
  <c r="A6" i="5"/>
  <c r="L5" i="5"/>
  <c r="J5" i="5"/>
  <c r="F5" i="17" s="1"/>
  <c r="I5" i="5"/>
  <c r="H5" i="5"/>
  <c r="K5" i="5" s="1"/>
  <c r="G5" i="5"/>
  <c r="H16" i="1"/>
  <c r="H15" i="1"/>
  <c r="H14" i="1"/>
  <c r="H13" i="1"/>
  <c r="H12" i="1"/>
  <c r="H11" i="1"/>
  <c r="H10" i="1"/>
  <c r="H9" i="1"/>
  <c r="H8" i="1"/>
  <c r="G7" i="17" l="1"/>
  <c r="I6" i="9"/>
  <c r="H12" i="17"/>
  <c r="I11" i="10"/>
  <c r="F16" i="17"/>
  <c r="I15" i="7"/>
  <c r="G23" i="17"/>
  <c r="I22" i="9"/>
  <c r="F25" i="17"/>
  <c r="I24" i="7"/>
  <c r="F27" i="17"/>
  <c r="I26" i="7"/>
  <c r="F29" i="17"/>
  <c r="I28" i="7"/>
  <c r="F31" i="17"/>
  <c r="I30" i="7"/>
  <c r="F33" i="17"/>
  <c r="I32" i="7"/>
  <c r="F35" i="17"/>
  <c r="I34" i="7"/>
  <c r="F37" i="17"/>
  <c r="I36" i="7"/>
  <c r="F39" i="17"/>
  <c r="I38" i="7"/>
  <c r="F41" i="17"/>
  <c r="I40" i="7"/>
  <c r="F43" i="17"/>
  <c r="I42" i="7"/>
  <c r="F45" i="17"/>
  <c r="I44" i="7"/>
  <c r="F48" i="17"/>
  <c r="I47" i="7"/>
  <c r="F50" i="17"/>
  <c r="I49" i="7"/>
  <c r="F52" i="17"/>
  <c r="I51" i="7"/>
  <c r="F54" i="17"/>
  <c r="I53" i="7"/>
  <c r="F56" i="17"/>
  <c r="I55" i="7"/>
  <c r="F58" i="17"/>
  <c r="I57" i="7"/>
  <c r="F60" i="17"/>
  <c r="I59" i="7"/>
  <c r="F62" i="17"/>
  <c r="I61" i="7"/>
  <c r="F64" i="17"/>
  <c r="I63" i="7"/>
  <c r="F66" i="17"/>
  <c r="I65" i="7"/>
  <c r="F68" i="17"/>
  <c r="I67" i="7"/>
  <c r="F70" i="17"/>
  <c r="I69" i="7"/>
  <c r="F72" i="17"/>
  <c r="I71" i="7"/>
  <c r="F74" i="17"/>
  <c r="I73" i="7"/>
  <c r="F77" i="17"/>
  <c r="I76" i="7"/>
  <c r="F79" i="17"/>
  <c r="I78" i="7"/>
  <c r="F81" i="17"/>
  <c r="I80" i="7"/>
  <c r="F83" i="17"/>
  <c r="I82" i="7"/>
  <c r="F85" i="17"/>
  <c r="I84" i="7"/>
  <c r="F87" i="17"/>
  <c r="I86" i="7"/>
  <c r="F89" i="17"/>
  <c r="I88" i="7"/>
  <c r="F90" i="17"/>
  <c r="I89" i="7"/>
  <c r="F91" i="17"/>
  <c r="I90" i="7"/>
  <c r="F92" i="17"/>
  <c r="I91" i="7"/>
  <c r="F93" i="17"/>
  <c r="I92" i="7"/>
  <c r="F95" i="17"/>
  <c r="I94" i="7"/>
  <c r="F96" i="17"/>
  <c r="I95" i="7"/>
  <c r="F97" i="17"/>
  <c r="I96" i="7"/>
  <c r="F98" i="17"/>
  <c r="I97" i="7"/>
  <c r="F99" i="17"/>
  <c r="I98" i="7"/>
  <c r="F100" i="17"/>
  <c r="I99" i="7"/>
  <c r="F101" i="17"/>
  <c r="I100" i="7"/>
  <c r="F102" i="17"/>
  <c r="I101" i="7"/>
  <c r="F103" i="17"/>
  <c r="I102" i="7"/>
  <c r="F104" i="17"/>
  <c r="I103" i="7"/>
  <c r="F105" i="17"/>
  <c r="I104" i="7"/>
  <c r="F106" i="17"/>
  <c r="I105" i="7"/>
  <c r="F107" i="17"/>
  <c r="I106" i="7"/>
  <c r="F108" i="17"/>
  <c r="I107" i="7"/>
  <c r="F109" i="17"/>
  <c r="I108" i="7"/>
  <c r="F110" i="17"/>
  <c r="I109" i="7"/>
  <c r="F111" i="17"/>
  <c r="I110" i="7"/>
  <c r="F112" i="17"/>
  <c r="I111" i="7"/>
  <c r="F113" i="17"/>
  <c r="I112" i="7"/>
  <c r="F114" i="17"/>
  <c r="I113" i="7"/>
  <c r="F115" i="17"/>
  <c r="I114" i="7"/>
  <c r="F116" i="17"/>
  <c r="I115" i="7"/>
  <c r="F117" i="17"/>
  <c r="I116" i="7"/>
  <c r="F118" i="17"/>
  <c r="I117" i="7"/>
  <c r="F119" i="17"/>
  <c r="I118" i="7"/>
  <c r="F120" i="17"/>
  <c r="I119" i="7"/>
  <c r="F121" i="17"/>
  <c r="I120" i="7"/>
  <c r="F122" i="17"/>
  <c r="I121" i="7"/>
  <c r="F123" i="17"/>
  <c r="I122" i="7"/>
  <c r="F124" i="17"/>
  <c r="I123" i="7"/>
  <c r="F125" i="17"/>
  <c r="I124" i="7"/>
  <c r="F126" i="17"/>
  <c r="I125" i="7"/>
  <c r="F127" i="17"/>
  <c r="I126" i="7"/>
  <c r="F128" i="17"/>
  <c r="I127" i="7"/>
  <c r="F129" i="17"/>
  <c r="I128" i="7"/>
  <c r="F130" i="17"/>
  <c r="I129" i="7"/>
  <c r="F131" i="17"/>
  <c r="I130" i="7"/>
  <c r="F132" i="17"/>
  <c r="I131" i="7"/>
  <c r="F133" i="17"/>
  <c r="I132" i="7"/>
  <c r="F134" i="17"/>
  <c r="I133" i="7"/>
  <c r="F135" i="17"/>
  <c r="I134" i="7"/>
  <c r="F136" i="17"/>
  <c r="I135" i="7"/>
  <c r="F137" i="17"/>
  <c r="I136" i="7"/>
  <c r="F138" i="17"/>
  <c r="I137" i="7"/>
  <c r="F139" i="17"/>
  <c r="I138" i="7"/>
  <c r="F140" i="17"/>
  <c r="I139" i="7"/>
  <c r="F141" i="17"/>
  <c r="I140" i="7"/>
  <c r="F142" i="17"/>
  <c r="I141" i="7"/>
  <c r="F143" i="17"/>
  <c r="I142" i="7"/>
  <c r="F144" i="17"/>
  <c r="I143" i="7"/>
  <c r="F145" i="17"/>
  <c r="I144" i="7"/>
  <c r="F146" i="17"/>
  <c r="I145" i="7"/>
  <c r="F147" i="17"/>
  <c r="I146" i="7"/>
  <c r="F148" i="17"/>
  <c r="I147" i="7"/>
  <c r="F149" i="17"/>
  <c r="I148" i="7"/>
  <c r="F150" i="17"/>
  <c r="I149" i="7"/>
  <c r="F151" i="17"/>
  <c r="I150" i="7"/>
  <c r="F152" i="17"/>
  <c r="I151" i="7"/>
  <c r="F153" i="17"/>
  <c r="I152" i="7"/>
  <c r="F154" i="17"/>
  <c r="I153" i="7"/>
  <c r="F155" i="17"/>
  <c r="I154" i="7"/>
  <c r="F156" i="17"/>
  <c r="I155" i="7"/>
  <c r="F157" i="17"/>
  <c r="I156" i="7"/>
  <c r="F158" i="17"/>
  <c r="I157" i="7"/>
  <c r="F159" i="17"/>
  <c r="I158" i="7"/>
  <c r="F160" i="17"/>
  <c r="I159" i="7"/>
  <c r="F161" i="17"/>
  <c r="I160" i="7"/>
  <c r="F162" i="17"/>
  <c r="I161" i="7"/>
  <c r="F163" i="17"/>
  <c r="I162" i="7"/>
  <c r="F164" i="17"/>
  <c r="I163" i="7"/>
  <c r="F165" i="17"/>
  <c r="I164" i="7"/>
  <c r="F166" i="17"/>
  <c r="I165" i="7"/>
  <c r="F167" i="17"/>
  <c r="I166" i="7"/>
  <c r="F168" i="17"/>
  <c r="I167" i="7"/>
  <c r="F169" i="17"/>
  <c r="I168" i="7"/>
  <c r="F170" i="17"/>
  <c r="I169" i="7"/>
  <c r="F171" i="17"/>
  <c r="I170" i="7"/>
  <c r="F172" i="17"/>
  <c r="I171" i="7"/>
  <c r="F173" i="17"/>
  <c r="I172" i="7"/>
  <c r="F174" i="17"/>
  <c r="I173" i="7"/>
  <c r="F175" i="17"/>
  <c r="I174" i="7"/>
  <c r="F176" i="17"/>
  <c r="I175" i="7"/>
  <c r="F177" i="17"/>
  <c r="I176" i="7"/>
  <c r="F178" i="17"/>
  <c r="I177" i="7"/>
  <c r="F179" i="17"/>
  <c r="I178" i="7"/>
  <c r="F180" i="17"/>
  <c r="I179" i="7"/>
  <c r="F181" i="17"/>
  <c r="I180" i="7"/>
  <c r="F182" i="17"/>
  <c r="I181" i="7"/>
  <c r="F183" i="17"/>
  <c r="I182" i="7"/>
  <c r="F184" i="17"/>
  <c r="I183" i="7"/>
  <c r="F185" i="17"/>
  <c r="I184" i="7"/>
  <c r="F186" i="17"/>
  <c r="I185" i="7"/>
  <c r="F187" i="17"/>
  <c r="I186" i="7"/>
  <c r="F188" i="17"/>
  <c r="I187" i="7"/>
  <c r="F189" i="17"/>
  <c r="I188" i="7"/>
  <c r="F190" i="17"/>
  <c r="I189" i="7"/>
  <c r="F191" i="17"/>
  <c r="I190" i="7"/>
  <c r="F192" i="17"/>
  <c r="I191" i="7"/>
  <c r="F193" i="17"/>
  <c r="I192" i="7"/>
  <c r="F194" i="17"/>
  <c r="I193" i="7"/>
  <c r="F195" i="17"/>
  <c r="I194" i="7"/>
  <c r="F196" i="17"/>
  <c r="I195" i="7"/>
  <c r="F197" i="17"/>
  <c r="I196" i="7"/>
  <c r="F198" i="17"/>
  <c r="I197" i="7"/>
  <c r="F199" i="17"/>
  <c r="I198" i="7"/>
  <c r="F200" i="17"/>
  <c r="I199" i="7"/>
  <c r="F201" i="17"/>
  <c r="I200" i="7"/>
  <c r="F202" i="17"/>
  <c r="I201" i="7"/>
  <c r="F203" i="17"/>
  <c r="I202" i="7"/>
  <c r="F204" i="17"/>
  <c r="I203" i="7"/>
  <c r="F205" i="17"/>
  <c r="I204" i="7"/>
  <c r="F206" i="17"/>
  <c r="I205" i="7"/>
  <c r="F207" i="17"/>
  <c r="I206" i="7"/>
  <c r="F208" i="17"/>
  <c r="I207" i="7"/>
  <c r="F209" i="17"/>
  <c r="I208" i="7"/>
  <c r="F210" i="17"/>
  <c r="I209" i="7"/>
  <c r="F211" i="17"/>
  <c r="I210" i="7"/>
  <c r="F212" i="17"/>
  <c r="I211" i="7"/>
  <c r="F213" i="17"/>
  <c r="I212" i="7"/>
  <c r="F214" i="17"/>
  <c r="I213" i="7"/>
  <c r="F215" i="17"/>
  <c r="I214" i="7"/>
  <c r="F216" i="17"/>
  <c r="I215" i="7"/>
  <c r="F217" i="17"/>
  <c r="I216" i="7"/>
  <c r="F218" i="17"/>
  <c r="I217" i="7"/>
  <c r="F219" i="17"/>
  <c r="I218" i="7"/>
  <c r="F220" i="17"/>
  <c r="I219" i="7"/>
  <c r="F221" i="17"/>
  <c r="I220" i="7"/>
  <c r="F222" i="17"/>
  <c r="I221" i="7"/>
  <c r="F223" i="17"/>
  <c r="I222" i="7"/>
  <c r="F224" i="17"/>
  <c r="I223" i="7"/>
  <c r="F225" i="17"/>
  <c r="I224" i="7"/>
  <c r="F226" i="17"/>
  <c r="I225" i="7"/>
  <c r="F227" i="17"/>
  <c r="I226" i="7"/>
  <c r="F228" i="17"/>
  <c r="I227" i="7"/>
  <c r="F229" i="17"/>
  <c r="I228" i="7"/>
  <c r="F230" i="17"/>
  <c r="I229" i="7"/>
  <c r="F231" i="17"/>
  <c r="I230" i="7"/>
  <c r="F232" i="17"/>
  <c r="I231" i="7"/>
  <c r="F233" i="17"/>
  <c r="I232" i="7"/>
  <c r="F234" i="17"/>
  <c r="I233" i="7"/>
  <c r="F235" i="17"/>
  <c r="I234" i="7"/>
  <c r="F236" i="17"/>
  <c r="I235" i="7"/>
  <c r="F237" i="17"/>
  <c r="I236" i="7"/>
  <c r="F238" i="17"/>
  <c r="I237" i="7"/>
  <c r="F239" i="17"/>
  <c r="I238" i="7"/>
  <c r="F240" i="17"/>
  <c r="I239" i="7"/>
  <c r="F241" i="17"/>
  <c r="I240" i="7"/>
  <c r="F242" i="17"/>
  <c r="I241" i="7"/>
  <c r="F243" i="17"/>
  <c r="I242" i="7"/>
  <c r="F244" i="17"/>
  <c r="I243" i="7"/>
  <c r="F245" i="17"/>
  <c r="I244" i="7"/>
  <c r="F246" i="17"/>
  <c r="I245" i="7"/>
  <c r="F247" i="17"/>
  <c r="I246" i="7"/>
  <c r="F248" i="17"/>
  <c r="I247" i="7"/>
  <c r="F249" i="17"/>
  <c r="I248" i="7"/>
  <c r="F250" i="17"/>
  <c r="I249" i="7"/>
  <c r="F251" i="17"/>
  <c r="I250" i="7"/>
  <c r="F252" i="17"/>
  <c r="I251" i="7"/>
  <c r="F253" i="17"/>
  <c r="I252" i="7"/>
  <c r="F254" i="17"/>
  <c r="I253" i="7"/>
  <c r="F255" i="17"/>
  <c r="I254" i="7"/>
  <c r="F256" i="17"/>
  <c r="I255" i="7"/>
  <c r="F257" i="17"/>
  <c r="I256" i="7"/>
  <c r="F258" i="17"/>
  <c r="I257" i="7"/>
  <c r="F259" i="17"/>
  <c r="I258" i="7"/>
  <c r="F260" i="17"/>
  <c r="I259" i="7"/>
  <c r="F261" i="17"/>
  <c r="I260" i="7"/>
  <c r="F262" i="17"/>
  <c r="I261" i="7"/>
  <c r="F263" i="17"/>
  <c r="I262" i="7"/>
  <c r="F264" i="17"/>
  <c r="I263" i="7"/>
  <c r="F265" i="17"/>
  <c r="I264" i="7"/>
  <c r="F266" i="17"/>
  <c r="I265" i="7"/>
  <c r="F267" i="17"/>
  <c r="I266" i="7"/>
  <c r="F268" i="17"/>
  <c r="I267" i="7"/>
  <c r="F269" i="17"/>
  <c r="I268" i="7"/>
  <c r="F270" i="17"/>
  <c r="I269" i="7"/>
  <c r="F271" i="17"/>
  <c r="I270" i="7"/>
  <c r="F272" i="17"/>
  <c r="I271" i="7"/>
  <c r="F273" i="17"/>
  <c r="I272" i="7"/>
  <c r="F274" i="17"/>
  <c r="I273" i="7"/>
  <c r="F275" i="17"/>
  <c r="I274" i="7"/>
  <c r="F276" i="17"/>
  <c r="I275" i="7"/>
  <c r="F277" i="17"/>
  <c r="I276" i="7"/>
  <c r="F278" i="17"/>
  <c r="I277" i="7"/>
  <c r="F279" i="17"/>
  <c r="I278" i="7"/>
  <c r="F280" i="17"/>
  <c r="I279" i="7"/>
  <c r="F281" i="17"/>
  <c r="I280" i="7"/>
  <c r="F282" i="17"/>
  <c r="I281" i="7"/>
  <c r="F283" i="17"/>
  <c r="I282" i="7"/>
  <c r="F284" i="17"/>
  <c r="I283" i="7"/>
  <c r="F285" i="17"/>
  <c r="I284" i="7"/>
  <c r="F286" i="17"/>
  <c r="I285" i="7"/>
  <c r="F287" i="17"/>
  <c r="I286" i="7"/>
  <c r="F288" i="17"/>
  <c r="I287" i="7"/>
  <c r="F289" i="17"/>
  <c r="I288" i="7"/>
  <c r="F290" i="17"/>
  <c r="I289" i="7"/>
  <c r="F291" i="17"/>
  <c r="I290" i="7"/>
  <c r="F292" i="17"/>
  <c r="I291" i="7"/>
  <c r="F293" i="17"/>
  <c r="I292" i="7"/>
  <c r="F294" i="17"/>
  <c r="I293" i="7"/>
  <c r="F295" i="17"/>
  <c r="I294" i="7"/>
  <c r="F296" i="17"/>
  <c r="I295" i="7"/>
  <c r="F297" i="17"/>
  <c r="I296" i="7"/>
  <c r="F298" i="17"/>
  <c r="I297" i="7"/>
  <c r="F299" i="17"/>
  <c r="I298" i="7"/>
  <c r="F300" i="17"/>
  <c r="I299" i="7"/>
  <c r="F301" i="17"/>
  <c r="I300" i="7"/>
  <c r="F302" i="17"/>
  <c r="I301" i="7"/>
  <c r="F303" i="17"/>
  <c r="I302" i="7"/>
  <c r="F304" i="17"/>
  <c r="I303" i="7"/>
  <c r="G5" i="17"/>
  <c r="I4" i="9"/>
  <c r="G9" i="17"/>
  <c r="I8" i="9"/>
  <c r="F10" i="17"/>
  <c r="I9" i="7"/>
  <c r="H14" i="17"/>
  <c r="I13" i="10"/>
  <c r="G17" i="17"/>
  <c r="I16" i="9"/>
  <c r="F18" i="17"/>
  <c r="I17" i="7"/>
  <c r="H22" i="17"/>
  <c r="I21" i="10"/>
  <c r="H6" i="17"/>
  <c r="I5" i="10"/>
  <c r="F8" i="17"/>
  <c r="I7" i="7"/>
  <c r="G15" i="17"/>
  <c r="I14" i="9"/>
  <c r="H20" i="17"/>
  <c r="I19" i="10"/>
  <c r="F24" i="17"/>
  <c r="I23" i="7"/>
  <c r="F26" i="17"/>
  <c r="I25" i="7"/>
  <c r="F28" i="17"/>
  <c r="I27" i="7"/>
  <c r="F30" i="17"/>
  <c r="I29" i="7"/>
  <c r="F32" i="17"/>
  <c r="I31" i="7"/>
  <c r="F34" i="17"/>
  <c r="I33" i="7"/>
  <c r="F36" i="17"/>
  <c r="I35" i="7"/>
  <c r="F38" i="17"/>
  <c r="I37" i="7"/>
  <c r="F40" i="17"/>
  <c r="I39" i="7"/>
  <c r="F42" i="17"/>
  <c r="I41" i="7"/>
  <c r="F44" i="17"/>
  <c r="I43" i="7"/>
  <c r="F46" i="17"/>
  <c r="I45" i="7"/>
  <c r="F47" i="17"/>
  <c r="I46" i="7"/>
  <c r="F49" i="17"/>
  <c r="I48" i="7"/>
  <c r="F51" i="17"/>
  <c r="I50" i="7"/>
  <c r="F53" i="17"/>
  <c r="I52" i="7"/>
  <c r="F55" i="17"/>
  <c r="I54" i="7"/>
  <c r="F57" i="17"/>
  <c r="I56" i="7"/>
  <c r="F59" i="17"/>
  <c r="I58" i="7"/>
  <c r="F61" i="17"/>
  <c r="I60" i="7"/>
  <c r="F63" i="17"/>
  <c r="I62" i="7"/>
  <c r="F65" i="17"/>
  <c r="I64" i="7"/>
  <c r="F67" i="17"/>
  <c r="I66" i="7"/>
  <c r="F69" i="17"/>
  <c r="I68" i="7"/>
  <c r="F71" i="17"/>
  <c r="I70" i="7"/>
  <c r="F73" i="17"/>
  <c r="I72" i="7"/>
  <c r="F75" i="17"/>
  <c r="I74" i="7"/>
  <c r="F76" i="17"/>
  <c r="I75" i="7"/>
  <c r="F78" i="17"/>
  <c r="I77" i="7"/>
  <c r="F80" i="17"/>
  <c r="I79" i="7"/>
  <c r="F82" i="17"/>
  <c r="I81" i="7"/>
  <c r="F84" i="17"/>
  <c r="I83" i="7"/>
  <c r="F86" i="17"/>
  <c r="I85" i="7"/>
  <c r="F88" i="17"/>
  <c r="I87" i="7"/>
  <c r="F94" i="17"/>
  <c r="I93" i="7"/>
  <c r="F6" i="17"/>
  <c r="I5" i="7"/>
  <c r="A8" i="17"/>
  <c r="A7" i="10"/>
  <c r="A7" i="9"/>
  <c r="A7" i="7"/>
  <c r="A9" i="5"/>
  <c r="H8" i="17"/>
  <c r="I7" i="10"/>
  <c r="G11" i="17"/>
  <c r="I10" i="9"/>
  <c r="F12" i="17"/>
  <c r="I11" i="7"/>
  <c r="H16" i="17"/>
  <c r="I15" i="10"/>
  <c r="G19" i="17"/>
  <c r="I18" i="9"/>
  <c r="F20" i="17"/>
  <c r="I19" i="7"/>
  <c r="H24" i="17"/>
  <c r="I23" i="10"/>
  <c r="H25" i="17"/>
  <c r="I24" i="10"/>
  <c r="H26" i="17"/>
  <c r="I25" i="10"/>
  <c r="H27" i="17"/>
  <c r="I26" i="10"/>
  <c r="H28" i="17"/>
  <c r="I27" i="10"/>
  <c r="H29" i="17"/>
  <c r="I28" i="10"/>
  <c r="H30" i="17"/>
  <c r="I29" i="10"/>
  <c r="H31" i="17"/>
  <c r="I30" i="10"/>
  <c r="H32" i="17"/>
  <c r="I31" i="10"/>
  <c r="H33" i="17"/>
  <c r="I32" i="10"/>
  <c r="H34" i="17"/>
  <c r="I33" i="10"/>
  <c r="H35" i="17"/>
  <c r="I34" i="10"/>
  <c r="H36" i="17"/>
  <c r="I35" i="10"/>
  <c r="H37" i="17"/>
  <c r="I36" i="10"/>
  <c r="H38" i="17"/>
  <c r="I37" i="10"/>
  <c r="H39" i="17"/>
  <c r="I38" i="10"/>
  <c r="H40" i="17"/>
  <c r="I39" i="10"/>
  <c r="H41" i="17"/>
  <c r="I40" i="10"/>
  <c r="H42" i="17"/>
  <c r="I41" i="10"/>
  <c r="H43" i="17"/>
  <c r="I42" i="10"/>
  <c r="H44" i="17"/>
  <c r="I43" i="10"/>
  <c r="H45" i="17"/>
  <c r="I44" i="10"/>
  <c r="H46" i="17"/>
  <c r="I45" i="10"/>
  <c r="H47" i="17"/>
  <c r="I46" i="10"/>
  <c r="H48" i="17"/>
  <c r="I47" i="10"/>
  <c r="H49" i="17"/>
  <c r="I48" i="10"/>
  <c r="H50" i="17"/>
  <c r="I49" i="10"/>
  <c r="H51" i="17"/>
  <c r="I50" i="10"/>
  <c r="H52" i="17"/>
  <c r="I51" i="10"/>
  <c r="H53" i="17"/>
  <c r="I52" i="10"/>
  <c r="H54" i="17"/>
  <c r="I53" i="10"/>
  <c r="H55" i="17"/>
  <c r="I54" i="10"/>
  <c r="H56" i="17"/>
  <c r="I55" i="10"/>
  <c r="H57" i="17"/>
  <c r="I56" i="10"/>
  <c r="H58" i="17"/>
  <c r="I57" i="10"/>
  <c r="H59" i="17"/>
  <c r="I58" i="10"/>
  <c r="H60" i="17"/>
  <c r="I59" i="10"/>
  <c r="H61" i="17"/>
  <c r="I60" i="10"/>
  <c r="H62" i="17"/>
  <c r="I61" i="10"/>
  <c r="H63" i="17"/>
  <c r="I62" i="10"/>
  <c r="H64" i="17"/>
  <c r="I63" i="10"/>
  <c r="H65" i="17"/>
  <c r="I64" i="10"/>
  <c r="H66" i="17"/>
  <c r="I65" i="10"/>
  <c r="H67" i="17"/>
  <c r="I66" i="10"/>
  <c r="H68" i="17"/>
  <c r="I67" i="10"/>
  <c r="H69" i="17"/>
  <c r="I68" i="10"/>
  <c r="H70" i="17"/>
  <c r="I69" i="10"/>
  <c r="H71" i="17"/>
  <c r="I70" i="10"/>
  <c r="H72" i="17"/>
  <c r="I71" i="10"/>
  <c r="H73" i="17"/>
  <c r="I72" i="10"/>
  <c r="H74" i="17"/>
  <c r="I73" i="10"/>
  <c r="H75" i="17"/>
  <c r="I74" i="10"/>
  <c r="H76" i="17"/>
  <c r="I75" i="10"/>
  <c r="H77" i="17"/>
  <c r="I76" i="10"/>
  <c r="H78" i="17"/>
  <c r="I77" i="10"/>
  <c r="H79" i="17"/>
  <c r="I78" i="10"/>
  <c r="H80" i="17"/>
  <c r="I79" i="10"/>
  <c r="H81" i="17"/>
  <c r="I80" i="10"/>
  <c r="H82" i="17"/>
  <c r="I81" i="10"/>
  <c r="H83" i="17"/>
  <c r="I82" i="10"/>
  <c r="H84" i="17"/>
  <c r="I83" i="10"/>
  <c r="H85" i="17"/>
  <c r="I84" i="10"/>
  <c r="H86" i="17"/>
  <c r="I85" i="10"/>
  <c r="H87" i="17"/>
  <c r="I86" i="10"/>
  <c r="H88" i="17"/>
  <c r="I87" i="10"/>
  <c r="H89" i="17"/>
  <c r="I88" i="10"/>
  <c r="H90" i="17"/>
  <c r="I89" i="10"/>
  <c r="H91" i="17"/>
  <c r="I90" i="10"/>
  <c r="H92" i="17"/>
  <c r="I91" i="10"/>
  <c r="H93" i="17"/>
  <c r="I92" i="10"/>
  <c r="H94" i="17"/>
  <c r="I93" i="10"/>
  <c r="H95" i="17"/>
  <c r="I94" i="10"/>
  <c r="H96" i="17"/>
  <c r="I95" i="10"/>
  <c r="H97" i="17"/>
  <c r="I96" i="10"/>
  <c r="H98" i="17"/>
  <c r="I97" i="10"/>
  <c r="H99" i="17"/>
  <c r="I98" i="10"/>
  <c r="H100" i="17"/>
  <c r="I99" i="10"/>
  <c r="H101" i="17"/>
  <c r="I100" i="10"/>
  <c r="H102" i="17"/>
  <c r="I101" i="10"/>
  <c r="H103" i="17"/>
  <c r="I102" i="10"/>
  <c r="H104" i="17"/>
  <c r="I103" i="10"/>
  <c r="H105" i="17"/>
  <c r="I104" i="10"/>
  <c r="H106" i="17"/>
  <c r="I105" i="10"/>
  <c r="H107" i="17"/>
  <c r="I106" i="10"/>
  <c r="H108" i="17"/>
  <c r="I107" i="10"/>
  <c r="H109" i="17"/>
  <c r="I108" i="10"/>
  <c r="H110" i="17"/>
  <c r="I109" i="10"/>
  <c r="H111" i="17"/>
  <c r="I110" i="10"/>
  <c r="H112" i="17"/>
  <c r="I111" i="10"/>
  <c r="H113" i="17"/>
  <c r="I112" i="10"/>
  <c r="H114" i="17"/>
  <c r="I113" i="10"/>
  <c r="H115" i="17"/>
  <c r="I114" i="10"/>
  <c r="H116" i="17"/>
  <c r="I115" i="10"/>
  <c r="H117" i="17"/>
  <c r="I116" i="10"/>
  <c r="H118" i="17"/>
  <c r="I117" i="10"/>
  <c r="H119" i="17"/>
  <c r="I118" i="10"/>
  <c r="H120" i="17"/>
  <c r="I119" i="10"/>
  <c r="H121" i="17"/>
  <c r="I120" i="10"/>
  <c r="H122" i="17"/>
  <c r="I121" i="10"/>
  <c r="H123" i="17"/>
  <c r="I122" i="10"/>
  <c r="H124" i="17"/>
  <c r="I123" i="10"/>
  <c r="H125" i="17"/>
  <c r="I124" i="10"/>
  <c r="H126" i="17"/>
  <c r="I125" i="10"/>
  <c r="H127" i="17"/>
  <c r="I126" i="10"/>
  <c r="H128" i="17"/>
  <c r="I127" i="10"/>
  <c r="H129" i="17"/>
  <c r="I128" i="10"/>
  <c r="H130" i="17"/>
  <c r="I129" i="10"/>
  <c r="H131" i="17"/>
  <c r="I130" i="10"/>
  <c r="H132" i="17"/>
  <c r="I131" i="10"/>
  <c r="H133" i="17"/>
  <c r="I132" i="10"/>
  <c r="H134" i="17"/>
  <c r="I133" i="10"/>
  <c r="H135" i="17"/>
  <c r="I134" i="10"/>
  <c r="H136" i="17"/>
  <c r="I135" i="10"/>
  <c r="H137" i="17"/>
  <c r="I136" i="10"/>
  <c r="H138" i="17"/>
  <c r="I137" i="10"/>
  <c r="H139" i="17"/>
  <c r="I138" i="10"/>
  <c r="H140" i="17"/>
  <c r="I139" i="10"/>
  <c r="H141" i="17"/>
  <c r="I140" i="10"/>
  <c r="H142" i="17"/>
  <c r="I141" i="10"/>
  <c r="H143" i="17"/>
  <c r="I142" i="10"/>
  <c r="H144" i="17"/>
  <c r="I143" i="10"/>
  <c r="H145" i="17"/>
  <c r="I144" i="10"/>
  <c r="H146" i="17"/>
  <c r="I145" i="10"/>
  <c r="H147" i="17"/>
  <c r="I146" i="10"/>
  <c r="H148" i="17"/>
  <c r="I147" i="10"/>
  <c r="H149" i="17"/>
  <c r="I148" i="10"/>
  <c r="H150" i="17"/>
  <c r="I149" i="10"/>
  <c r="H151" i="17"/>
  <c r="I150" i="10"/>
  <c r="H152" i="17"/>
  <c r="I151" i="10"/>
  <c r="H153" i="17"/>
  <c r="I152" i="10"/>
  <c r="H154" i="17"/>
  <c r="I153" i="10"/>
  <c r="H155" i="17"/>
  <c r="I154" i="10"/>
  <c r="H156" i="17"/>
  <c r="I155" i="10"/>
  <c r="H157" i="17"/>
  <c r="I156" i="10"/>
  <c r="H158" i="17"/>
  <c r="I157" i="10"/>
  <c r="H159" i="17"/>
  <c r="I158" i="10"/>
  <c r="H160" i="17"/>
  <c r="I159" i="10"/>
  <c r="H161" i="17"/>
  <c r="I160" i="10"/>
  <c r="H162" i="17"/>
  <c r="I161" i="10"/>
  <c r="H163" i="17"/>
  <c r="I162" i="10"/>
  <c r="H164" i="17"/>
  <c r="I163" i="10"/>
  <c r="H165" i="17"/>
  <c r="I164" i="10"/>
  <c r="H166" i="17"/>
  <c r="I165" i="10"/>
  <c r="H167" i="17"/>
  <c r="I166" i="10"/>
  <c r="H168" i="17"/>
  <c r="I167" i="10"/>
  <c r="H169" i="17"/>
  <c r="I168" i="10"/>
  <c r="H170" i="17"/>
  <c r="I169" i="10"/>
  <c r="H171" i="17"/>
  <c r="I170" i="10"/>
  <c r="H172" i="17"/>
  <c r="I171" i="10"/>
  <c r="H173" i="17"/>
  <c r="I172" i="10"/>
  <c r="H174" i="17"/>
  <c r="I173" i="10"/>
  <c r="H175" i="17"/>
  <c r="I174" i="10"/>
  <c r="H176" i="17"/>
  <c r="I175" i="10"/>
  <c r="H177" i="17"/>
  <c r="I176" i="10"/>
  <c r="H178" i="17"/>
  <c r="I177" i="10"/>
  <c r="H179" i="17"/>
  <c r="I178" i="10"/>
  <c r="H180" i="17"/>
  <c r="I179" i="10"/>
  <c r="H181" i="17"/>
  <c r="I180" i="10"/>
  <c r="H182" i="17"/>
  <c r="I181" i="10"/>
  <c r="H183" i="17"/>
  <c r="I182" i="10"/>
  <c r="H184" i="17"/>
  <c r="I183" i="10"/>
  <c r="H185" i="17"/>
  <c r="I184" i="10"/>
  <c r="H186" i="17"/>
  <c r="I185" i="10"/>
  <c r="H187" i="17"/>
  <c r="I186" i="10"/>
  <c r="H188" i="17"/>
  <c r="I187" i="10"/>
  <c r="H189" i="17"/>
  <c r="I188" i="10"/>
  <c r="H190" i="17"/>
  <c r="I189" i="10"/>
  <c r="H191" i="17"/>
  <c r="I190" i="10"/>
  <c r="H192" i="17"/>
  <c r="I191" i="10"/>
  <c r="H193" i="17"/>
  <c r="I192" i="10"/>
  <c r="H194" i="17"/>
  <c r="I193" i="10"/>
  <c r="H195" i="17"/>
  <c r="I194" i="10"/>
  <c r="H196" i="17"/>
  <c r="I195" i="10"/>
  <c r="H197" i="17"/>
  <c r="I196" i="10"/>
  <c r="H198" i="17"/>
  <c r="I197" i="10"/>
  <c r="H199" i="17"/>
  <c r="I198" i="10"/>
  <c r="H200" i="17"/>
  <c r="I199" i="10"/>
  <c r="H201" i="17"/>
  <c r="I200" i="10"/>
  <c r="H202" i="17"/>
  <c r="I201" i="10"/>
  <c r="H203" i="17"/>
  <c r="I202" i="10"/>
  <c r="H204" i="17"/>
  <c r="I203" i="10"/>
  <c r="H205" i="17"/>
  <c r="I204" i="10"/>
  <c r="H206" i="17"/>
  <c r="I205" i="10"/>
  <c r="H207" i="17"/>
  <c r="I206" i="10"/>
  <c r="H208" i="17"/>
  <c r="I207" i="10"/>
  <c r="H209" i="17"/>
  <c r="I208" i="10"/>
  <c r="H210" i="17"/>
  <c r="I209" i="10"/>
  <c r="H211" i="17"/>
  <c r="I210" i="10"/>
  <c r="H212" i="17"/>
  <c r="I211" i="10"/>
  <c r="H213" i="17"/>
  <c r="I212" i="10"/>
  <c r="H214" i="17"/>
  <c r="I213" i="10"/>
  <c r="H215" i="17"/>
  <c r="I214" i="10"/>
  <c r="H216" i="17"/>
  <c r="I215" i="10"/>
  <c r="H217" i="17"/>
  <c r="I216" i="10"/>
  <c r="H218" i="17"/>
  <c r="I217" i="10"/>
  <c r="H219" i="17"/>
  <c r="I218" i="10"/>
  <c r="H220" i="17"/>
  <c r="I219" i="10"/>
  <c r="H221" i="17"/>
  <c r="I220" i="10"/>
  <c r="H222" i="17"/>
  <c r="I221" i="10"/>
  <c r="H223" i="17"/>
  <c r="I222" i="10"/>
  <c r="H224" i="17"/>
  <c r="I223" i="10"/>
  <c r="H225" i="17"/>
  <c r="I224" i="10"/>
  <c r="H226" i="17"/>
  <c r="I225" i="10"/>
  <c r="H227" i="17"/>
  <c r="I226" i="10"/>
  <c r="H228" i="17"/>
  <c r="I227" i="10"/>
  <c r="H229" i="17"/>
  <c r="I228" i="10"/>
  <c r="H230" i="17"/>
  <c r="I229" i="10"/>
  <c r="H231" i="17"/>
  <c r="I230" i="10"/>
  <c r="H232" i="17"/>
  <c r="I231" i="10"/>
  <c r="H233" i="17"/>
  <c r="I232" i="10"/>
  <c r="H234" i="17"/>
  <c r="I233" i="10"/>
  <c r="H235" i="17"/>
  <c r="I234" i="10"/>
  <c r="H236" i="17"/>
  <c r="I235" i="10"/>
  <c r="H237" i="17"/>
  <c r="I236" i="10"/>
  <c r="H238" i="17"/>
  <c r="I237" i="10"/>
  <c r="H239" i="17"/>
  <c r="I238" i="10"/>
  <c r="H240" i="17"/>
  <c r="I239" i="10"/>
  <c r="H241" i="17"/>
  <c r="I240" i="10"/>
  <c r="H242" i="17"/>
  <c r="I241" i="10"/>
  <c r="H243" i="17"/>
  <c r="I242" i="10"/>
  <c r="H244" i="17"/>
  <c r="I243" i="10"/>
  <c r="H245" i="17"/>
  <c r="I244" i="10"/>
  <c r="H246" i="17"/>
  <c r="I245" i="10"/>
  <c r="H247" i="17"/>
  <c r="I246" i="10"/>
  <c r="H248" i="17"/>
  <c r="I247" i="10"/>
  <c r="H249" i="17"/>
  <c r="I248" i="10"/>
  <c r="H250" i="17"/>
  <c r="I249" i="10"/>
  <c r="H251" i="17"/>
  <c r="I250" i="10"/>
  <c r="H252" i="17"/>
  <c r="I251" i="10"/>
  <c r="H253" i="17"/>
  <c r="I252" i="10"/>
  <c r="H254" i="17"/>
  <c r="I253" i="10"/>
  <c r="H255" i="17"/>
  <c r="I254" i="10"/>
  <c r="H256" i="17"/>
  <c r="I255" i="10"/>
  <c r="H257" i="17"/>
  <c r="I256" i="10"/>
  <c r="H258" i="17"/>
  <c r="I257" i="10"/>
  <c r="H259" i="17"/>
  <c r="I258" i="10"/>
  <c r="H260" i="17"/>
  <c r="I259" i="10"/>
  <c r="H261" i="17"/>
  <c r="I260" i="10"/>
  <c r="H262" i="17"/>
  <c r="I261" i="10"/>
  <c r="H263" i="17"/>
  <c r="I262" i="10"/>
  <c r="H264" i="17"/>
  <c r="I263" i="10"/>
  <c r="H265" i="17"/>
  <c r="I264" i="10"/>
  <c r="H266" i="17"/>
  <c r="I265" i="10"/>
  <c r="H267" i="17"/>
  <c r="I266" i="10"/>
  <c r="H268" i="17"/>
  <c r="I267" i="10"/>
  <c r="H269" i="17"/>
  <c r="I268" i="10"/>
  <c r="H270" i="17"/>
  <c r="I269" i="10"/>
  <c r="H271" i="17"/>
  <c r="I270" i="10"/>
  <c r="H272" i="17"/>
  <c r="I271" i="10"/>
  <c r="H273" i="17"/>
  <c r="I272" i="10"/>
  <c r="H274" i="17"/>
  <c r="I273" i="10"/>
  <c r="H275" i="17"/>
  <c r="I274" i="10"/>
  <c r="H276" i="17"/>
  <c r="I275" i="10"/>
  <c r="H277" i="17"/>
  <c r="I276" i="10"/>
  <c r="H278" i="17"/>
  <c r="I277" i="10"/>
  <c r="H279" i="17"/>
  <c r="I278" i="10"/>
  <c r="H280" i="17"/>
  <c r="I279" i="10"/>
  <c r="H281" i="17"/>
  <c r="I280" i="10"/>
  <c r="H282" i="17"/>
  <c r="I281" i="10"/>
  <c r="H283" i="17"/>
  <c r="I282" i="10"/>
  <c r="H284" i="17"/>
  <c r="I283" i="10"/>
  <c r="H285" i="17"/>
  <c r="I284" i="10"/>
  <c r="H286" i="17"/>
  <c r="I285" i="10"/>
  <c r="H287" i="17"/>
  <c r="I286" i="10"/>
  <c r="H288" i="17"/>
  <c r="I287" i="10"/>
  <c r="H289" i="17"/>
  <c r="I288" i="10"/>
  <c r="H290" i="17"/>
  <c r="I289" i="10"/>
  <c r="H291" i="17"/>
  <c r="I290" i="10"/>
  <c r="H292" i="17"/>
  <c r="I291" i="10"/>
  <c r="H293" i="17"/>
  <c r="I292" i="10"/>
  <c r="H294" i="17"/>
  <c r="I293" i="10"/>
  <c r="H295" i="17"/>
  <c r="I294" i="10"/>
  <c r="H296" i="17"/>
  <c r="I295" i="10"/>
  <c r="H297" i="17"/>
  <c r="I296" i="10"/>
  <c r="H298" i="17"/>
  <c r="I297" i="10"/>
  <c r="H299" i="17"/>
  <c r="I298" i="10"/>
  <c r="H300" i="17"/>
  <c r="I299" i="10"/>
  <c r="H301" i="17"/>
  <c r="I300" i="10"/>
  <c r="H302" i="17"/>
  <c r="I301" i="10"/>
  <c r="H303" i="17"/>
  <c r="I302" i="10"/>
  <c r="H304" i="17"/>
  <c r="I303" i="10"/>
  <c r="H10" i="17"/>
  <c r="I9" i="10"/>
  <c r="G13" i="17"/>
  <c r="I12" i="9"/>
  <c r="F14" i="17"/>
  <c r="I13" i="7"/>
  <c r="H18" i="17"/>
  <c r="I17" i="10"/>
  <c r="G21" i="17"/>
  <c r="I20" i="9"/>
  <c r="F22" i="17"/>
  <c r="I21" i="7"/>
  <c r="G6" i="17"/>
  <c r="I5" i="9"/>
  <c r="H7" i="17"/>
  <c r="I6" i="10"/>
  <c r="H11" i="17"/>
  <c r="I10" i="10"/>
  <c r="G14" i="17"/>
  <c r="I13" i="9"/>
  <c r="H19" i="17"/>
  <c r="I18" i="10"/>
  <c r="G31" i="17"/>
  <c r="I30" i="9"/>
  <c r="G33" i="17"/>
  <c r="I32" i="9"/>
  <c r="G39" i="17"/>
  <c r="I38" i="9"/>
  <c r="G43" i="17"/>
  <c r="I42" i="9"/>
  <c r="G47" i="17"/>
  <c r="I46" i="9"/>
  <c r="G49" i="17"/>
  <c r="I48" i="9"/>
  <c r="G51" i="17"/>
  <c r="I50" i="9"/>
  <c r="G55" i="17"/>
  <c r="I54" i="9"/>
  <c r="G57" i="17"/>
  <c r="I56" i="9"/>
  <c r="G59" i="17"/>
  <c r="I58" i="9"/>
  <c r="G61" i="17"/>
  <c r="I60" i="9"/>
  <c r="G63" i="17"/>
  <c r="I62" i="9"/>
  <c r="G65" i="17"/>
  <c r="I64" i="9"/>
  <c r="G67" i="17"/>
  <c r="I66" i="9"/>
  <c r="G69" i="17"/>
  <c r="I68" i="9"/>
  <c r="G71" i="17"/>
  <c r="I70" i="9"/>
  <c r="G73" i="17"/>
  <c r="I72" i="9"/>
  <c r="G75" i="17"/>
  <c r="I74" i="9"/>
  <c r="G77" i="17"/>
  <c r="I76" i="9"/>
  <c r="G79" i="17"/>
  <c r="I78" i="9"/>
  <c r="G81" i="17"/>
  <c r="I80" i="9"/>
  <c r="G83" i="17"/>
  <c r="I82" i="9"/>
  <c r="G85" i="17"/>
  <c r="I84" i="9"/>
  <c r="G87" i="17"/>
  <c r="I86" i="9"/>
  <c r="G89" i="17"/>
  <c r="I88" i="9"/>
  <c r="G91" i="17"/>
  <c r="I90" i="9"/>
  <c r="G93" i="17"/>
  <c r="I92" i="9"/>
  <c r="G95" i="17"/>
  <c r="I94" i="9"/>
  <c r="G97" i="17"/>
  <c r="I96" i="9"/>
  <c r="G99" i="17"/>
  <c r="I98" i="9"/>
  <c r="G101" i="17"/>
  <c r="I100" i="9"/>
  <c r="G103" i="17"/>
  <c r="I102" i="9"/>
  <c r="G105" i="17"/>
  <c r="I104" i="9"/>
  <c r="G107" i="17"/>
  <c r="I106" i="9"/>
  <c r="G109" i="17"/>
  <c r="I108" i="9"/>
  <c r="G111" i="17"/>
  <c r="I110" i="9"/>
  <c r="G113" i="17"/>
  <c r="I112" i="9"/>
  <c r="G115" i="17"/>
  <c r="I114" i="9"/>
  <c r="G117" i="17"/>
  <c r="I116" i="9"/>
  <c r="G119" i="17"/>
  <c r="I118" i="9"/>
  <c r="G121" i="17"/>
  <c r="I120" i="9"/>
  <c r="G123" i="17"/>
  <c r="I122" i="9"/>
  <c r="G125" i="17"/>
  <c r="I124" i="9"/>
  <c r="G127" i="17"/>
  <c r="I126" i="9"/>
  <c r="G129" i="17"/>
  <c r="I128" i="9"/>
  <c r="G131" i="17"/>
  <c r="I130" i="9"/>
  <c r="G133" i="17"/>
  <c r="I132" i="9"/>
  <c r="G135" i="17"/>
  <c r="I134" i="9"/>
  <c r="G137" i="17"/>
  <c r="I136" i="9"/>
  <c r="G139" i="17"/>
  <c r="I138" i="9"/>
  <c r="G141" i="17"/>
  <c r="I140" i="9"/>
  <c r="G143" i="17"/>
  <c r="I142" i="9"/>
  <c r="G145" i="17"/>
  <c r="I144" i="9"/>
  <c r="G147" i="17"/>
  <c r="I146" i="9"/>
  <c r="G149" i="17"/>
  <c r="I148" i="9"/>
  <c r="G151" i="17"/>
  <c r="I150" i="9"/>
  <c r="G153" i="17"/>
  <c r="I152" i="9"/>
  <c r="G155" i="17"/>
  <c r="I154" i="9"/>
  <c r="G157" i="17"/>
  <c r="I156" i="9"/>
  <c r="G159" i="17"/>
  <c r="I158" i="9"/>
  <c r="G161" i="17"/>
  <c r="I160" i="9"/>
  <c r="G163" i="17"/>
  <c r="I162" i="9"/>
  <c r="G165" i="17"/>
  <c r="I164" i="9"/>
  <c r="G167" i="17"/>
  <c r="I166" i="9"/>
  <c r="G169" i="17"/>
  <c r="I168" i="9"/>
  <c r="G171" i="17"/>
  <c r="I170" i="9"/>
  <c r="G173" i="17"/>
  <c r="I172" i="9"/>
  <c r="G175" i="17"/>
  <c r="I174" i="9"/>
  <c r="G177" i="17"/>
  <c r="I176" i="9"/>
  <c r="G179" i="17"/>
  <c r="I178" i="9"/>
  <c r="G181" i="17"/>
  <c r="I180" i="9"/>
  <c r="G183" i="17"/>
  <c r="I182" i="9"/>
  <c r="G185" i="17"/>
  <c r="I184" i="9"/>
  <c r="G187" i="17"/>
  <c r="I186" i="9"/>
  <c r="G189" i="17"/>
  <c r="I188" i="9"/>
  <c r="G191" i="17"/>
  <c r="I190" i="9"/>
  <c r="G193" i="17"/>
  <c r="I192" i="9"/>
  <c r="G195" i="17"/>
  <c r="I194" i="9"/>
  <c r="G197" i="17"/>
  <c r="I196" i="9"/>
  <c r="G199" i="17"/>
  <c r="I198" i="9"/>
  <c r="G201" i="17"/>
  <c r="I200" i="9"/>
  <c r="G203" i="17"/>
  <c r="I202" i="9"/>
  <c r="G205" i="17"/>
  <c r="I204" i="9"/>
  <c r="G207" i="17"/>
  <c r="I206" i="9"/>
  <c r="G209" i="17"/>
  <c r="I208" i="9"/>
  <c r="G211" i="17"/>
  <c r="I210" i="9"/>
  <c r="G213" i="17"/>
  <c r="I212" i="9"/>
  <c r="G215" i="17"/>
  <c r="I214" i="9"/>
  <c r="G217" i="17"/>
  <c r="I216" i="9"/>
  <c r="G219" i="17"/>
  <c r="I218" i="9"/>
  <c r="G221" i="17"/>
  <c r="I220" i="9"/>
  <c r="G223" i="17"/>
  <c r="I222" i="9"/>
  <c r="G225" i="17"/>
  <c r="I224" i="9"/>
  <c r="G227" i="17"/>
  <c r="I226" i="9"/>
  <c r="G229" i="17"/>
  <c r="I228" i="9"/>
  <c r="G231" i="17"/>
  <c r="I230" i="9"/>
  <c r="G233" i="17"/>
  <c r="I232" i="9"/>
  <c r="G235" i="17"/>
  <c r="I234" i="9"/>
  <c r="G237" i="17"/>
  <c r="I236" i="9"/>
  <c r="G239" i="17"/>
  <c r="I238" i="9"/>
  <c r="G241" i="17"/>
  <c r="I240" i="9"/>
  <c r="G243" i="17"/>
  <c r="I242" i="9"/>
  <c r="G247" i="17"/>
  <c r="I246" i="9"/>
  <c r="G251" i="17"/>
  <c r="I250" i="9"/>
  <c r="G253" i="17"/>
  <c r="I252" i="9"/>
  <c r="O254" i="9"/>
  <c r="K254" i="9"/>
  <c r="P254" i="9"/>
  <c r="J254" i="9"/>
  <c r="T254" i="9" s="1"/>
  <c r="G257" i="17"/>
  <c r="I256" i="9"/>
  <c r="G259" i="17"/>
  <c r="I258" i="9"/>
  <c r="G261" i="17"/>
  <c r="I260" i="9"/>
  <c r="G263" i="17"/>
  <c r="I262" i="9"/>
  <c r="G265" i="17"/>
  <c r="I264" i="9"/>
  <c r="G267" i="17"/>
  <c r="I266" i="9"/>
  <c r="G269" i="17"/>
  <c r="I268" i="9"/>
  <c r="G271" i="17"/>
  <c r="I270" i="9"/>
  <c r="G273" i="17"/>
  <c r="I272" i="9"/>
  <c r="G275" i="17"/>
  <c r="I274" i="9"/>
  <c r="G277" i="17"/>
  <c r="I276" i="9"/>
  <c r="G279" i="17"/>
  <c r="I278" i="9"/>
  <c r="G281" i="17"/>
  <c r="I280" i="9"/>
  <c r="G283" i="17"/>
  <c r="I282" i="9"/>
  <c r="G285" i="17"/>
  <c r="I284" i="9"/>
  <c r="G287" i="17"/>
  <c r="I286" i="9"/>
  <c r="G289" i="17"/>
  <c r="I288" i="9"/>
  <c r="G291" i="17"/>
  <c r="I290" i="9"/>
  <c r="G293" i="17"/>
  <c r="I292" i="9"/>
  <c r="G295" i="17"/>
  <c r="I294" i="9"/>
  <c r="G297" i="17"/>
  <c r="I296" i="9"/>
  <c r="G299" i="17"/>
  <c r="I298" i="9"/>
  <c r="G301" i="17"/>
  <c r="I300" i="9"/>
  <c r="G303" i="17"/>
  <c r="I302" i="9"/>
  <c r="I4" i="7"/>
  <c r="I21" i="9"/>
  <c r="I248" i="9"/>
  <c r="M7" i="17"/>
  <c r="I7" i="17"/>
  <c r="M9" i="17"/>
  <c r="I9" i="17"/>
  <c r="M11" i="17"/>
  <c r="I11" i="17"/>
  <c r="M13" i="17"/>
  <c r="I13" i="17"/>
  <c r="M15" i="17"/>
  <c r="I15" i="17"/>
  <c r="M17" i="17"/>
  <c r="I17" i="17"/>
  <c r="M19" i="17"/>
  <c r="I19" i="17"/>
  <c r="I244" i="9"/>
  <c r="H15" i="17"/>
  <c r="I14" i="10"/>
  <c r="H23" i="17"/>
  <c r="I22" i="10"/>
  <c r="G25" i="17"/>
  <c r="I24" i="9"/>
  <c r="G27" i="17"/>
  <c r="I26" i="9"/>
  <c r="G29" i="17"/>
  <c r="I28" i="9"/>
  <c r="G35" i="17"/>
  <c r="I34" i="9"/>
  <c r="G37" i="17"/>
  <c r="I36" i="9"/>
  <c r="G41" i="17"/>
  <c r="I40" i="9"/>
  <c r="G45" i="17"/>
  <c r="I44" i="9"/>
  <c r="G53" i="17"/>
  <c r="I52" i="9"/>
  <c r="H5" i="17"/>
  <c r="I4" i="10"/>
  <c r="A7" i="17"/>
  <c r="A6" i="10"/>
  <c r="A6" i="9"/>
  <c r="G8" i="17"/>
  <c r="I7" i="9"/>
  <c r="H9" i="17"/>
  <c r="I8" i="10"/>
  <c r="G12" i="17"/>
  <c r="I11" i="9"/>
  <c r="H13" i="17"/>
  <c r="I12" i="10"/>
  <c r="G16" i="17"/>
  <c r="I15" i="9"/>
  <c r="H17" i="17"/>
  <c r="I16" i="10"/>
  <c r="H21" i="17"/>
  <c r="I20" i="10"/>
  <c r="G24" i="17"/>
  <c r="I23" i="9"/>
  <c r="G26" i="17"/>
  <c r="I25" i="9"/>
  <c r="G28" i="17"/>
  <c r="I27" i="9"/>
  <c r="G30" i="17"/>
  <c r="I29" i="9"/>
  <c r="G32" i="17"/>
  <c r="I31" i="9"/>
  <c r="G34" i="17"/>
  <c r="I33" i="9"/>
  <c r="G36" i="17"/>
  <c r="I35" i="9"/>
  <c r="G38" i="17"/>
  <c r="I37" i="9"/>
  <c r="G40" i="17"/>
  <c r="I39" i="9"/>
  <c r="G42" i="17"/>
  <c r="I41" i="9"/>
  <c r="G44" i="17"/>
  <c r="I43" i="9"/>
  <c r="G46" i="17"/>
  <c r="I45" i="9"/>
  <c r="G48" i="17"/>
  <c r="I47" i="9"/>
  <c r="G50" i="17"/>
  <c r="I49" i="9"/>
  <c r="G52" i="17"/>
  <c r="I51" i="9"/>
  <c r="G54" i="17"/>
  <c r="I53" i="9"/>
  <c r="G56" i="17"/>
  <c r="I55" i="9"/>
  <c r="G58" i="17"/>
  <c r="I57" i="9"/>
  <c r="G60" i="17"/>
  <c r="I59" i="9"/>
  <c r="G62" i="17"/>
  <c r="I61" i="9"/>
  <c r="G64" i="17"/>
  <c r="I63" i="9"/>
  <c r="G66" i="17"/>
  <c r="I65" i="9"/>
  <c r="G68" i="17"/>
  <c r="I67" i="9"/>
  <c r="G70" i="17"/>
  <c r="I69" i="9"/>
  <c r="G72" i="17"/>
  <c r="I71" i="9"/>
  <c r="G74" i="17"/>
  <c r="I73" i="9"/>
  <c r="G76" i="17"/>
  <c r="I75" i="9"/>
  <c r="G78" i="17"/>
  <c r="I77" i="9"/>
  <c r="G80" i="17"/>
  <c r="I79" i="9"/>
  <c r="G82" i="17"/>
  <c r="I81" i="9"/>
  <c r="G84" i="17"/>
  <c r="I83" i="9"/>
  <c r="G86" i="17"/>
  <c r="I85" i="9"/>
  <c r="G88" i="17"/>
  <c r="I87" i="9"/>
  <c r="G90" i="17"/>
  <c r="I89" i="9"/>
  <c r="G92" i="17"/>
  <c r="I91" i="9"/>
  <c r="G94" i="17"/>
  <c r="I93" i="9"/>
  <c r="G96" i="17"/>
  <c r="I95" i="9"/>
  <c r="G98" i="17"/>
  <c r="I97" i="9"/>
  <c r="G100" i="17"/>
  <c r="I99" i="9"/>
  <c r="G102" i="17"/>
  <c r="I101" i="9"/>
  <c r="G104" i="17"/>
  <c r="I103" i="9"/>
  <c r="G106" i="17"/>
  <c r="I105" i="9"/>
  <c r="G108" i="17"/>
  <c r="I107" i="9"/>
  <c r="G110" i="17"/>
  <c r="I109" i="9"/>
  <c r="G112" i="17"/>
  <c r="I111" i="9"/>
  <c r="G114" i="17"/>
  <c r="I113" i="9"/>
  <c r="G116" i="17"/>
  <c r="I115" i="9"/>
  <c r="G118" i="17"/>
  <c r="I117" i="9"/>
  <c r="G120" i="17"/>
  <c r="I119" i="9"/>
  <c r="G122" i="17"/>
  <c r="I121" i="9"/>
  <c r="G124" i="17"/>
  <c r="I123" i="9"/>
  <c r="G126" i="17"/>
  <c r="I125" i="9"/>
  <c r="G128" i="17"/>
  <c r="I127" i="9"/>
  <c r="G130" i="17"/>
  <c r="I129" i="9"/>
  <c r="G132" i="17"/>
  <c r="I131" i="9"/>
  <c r="G134" i="17"/>
  <c r="I133" i="9"/>
  <c r="G136" i="17"/>
  <c r="I135" i="9"/>
  <c r="G138" i="17"/>
  <c r="I137" i="9"/>
  <c r="G140" i="17"/>
  <c r="I139" i="9"/>
  <c r="G142" i="17"/>
  <c r="I141" i="9"/>
  <c r="G144" i="17"/>
  <c r="I143" i="9"/>
  <c r="G146" i="17"/>
  <c r="I145" i="9"/>
  <c r="G148" i="17"/>
  <c r="I147" i="9"/>
  <c r="G150" i="17"/>
  <c r="I149" i="9"/>
  <c r="G152" i="17"/>
  <c r="I151" i="9"/>
  <c r="G154" i="17"/>
  <c r="I153" i="9"/>
  <c r="G156" i="17"/>
  <c r="I155" i="9"/>
  <c r="G158" i="17"/>
  <c r="I157" i="9"/>
  <c r="G160" i="17"/>
  <c r="I159" i="9"/>
  <c r="G162" i="17"/>
  <c r="I161" i="9"/>
  <c r="G164" i="17"/>
  <c r="I163" i="9"/>
  <c r="G166" i="17"/>
  <c r="I165" i="9"/>
  <c r="G168" i="17"/>
  <c r="I167" i="9"/>
  <c r="G170" i="17"/>
  <c r="I169" i="9"/>
  <c r="G172" i="17"/>
  <c r="I171" i="9"/>
  <c r="G174" i="17"/>
  <c r="I173" i="9"/>
  <c r="G176" i="17"/>
  <c r="I175" i="9"/>
  <c r="G178" i="17"/>
  <c r="I177" i="9"/>
  <c r="G180" i="17"/>
  <c r="I179" i="9"/>
  <c r="G182" i="17"/>
  <c r="I181" i="9"/>
  <c r="G184" i="17"/>
  <c r="I183" i="9"/>
  <c r="G186" i="17"/>
  <c r="I185" i="9"/>
  <c r="G188" i="17"/>
  <c r="I187" i="9"/>
  <c r="G190" i="17"/>
  <c r="I189" i="9"/>
  <c r="G192" i="17"/>
  <c r="I191" i="9"/>
  <c r="G194" i="17"/>
  <c r="I193" i="9"/>
  <c r="G196" i="17"/>
  <c r="I195" i="9"/>
  <c r="G198" i="17"/>
  <c r="I197" i="9"/>
  <c r="G200" i="17"/>
  <c r="I199" i="9"/>
  <c r="G202" i="17"/>
  <c r="I201" i="9"/>
  <c r="G204" i="17"/>
  <c r="I203" i="9"/>
  <c r="G206" i="17"/>
  <c r="I205" i="9"/>
  <c r="G208" i="17"/>
  <c r="I207" i="9"/>
  <c r="G210" i="17"/>
  <c r="I209" i="9"/>
  <c r="G212" i="17"/>
  <c r="I211" i="9"/>
  <c r="G214" i="17"/>
  <c r="I213" i="9"/>
  <c r="G216" i="17"/>
  <c r="I215" i="9"/>
  <c r="G218" i="17"/>
  <c r="I217" i="9"/>
  <c r="G220" i="17"/>
  <c r="I219" i="9"/>
  <c r="G222" i="17"/>
  <c r="I221" i="9"/>
  <c r="G224" i="17"/>
  <c r="I223" i="9"/>
  <c r="G226" i="17"/>
  <c r="I225" i="9"/>
  <c r="G228" i="17"/>
  <c r="I227" i="9"/>
  <c r="G230" i="17"/>
  <c r="I229" i="9"/>
  <c r="G232" i="17"/>
  <c r="I231" i="9"/>
  <c r="G234" i="17"/>
  <c r="I233" i="9"/>
  <c r="G236" i="17"/>
  <c r="I235" i="9"/>
  <c r="G238" i="17"/>
  <c r="I237" i="9"/>
  <c r="G240" i="17"/>
  <c r="I239" i="9"/>
  <c r="G242" i="17"/>
  <c r="I241" i="9"/>
  <c r="G244" i="17"/>
  <c r="I243" i="9"/>
  <c r="G246" i="17"/>
  <c r="I245" i="9"/>
  <c r="G248" i="17"/>
  <c r="I247" i="9"/>
  <c r="G250" i="17"/>
  <c r="I249" i="9"/>
  <c r="G252" i="17"/>
  <c r="I251" i="9"/>
  <c r="G254" i="17"/>
  <c r="I253" i="9"/>
  <c r="G256" i="17"/>
  <c r="I255" i="9"/>
  <c r="G258" i="17"/>
  <c r="I257" i="9"/>
  <c r="G260" i="17"/>
  <c r="I259" i="9"/>
  <c r="G262" i="17"/>
  <c r="I261" i="9"/>
  <c r="G264" i="17"/>
  <c r="I263" i="9"/>
  <c r="G266" i="17"/>
  <c r="I265" i="9"/>
  <c r="G268" i="17"/>
  <c r="I267" i="9"/>
  <c r="G270" i="17"/>
  <c r="I269" i="9"/>
  <c r="G272" i="17"/>
  <c r="I271" i="9"/>
  <c r="G274" i="17"/>
  <c r="I273" i="9"/>
  <c r="G276" i="17"/>
  <c r="I275" i="9"/>
  <c r="G278" i="17"/>
  <c r="I277" i="9"/>
  <c r="G280" i="17"/>
  <c r="I279" i="9"/>
  <c r="G282" i="17"/>
  <c r="I281" i="9"/>
  <c r="G284" i="17"/>
  <c r="I283" i="9"/>
  <c r="G286" i="17"/>
  <c r="I285" i="9"/>
  <c r="G288" i="17"/>
  <c r="I287" i="9"/>
  <c r="G290" i="17"/>
  <c r="I289" i="9"/>
  <c r="G292" i="17"/>
  <c r="I291" i="9"/>
  <c r="G294" i="17"/>
  <c r="I293" i="9"/>
  <c r="G296" i="17"/>
  <c r="I295" i="9"/>
  <c r="G298" i="17"/>
  <c r="I297" i="9"/>
  <c r="G300" i="17"/>
  <c r="I299" i="9"/>
  <c r="G302" i="17"/>
  <c r="I301" i="9"/>
  <c r="G304" i="17"/>
  <c r="I303" i="9"/>
  <c r="M6" i="17"/>
  <c r="I6" i="17"/>
  <c r="I6" i="7"/>
  <c r="I8" i="7"/>
  <c r="I10" i="7"/>
  <c r="I12" i="7"/>
  <c r="I14" i="7"/>
  <c r="I16" i="7"/>
  <c r="I18" i="7"/>
  <c r="I20" i="7"/>
  <c r="I22" i="7"/>
  <c r="I17" i="9"/>
  <c r="I19" i="9"/>
  <c r="G255" i="17"/>
  <c r="A6" i="17"/>
  <c r="A5" i="9"/>
  <c r="M5" i="17"/>
  <c r="I5" i="17"/>
  <c r="A6" i="7"/>
  <c r="M8" i="17"/>
  <c r="I8" i="17"/>
  <c r="I10" i="17"/>
  <c r="M10" i="17"/>
  <c r="I12" i="17"/>
  <c r="M12" i="17"/>
  <c r="I14" i="17"/>
  <c r="M14" i="17"/>
  <c r="I16" i="17"/>
  <c r="M16" i="17"/>
  <c r="I18" i="17"/>
  <c r="M18" i="17"/>
  <c r="I20" i="17"/>
  <c r="M20" i="17"/>
  <c r="I9" i="9"/>
  <c r="K25" i="17"/>
  <c r="C24" i="10"/>
  <c r="K27" i="17"/>
  <c r="C26" i="10"/>
  <c r="K29" i="17"/>
  <c r="C28" i="10"/>
  <c r="K31" i="17"/>
  <c r="C30" i="10"/>
  <c r="K33" i="17"/>
  <c r="C32" i="10"/>
  <c r="K35" i="17"/>
  <c r="C34" i="10"/>
  <c r="K37" i="17"/>
  <c r="C36" i="10"/>
  <c r="K39" i="17"/>
  <c r="C38" i="10"/>
  <c r="K41" i="17"/>
  <c r="C40" i="10"/>
  <c r="K43" i="17"/>
  <c r="C42" i="10"/>
  <c r="K45" i="17"/>
  <c r="C44" i="10"/>
  <c r="K47" i="17"/>
  <c r="C46" i="10"/>
  <c r="K49" i="17"/>
  <c r="C48" i="10"/>
  <c r="K51" i="17"/>
  <c r="C50" i="10"/>
  <c r="K53" i="17"/>
  <c r="C52" i="10"/>
  <c r="K55" i="17"/>
  <c r="C54" i="10"/>
  <c r="K57" i="17"/>
  <c r="C56" i="10"/>
  <c r="K59" i="17"/>
  <c r="C58" i="10"/>
  <c r="K61" i="17"/>
  <c r="C60" i="10"/>
  <c r="K63" i="17"/>
  <c r="C62" i="10"/>
  <c r="K65" i="17"/>
  <c r="C64" i="10"/>
  <c r="K67" i="17"/>
  <c r="C66" i="10"/>
  <c r="K69" i="17"/>
  <c r="C68" i="10"/>
  <c r="K71" i="17"/>
  <c r="C70" i="10"/>
  <c r="K73" i="17"/>
  <c r="C72" i="10"/>
  <c r="K75" i="17"/>
  <c r="C74" i="10"/>
  <c r="K77" i="17"/>
  <c r="C76" i="10"/>
  <c r="K79" i="17"/>
  <c r="C78" i="10"/>
  <c r="K81" i="17"/>
  <c r="C80" i="10"/>
  <c r="K83" i="17"/>
  <c r="C82" i="10"/>
  <c r="K85" i="17"/>
  <c r="C84" i="10"/>
  <c r="K87" i="17"/>
  <c r="C86" i="10"/>
  <c r="K89" i="17"/>
  <c r="C88" i="10"/>
  <c r="K91" i="17"/>
  <c r="C90" i="10"/>
  <c r="K93" i="17"/>
  <c r="C92" i="10"/>
  <c r="K95" i="17"/>
  <c r="C94" i="10"/>
  <c r="K97" i="17"/>
  <c r="C96" i="10"/>
  <c r="K99" i="17"/>
  <c r="C98" i="10"/>
  <c r="K101" i="17"/>
  <c r="C100" i="10"/>
  <c r="K103" i="17"/>
  <c r="C102" i="10"/>
  <c r="K105" i="17"/>
  <c r="C104" i="10"/>
  <c r="K107" i="17"/>
  <c r="C106" i="10"/>
  <c r="K109" i="17"/>
  <c r="C108" i="10"/>
  <c r="K111" i="17"/>
  <c r="C110" i="10"/>
  <c r="K113" i="17"/>
  <c r="C112" i="10"/>
  <c r="K115" i="17"/>
  <c r="C114" i="10"/>
  <c r="K117" i="17"/>
  <c r="C116" i="10"/>
  <c r="K119" i="17"/>
  <c r="C118" i="10"/>
  <c r="K121" i="17"/>
  <c r="C120" i="10"/>
  <c r="K123" i="17"/>
  <c r="C122" i="10"/>
  <c r="K125" i="17"/>
  <c r="C124" i="10"/>
  <c r="K127" i="17"/>
  <c r="C126" i="10"/>
  <c r="K129" i="17"/>
  <c r="C128" i="10"/>
  <c r="K131" i="17"/>
  <c r="C130" i="10"/>
  <c r="K133" i="17"/>
  <c r="C132" i="10"/>
  <c r="K135" i="17"/>
  <c r="C134" i="10"/>
  <c r="K137" i="17"/>
  <c r="C136" i="10"/>
  <c r="K139" i="17"/>
  <c r="C138" i="10"/>
  <c r="K141" i="17"/>
  <c r="C140" i="10"/>
  <c r="K143" i="17"/>
  <c r="C142" i="10"/>
  <c r="K145" i="17"/>
  <c r="C144" i="10"/>
  <c r="K147" i="17"/>
  <c r="C146" i="10"/>
  <c r="K149" i="17"/>
  <c r="C148" i="10"/>
  <c r="K151" i="17"/>
  <c r="C150" i="10"/>
  <c r="K153" i="17"/>
  <c r="C152" i="10"/>
  <c r="K155" i="17"/>
  <c r="C154" i="10"/>
  <c r="K157" i="17"/>
  <c r="C156" i="10"/>
  <c r="K159" i="17"/>
  <c r="C158" i="10"/>
  <c r="K161" i="17"/>
  <c r="C160" i="10"/>
  <c r="K163" i="17"/>
  <c r="C162" i="10"/>
  <c r="K165" i="17"/>
  <c r="C164" i="10"/>
  <c r="K167" i="17"/>
  <c r="C166" i="10"/>
  <c r="K169" i="17"/>
  <c r="C168" i="10"/>
  <c r="K171" i="17"/>
  <c r="C170" i="10"/>
  <c r="K173" i="17"/>
  <c r="C172" i="10"/>
  <c r="K175" i="17"/>
  <c r="C174" i="10"/>
  <c r="K177" i="17"/>
  <c r="C176" i="10"/>
  <c r="K179" i="17"/>
  <c r="C178" i="10"/>
  <c r="K181" i="17"/>
  <c r="C180" i="10"/>
  <c r="K183" i="17"/>
  <c r="C182" i="10"/>
  <c r="K185" i="17"/>
  <c r="C184" i="10"/>
  <c r="K187" i="17"/>
  <c r="C186" i="10"/>
  <c r="K189" i="17"/>
  <c r="C188" i="10"/>
  <c r="K191" i="17"/>
  <c r="C190" i="10"/>
  <c r="K193" i="17"/>
  <c r="C192" i="10"/>
  <c r="K195" i="17"/>
  <c r="C194" i="10"/>
  <c r="K197" i="17"/>
  <c r="C196" i="10"/>
  <c r="K199" i="17"/>
  <c r="C198" i="10"/>
  <c r="K201" i="17"/>
  <c r="C200" i="10"/>
  <c r="K203" i="17"/>
  <c r="C202" i="10"/>
  <c r="K205" i="17"/>
  <c r="C204" i="10"/>
  <c r="K207" i="17"/>
  <c r="C206" i="10"/>
  <c r="K209" i="17"/>
  <c r="C208" i="10"/>
  <c r="K211" i="17"/>
  <c r="C210" i="10"/>
  <c r="K213" i="17"/>
  <c r="C212" i="10"/>
  <c r="K215" i="17"/>
  <c r="C214" i="10"/>
  <c r="K217" i="17"/>
  <c r="C216" i="10"/>
  <c r="K219" i="17"/>
  <c r="C218" i="10"/>
  <c r="K221" i="17"/>
  <c r="C220" i="10"/>
  <c r="K225" i="17"/>
  <c r="C224" i="10"/>
  <c r="K227" i="17"/>
  <c r="C226" i="10"/>
  <c r="K229" i="17"/>
  <c r="C228" i="10"/>
  <c r="K233" i="17"/>
  <c r="C232" i="10"/>
  <c r="K235" i="17"/>
  <c r="C234" i="10"/>
  <c r="K237" i="17"/>
  <c r="C236" i="10"/>
  <c r="K241" i="17"/>
  <c r="C240" i="10"/>
  <c r="K243" i="17"/>
  <c r="C242" i="10"/>
  <c r="K244" i="17"/>
  <c r="C243" i="10"/>
  <c r="K246" i="17"/>
  <c r="C245" i="10"/>
  <c r="K248" i="17"/>
  <c r="C247" i="10"/>
  <c r="K250" i="17"/>
  <c r="C249" i="10"/>
  <c r="K253" i="17"/>
  <c r="C252" i="10"/>
  <c r="K257" i="17"/>
  <c r="C256" i="10"/>
  <c r="K259" i="17"/>
  <c r="C258" i="10"/>
  <c r="K261" i="17"/>
  <c r="C260" i="10"/>
  <c r="K265" i="17"/>
  <c r="C264" i="10"/>
  <c r="K267" i="17"/>
  <c r="C266" i="10"/>
  <c r="K269" i="17"/>
  <c r="C268" i="10"/>
  <c r="K273" i="17"/>
  <c r="C272" i="10"/>
  <c r="K275" i="17"/>
  <c r="C274" i="10"/>
  <c r="K277" i="17"/>
  <c r="C276" i="10"/>
  <c r="K281" i="17"/>
  <c r="C280" i="10"/>
  <c r="K283" i="17"/>
  <c r="C282" i="10"/>
  <c r="K285" i="17"/>
  <c r="C284" i="10"/>
  <c r="K287" i="17"/>
  <c r="C286" i="10"/>
  <c r="K289" i="17"/>
  <c r="C288" i="10"/>
  <c r="K291" i="17"/>
  <c r="C290" i="10"/>
  <c r="K293" i="17"/>
  <c r="C292" i="10"/>
  <c r="K295" i="17"/>
  <c r="C294" i="10"/>
  <c r="K297" i="17"/>
  <c r="C296" i="10"/>
  <c r="K299" i="17"/>
  <c r="C298" i="10"/>
  <c r="C300" i="10"/>
  <c r="K301" i="17"/>
  <c r="K303" i="17"/>
  <c r="C302" i="10"/>
  <c r="C175" i="10"/>
  <c r="C246" i="10"/>
  <c r="C278" i="10"/>
  <c r="K26" i="17"/>
  <c r="C25" i="10"/>
  <c r="K28" i="17"/>
  <c r="C27" i="10"/>
  <c r="K30" i="17"/>
  <c r="C29" i="10"/>
  <c r="K32" i="17"/>
  <c r="C31" i="10"/>
  <c r="K34" i="17"/>
  <c r="C33" i="10"/>
  <c r="K36" i="17"/>
  <c r="C35" i="10"/>
  <c r="K38" i="17"/>
  <c r="C37" i="10"/>
  <c r="K40" i="17"/>
  <c r="C39" i="10"/>
  <c r="K42" i="17"/>
  <c r="C41" i="10"/>
  <c r="K44" i="17"/>
  <c r="C43" i="10"/>
  <c r="K46" i="17"/>
  <c r="C45" i="10"/>
  <c r="K48" i="17"/>
  <c r="C47" i="10"/>
  <c r="K50" i="17"/>
  <c r="C49" i="10"/>
  <c r="K52" i="17"/>
  <c r="C51" i="10"/>
  <c r="K54" i="17"/>
  <c r="C53" i="10"/>
  <c r="K56" i="17"/>
  <c r="C55" i="10"/>
  <c r="K58" i="17"/>
  <c r="C57" i="10"/>
  <c r="K60" i="17"/>
  <c r="C59" i="10"/>
  <c r="K62" i="17"/>
  <c r="C61" i="10"/>
  <c r="K64" i="17"/>
  <c r="C63" i="10"/>
  <c r="K66" i="17"/>
  <c r="C65" i="10"/>
  <c r="K68" i="17"/>
  <c r="C67" i="10"/>
  <c r="K70" i="17"/>
  <c r="C69" i="10"/>
  <c r="K72" i="17"/>
  <c r="C71" i="10"/>
  <c r="K74" i="17"/>
  <c r="C73" i="10"/>
  <c r="K76" i="17"/>
  <c r="C75" i="10"/>
  <c r="K78" i="17"/>
  <c r="C77" i="10"/>
  <c r="K80" i="17"/>
  <c r="C79" i="10"/>
  <c r="K82" i="17"/>
  <c r="C81" i="10"/>
  <c r="K84" i="17"/>
  <c r="C83" i="10"/>
  <c r="K86" i="17"/>
  <c r="C85" i="10"/>
  <c r="K88" i="17"/>
  <c r="C87" i="10"/>
  <c r="K90" i="17"/>
  <c r="C89" i="10"/>
  <c r="K92" i="17"/>
  <c r="C91" i="10"/>
  <c r="K94" i="17"/>
  <c r="C93" i="10"/>
  <c r="K96" i="17"/>
  <c r="C95" i="10"/>
  <c r="K98" i="17"/>
  <c r="C97" i="10"/>
  <c r="K100" i="17"/>
  <c r="C99" i="10"/>
  <c r="K102" i="17"/>
  <c r="C101" i="10"/>
  <c r="K104" i="17"/>
  <c r="C103" i="10"/>
  <c r="K106" i="17"/>
  <c r="C105" i="10"/>
  <c r="K108" i="17"/>
  <c r="C107" i="10"/>
  <c r="K110" i="17"/>
  <c r="C109" i="10"/>
  <c r="K112" i="17"/>
  <c r="C111" i="10"/>
  <c r="K114" i="17"/>
  <c r="C113" i="10"/>
  <c r="K116" i="17"/>
  <c r="C115" i="10"/>
  <c r="K118" i="17"/>
  <c r="C117" i="10"/>
  <c r="K120" i="17"/>
  <c r="C119" i="10"/>
  <c r="K122" i="17"/>
  <c r="C121" i="10"/>
  <c r="K124" i="17"/>
  <c r="C123" i="10"/>
  <c r="K126" i="17"/>
  <c r="C125" i="10"/>
  <c r="K128" i="17"/>
  <c r="C127" i="10"/>
  <c r="K130" i="17"/>
  <c r="C129" i="10"/>
  <c r="K132" i="17"/>
  <c r="C131" i="10"/>
  <c r="K134" i="17"/>
  <c r="C133" i="10"/>
  <c r="K136" i="17"/>
  <c r="C135" i="10"/>
  <c r="K138" i="17"/>
  <c r="C137" i="10"/>
  <c r="K140" i="17"/>
  <c r="C139" i="10"/>
  <c r="K142" i="17"/>
  <c r="C141" i="10"/>
  <c r="K144" i="17"/>
  <c r="C143" i="10"/>
  <c r="K146" i="17"/>
  <c r="C145" i="10"/>
  <c r="K148" i="17"/>
  <c r="C147" i="10"/>
  <c r="K150" i="17"/>
  <c r="C149" i="10"/>
  <c r="K152" i="17"/>
  <c r="C151" i="10"/>
  <c r="K154" i="17"/>
  <c r="C153" i="10"/>
  <c r="K156" i="17"/>
  <c r="C155" i="10"/>
  <c r="K158" i="17"/>
  <c r="C157" i="10"/>
  <c r="K160" i="17"/>
  <c r="C159" i="10"/>
  <c r="K162" i="17"/>
  <c r="C161" i="10"/>
  <c r="K164" i="17"/>
  <c r="C163" i="10"/>
  <c r="K166" i="17"/>
  <c r="C165" i="10"/>
  <c r="K168" i="17"/>
  <c r="C167" i="10"/>
  <c r="K170" i="17"/>
  <c r="C169" i="10"/>
  <c r="K172" i="17"/>
  <c r="C171" i="10"/>
  <c r="K174" i="17"/>
  <c r="C173" i="10"/>
  <c r="K178" i="17"/>
  <c r="C177" i="10"/>
  <c r="K180" i="17"/>
  <c r="C179" i="10"/>
  <c r="K182" i="17"/>
  <c r="C181" i="10"/>
  <c r="K184" i="17"/>
  <c r="C183" i="10"/>
  <c r="K186" i="17"/>
  <c r="C185" i="10"/>
  <c r="K188" i="17"/>
  <c r="C187" i="10"/>
  <c r="K190" i="17"/>
  <c r="C189" i="10"/>
  <c r="K192" i="17"/>
  <c r="C191" i="10"/>
  <c r="K194" i="17"/>
  <c r="C193" i="10"/>
  <c r="K196" i="17"/>
  <c r="C195" i="10"/>
  <c r="K198" i="17"/>
  <c r="C197" i="10"/>
  <c r="K200" i="17"/>
  <c r="C199" i="10"/>
  <c r="K202" i="17"/>
  <c r="C201" i="10"/>
  <c r="K204" i="17"/>
  <c r="C203" i="10"/>
  <c r="K206" i="17"/>
  <c r="C205" i="10"/>
  <c r="K208" i="17"/>
  <c r="C207" i="10"/>
  <c r="K210" i="17"/>
  <c r="C209" i="10"/>
  <c r="K212" i="17"/>
  <c r="C211" i="10"/>
  <c r="K214" i="17"/>
  <c r="C213" i="10"/>
  <c r="K216" i="17"/>
  <c r="C215" i="10"/>
  <c r="K218" i="17"/>
  <c r="C217" i="10"/>
  <c r="K220" i="17"/>
  <c r="C219" i="10"/>
  <c r="K222" i="17"/>
  <c r="C221" i="10"/>
  <c r="K224" i="17"/>
  <c r="C223" i="10"/>
  <c r="C225" i="10"/>
  <c r="K226" i="17"/>
  <c r="K228" i="17"/>
  <c r="C227" i="10"/>
  <c r="K230" i="17"/>
  <c r="C229" i="10"/>
  <c r="K232" i="17"/>
  <c r="C231" i="10"/>
  <c r="K234" i="17"/>
  <c r="C233" i="10"/>
  <c r="K236" i="17"/>
  <c r="C235" i="10"/>
  <c r="K238" i="17"/>
  <c r="C237" i="10"/>
  <c r="K240" i="17"/>
  <c r="C239" i="10"/>
  <c r="K242" i="17"/>
  <c r="C241" i="10"/>
  <c r="K245" i="17"/>
  <c r="C244" i="10"/>
  <c r="K249" i="17"/>
  <c r="C248" i="10"/>
  <c r="K251" i="17"/>
  <c r="C250" i="10"/>
  <c r="K252" i="17"/>
  <c r="C251" i="10"/>
  <c r="K254" i="17"/>
  <c r="C253" i="10"/>
  <c r="K256" i="17"/>
  <c r="C255" i="10"/>
  <c r="K258" i="17"/>
  <c r="C257" i="10"/>
  <c r="K260" i="17"/>
  <c r="C259" i="10"/>
  <c r="K262" i="17"/>
  <c r="C261" i="10"/>
  <c r="K264" i="17"/>
  <c r="C263" i="10"/>
  <c r="K266" i="17"/>
  <c r="C265" i="10"/>
  <c r="K268" i="17"/>
  <c r="C267" i="10"/>
  <c r="K270" i="17"/>
  <c r="C269" i="10"/>
  <c r="K272" i="17"/>
  <c r="C271" i="10"/>
  <c r="K274" i="17"/>
  <c r="C273" i="10"/>
  <c r="K276" i="17"/>
  <c r="C275" i="10"/>
  <c r="K278" i="17"/>
  <c r="C277" i="10"/>
  <c r="K280" i="17"/>
  <c r="C279" i="10"/>
  <c r="K282" i="17"/>
  <c r="C281" i="10"/>
  <c r="K284" i="17"/>
  <c r="C283" i="10"/>
  <c r="K286" i="17"/>
  <c r="C285" i="10"/>
  <c r="K288" i="17"/>
  <c r="C287" i="10"/>
  <c r="K290" i="17"/>
  <c r="C289" i="10"/>
  <c r="K292" i="17"/>
  <c r="C291" i="10"/>
  <c r="K294" i="17"/>
  <c r="C293" i="10"/>
  <c r="K296" i="17"/>
  <c r="C295" i="10"/>
  <c r="K298" i="17"/>
  <c r="C297" i="10"/>
  <c r="K300" i="17"/>
  <c r="C299" i="10"/>
  <c r="K302" i="17"/>
  <c r="C301" i="10"/>
  <c r="K304" i="17"/>
  <c r="C303" i="10"/>
  <c r="C230" i="10"/>
  <c r="C262" i="10"/>
  <c r="J19" i="9" l="1"/>
  <c r="P19" i="9"/>
  <c r="O19" i="9"/>
  <c r="K19" i="9"/>
  <c r="J18" i="7"/>
  <c r="T18" i="7" s="1"/>
  <c r="P18" i="7"/>
  <c r="O18" i="7"/>
  <c r="K18" i="7"/>
  <c r="J10" i="7"/>
  <c r="T10" i="7" s="1"/>
  <c r="P10" i="7"/>
  <c r="O10" i="7"/>
  <c r="U10" i="7" s="1"/>
  <c r="K10" i="7"/>
  <c r="J4" i="10"/>
  <c r="P4" i="10"/>
  <c r="O4" i="10"/>
  <c r="U4" i="10" s="1"/>
  <c r="K4" i="10"/>
  <c r="P44" i="9"/>
  <c r="J44" i="9"/>
  <c r="O44" i="9"/>
  <c r="K44" i="9"/>
  <c r="P36" i="9"/>
  <c r="J36" i="9"/>
  <c r="O36" i="9"/>
  <c r="U36" i="9" s="1"/>
  <c r="K36" i="9"/>
  <c r="P28" i="9"/>
  <c r="J28" i="9"/>
  <c r="T28" i="9" s="1"/>
  <c r="O28" i="9"/>
  <c r="U28" i="9" s="1"/>
  <c r="K28" i="9"/>
  <c r="P24" i="9"/>
  <c r="J24" i="9"/>
  <c r="O24" i="9"/>
  <c r="K24" i="9"/>
  <c r="J14" i="10"/>
  <c r="T14" i="10" s="1"/>
  <c r="P14" i="10"/>
  <c r="L14" i="10"/>
  <c r="Q14" i="10"/>
  <c r="K14" i="10"/>
  <c r="O14" i="10"/>
  <c r="O302" i="9"/>
  <c r="U302" i="9" s="1"/>
  <c r="K302" i="9"/>
  <c r="P302" i="9"/>
  <c r="J302" i="9"/>
  <c r="T302" i="9" s="1"/>
  <c r="O298" i="9"/>
  <c r="K298" i="9"/>
  <c r="P298" i="9"/>
  <c r="J298" i="9"/>
  <c r="T298" i="9" s="1"/>
  <c r="O294" i="9"/>
  <c r="K294" i="9"/>
  <c r="P294" i="9"/>
  <c r="J294" i="9"/>
  <c r="T294" i="9" s="1"/>
  <c r="O290" i="9"/>
  <c r="K290" i="9"/>
  <c r="P290" i="9"/>
  <c r="J290" i="9"/>
  <c r="T290" i="9" s="1"/>
  <c r="O286" i="9"/>
  <c r="K286" i="9"/>
  <c r="P286" i="9"/>
  <c r="J286" i="9"/>
  <c r="O282" i="9"/>
  <c r="K282" i="9"/>
  <c r="P282" i="9"/>
  <c r="J282" i="9"/>
  <c r="O278" i="9"/>
  <c r="K278" i="9"/>
  <c r="P278" i="9"/>
  <c r="J278" i="9"/>
  <c r="T278" i="9" s="1"/>
  <c r="O274" i="9"/>
  <c r="U274" i="9" s="1"/>
  <c r="K274" i="9"/>
  <c r="P274" i="9"/>
  <c r="J274" i="9"/>
  <c r="T274" i="9" s="1"/>
  <c r="O270" i="9"/>
  <c r="U270" i="9" s="1"/>
  <c r="K270" i="9"/>
  <c r="P270" i="9"/>
  <c r="J270" i="9"/>
  <c r="T270" i="9" s="1"/>
  <c r="O266" i="9"/>
  <c r="K266" i="9"/>
  <c r="P266" i="9"/>
  <c r="J266" i="9"/>
  <c r="T266" i="9" s="1"/>
  <c r="O262" i="9"/>
  <c r="K262" i="9"/>
  <c r="P262" i="9"/>
  <c r="J262" i="9"/>
  <c r="T262" i="9" s="1"/>
  <c r="O258" i="9"/>
  <c r="K258" i="9"/>
  <c r="P258" i="9"/>
  <c r="J258" i="9"/>
  <c r="T258" i="9" s="1"/>
  <c r="O250" i="9"/>
  <c r="U250" i="9" s="1"/>
  <c r="K250" i="9"/>
  <c r="P250" i="9"/>
  <c r="J250" i="9"/>
  <c r="P242" i="9"/>
  <c r="J242" i="9"/>
  <c r="O242" i="9"/>
  <c r="K242" i="9"/>
  <c r="P238" i="9"/>
  <c r="J238" i="9"/>
  <c r="O238" i="9"/>
  <c r="U238" i="9" s="1"/>
  <c r="K238" i="9"/>
  <c r="P234" i="9"/>
  <c r="J234" i="9"/>
  <c r="T234" i="9" s="1"/>
  <c r="O234" i="9"/>
  <c r="U234" i="9" s="1"/>
  <c r="K234" i="9"/>
  <c r="P230" i="9"/>
  <c r="J230" i="9"/>
  <c r="O230" i="9"/>
  <c r="K230" i="9"/>
  <c r="P226" i="9"/>
  <c r="J226" i="9"/>
  <c r="O226" i="9"/>
  <c r="U226" i="9" s="1"/>
  <c r="K226" i="9"/>
  <c r="P222" i="9"/>
  <c r="J222" i="9"/>
  <c r="T222" i="9" s="1"/>
  <c r="O222" i="9"/>
  <c r="U222" i="9" s="1"/>
  <c r="K222" i="9"/>
  <c r="P218" i="9"/>
  <c r="J218" i="9"/>
  <c r="T218" i="9" s="1"/>
  <c r="O218" i="9"/>
  <c r="U218" i="9" s="1"/>
  <c r="K218" i="9"/>
  <c r="P214" i="9"/>
  <c r="J214" i="9"/>
  <c r="O214" i="9"/>
  <c r="U214" i="9" s="1"/>
  <c r="K214" i="9"/>
  <c r="P210" i="9"/>
  <c r="J210" i="9"/>
  <c r="O210" i="9"/>
  <c r="K210" i="9"/>
  <c r="P206" i="9"/>
  <c r="J206" i="9"/>
  <c r="O206" i="9"/>
  <c r="U206" i="9" s="1"/>
  <c r="K206" i="9"/>
  <c r="P202" i="9"/>
  <c r="J202" i="9"/>
  <c r="T202" i="9" s="1"/>
  <c r="O202" i="9"/>
  <c r="U202" i="9" s="1"/>
  <c r="K202" i="9"/>
  <c r="P198" i="9"/>
  <c r="J198" i="9"/>
  <c r="O198" i="9"/>
  <c r="K198" i="9"/>
  <c r="P194" i="9"/>
  <c r="J194" i="9"/>
  <c r="O194" i="9"/>
  <c r="U194" i="9" s="1"/>
  <c r="K194" i="9"/>
  <c r="P190" i="9"/>
  <c r="J190" i="9"/>
  <c r="T190" i="9" s="1"/>
  <c r="O190" i="9"/>
  <c r="U190" i="9" s="1"/>
  <c r="K190" i="9"/>
  <c r="P186" i="9"/>
  <c r="J186" i="9"/>
  <c r="T186" i="9" s="1"/>
  <c r="O186" i="9"/>
  <c r="U186" i="9" s="1"/>
  <c r="K186" i="9"/>
  <c r="P182" i="9"/>
  <c r="J182" i="9"/>
  <c r="O182" i="9"/>
  <c r="U182" i="9" s="1"/>
  <c r="K182" i="9"/>
  <c r="P178" i="9"/>
  <c r="J178" i="9"/>
  <c r="O178" i="9"/>
  <c r="K178" i="9"/>
  <c r="P174" i="9"/>
  <c r="J174" i="9"/>
  <c r="O174" i="9"/>
  <c r="U174" i="9" s="1"/>
  <c r="K174" i="9"/>
  <c r="P170" i="9"/>
  <c r="J170" i="9"/>
  <c r="T170" i="9" s="1"/>
  <c r="O170" i="9"/>
  <c r="U170" i="9" s="1"/>
  <c r="K170" i="9"/>
  <c r="P166" i="9"/>
  <c r="J166" i="9"/>
  <c r="O166" i="9"/>
  <c r="K166" i="9"/>
  <c r="P162" i="9"/>
  <c r="J162" i="9"/>
  <c r="O162" i="9"/>
  <c r="U162" i="9" s="1"/>
  <c r="K162" i="9"/>
  <c r="P158" i="9"/>
  <c r="J158" i="9"/>
  <c r="T158" i="9" s="1"/>
  <c r="O158" i="9"/>
  <c r="U158" i="9" s="1"/>
  <c r="K158" i="9"/>
  <c r="P154" i="9"/>
  <c r="J154" i="9"/>
  <c r="T154" i="9" s="1"/>
  <c r="O154" i="9"/>
  <c r="U154" i="9" s="1"/>
  <c r="K154" i="9"/>
  <c r="P150" i="9"/>
  <c r="J150" i="9"/>
  <c r="O150" i="9"/>
  <c r="U150" i="9" s="1"/>
  <c r="K150" i="9"/>
  <c r="P146" i="9"/>
  <c r="J146" i="9"/>
  <c r="O146" i="9"/>
  <c r="K146" i="9"/>
  <c r="P142" i="9"/>
  <c r="J142" i="9"/>
  <c r="O142" i="9"/>
  <c r="U142" i="9" s="1"/>
  <c r="K142" i="9"/>
  <c r="P138" i="9"/>
  <c r="J138" i="9"/>
  <c r="T138" i="9" s="1"/>
  <c r="O138" i="9"/>
  <c r="U138" i="9" s="1"/>
  <c r="K138" i="9"/>
  <c r="P134" i="9"/>
  <c r="J134" i="9"/>
  <c r="O134" i="9"/>
  <c r="K134" i="9"/>
  <c r="P130" i="9"/>
  <c r="J130" i="9"/>
  <c r="O130" i="9"/>
  <c r="U130" i="9" s="1"/>
  <c r="K130" i="9"/>
  <c r="P126" i="9"/>
  <c r="J126" i="9"/>
  <c r="T126" i="9" s="1"/>
  <c r="O126" i="9"/>
  <c r="U126" i="9" s="1"/>
  <c r="K126" i="9"/>
  <c r="P122" i="9"/>
  <c r="J122" i="9"/>
  <c r="T122" i="9" s="1"/>
  <c r="O122" i="9"/>
  <c r="U122" i="9" s="1"/>
  <c r="K122" i="9"/>
  <c r="P118" i="9"/>
  <c r="J118" i="9"/>
  <c r="O118" i="9"/>
  <c r="U118" i="9" s="1"/>
  <c r="K118" i="9"/>
  <c r="P114" i="9"/>
  <c r="J114" i="9"/>
  <c r="O114" i="9"/>
  <c r="K114" i="9"/>
  <c r="P110" i="9"/>
  <c r="J110" i="9"/>
  <c r="O110" i="9"/>
  <c r="U110" i="9" s="1"/>
  <c r="K110" i="9"/>
  <c r="P106" i="9"/>
  <c r="J106" i="9"/>
  <c r="T106" i="9" s="1"/>
  <c r="O106" i="9"/>
  <c r="U106" i="9" s="1"/>
  <c r="K106" i="9"/>
  <c r="P102" i="9"/>
  <c r="J102" i="9"/>
  <c r="O102" i="9"/>
  <c r="K102" i="9"/>
  <c r="P98" i="9"/>
  <c r="J98" i="9"/>
  <c r="O98" i="9"/>
  <c r="U98" i="9" s="1"/>
  <c r="K98" i="9"/>
  <c r="P94" i="9"/>
  <c r="J94" i="9"/>
  <c r="T94" i="9" s="1"/>
  <c r="O94" i="9"/>
  <c r="U94" i="9" s="1"/>
  <c r="K94" i="9"/>
  <c r="P90" i="9"/>
  <c r="J90" i="9"/>
  <c r="T90" i="9" s="1"/>
  <c r="O90" i="9"/>
  <c r="U90" i="9" s="1"/>
  <c r="K90" i="9"/>
  <c r="P86" i="9"/>
  <c r="J86" i="9"/>
  <c r="O86" i="9"/>
  <c r="U86" i="9" s="1"/>
  <c r="K86" i="9"/>
  <c r="P82" i="9"/>
  <c r="J82" i="9"/>
  <c r="O82" i="9"/>
  <c r="K82" i="9"/>
  <c r="P78" i="9"/>
  <c r="J78" i="9"/>
  <c r="O78" i="9"/>
  <c r="U78" i="9" s="1"/>
  <c r="K78" i="9"/>
  <c r="P74" i="9"/>
  <c r="J74" i="9"/>
  <c r="T74" i="9" s="1"/>
  <c r="O74" i="9"/>
  <c r="U74" i="9" s="1"/>
  <c r="K74" i="9"/>
  <c r="P70" i="9"/>
  <c r="J70" i="9"/>
  <c r="O70" i="9"/>
  <c r="K70" i="9"/>
  <c r="P66" i="9"/>
  <c r="J66" i="9"/>
  <c r="O66" i="9"/>
  <c r="U66" i="9" s="1"/>
  <c r="K66" i="9"/>
  <c r="P62" i="9"/>
  <c r="J62" i="9"/>
  <c r="T62" i="9" s="1"/>
  <c r="O62" i="9"/>
  <c r="U62" i="9" s="1"/>
  <c r="K62" i="9"/>
  <c r="P58" i="9"/>
  <c r="J58" i="9"/>
  <c r="T58" i="9" s="1"/>
  <c r="O58" i="9"/>
  <c r="U58" i="9" s="1"/>
  <c r="K58" i="9"/>
  <c r="P54" i="9"/>
  <c r="J54" i="9"/>
  <c r="O54" i="9"/>
  <c r="U54" i="9" s="1"/>
  <c r="K54" i="9"/>
  <c r="P48" i="9"/>
  <c r="J48" i="9"/>
  <c r="O48" i="9"/>
  <c r="K48" i="9"/>
  <c r="P42" i="9"/>
  <c r="J42" i="9"/>
  <c r="O42" i="9"/>
  <c r="U42" i="9" s="1"/>
  <c r="K42" i="9"/>
  <c r="P32" i="9"/>
  <c r="J32" i="9"/>
  <c r="T32" i="9" s="1"/>
  <c r="O32" i="9"/>
  <c r="U32" i="9" s="1"/>
  <c r="K32" i="9"/>
  <c r="J18" i="10"/>
  <c r="T18" i="10" s="1"/>
  <c r="P18" i="10"/>
  <c r="O18" i="10"/>
  <c r="U18" i="10" s="1"/>
  <c r="K18" i="10"/>
  <c r="P10" i="10"/>
  <c r="L10" i="10"/>
  <c r="J10" i="10"/>
  <c r="O10" i="10"/>
  <c r="K10" i="10"/>
  <c r="Q10" i="10"/>
  <c r="O5" i="9"/>
  <c r="U5" i="9" s="1"/>
  <c r="K5" i="9"/>
  <c r="P5" i="9"/>
  <c r="J5" i="9"/>
  <c r="P20" i="9"/>
  <c r="J20" i="9"/>
  <c r="O20" i="9"/>
  <c r="K20" i="9"/>
  <c r="P13" i="7"/>
  <c r="O13" i="7"/>
  <c r="U13" i="7" s="1"/>
  <c r="K13" i="7"/>
  <c r="J13" i="7"/>
  <c r="J9" i="10"/>
  <c r="P9" i="10"/>
  <c r="O9" i="10"/>
  <c r="K9" i="10"/>
  <c r="P302" i="10"/>
  <c r="O302" i="10"/>
  <c r="K302" i="10"/>
  <c r="J302" i="10"/>
  <c r="T302" i="10" s="1"/>
  <c r="P300" i="10"/>
  <c r="O300" i="10"/>
  <c r="U300" i="10" s="1"/>
  <c r="K300" i="10"/>
  <c r="J300" i="10"/>
  <c r="T300" i="10" s="1"/>
  <c r="O298" i="10"/>
  <c r="K298" i="10"/>
  <c r="P298" i="10"/>
  <c r="J298" i="10"/>
  <c r="T298" i="10" s="1"/>
  <c r="O296" i="10"/>
  <c r="U296" i="10" s="1"/>
  <c r="K296" i="10"/>
  <c r="P296" i="10"/>
  <c r="J296" i="10"/>
  <c r="O294" i="10"/>
  <c r="U294" i="10" s="1"/>
  <c r="K294" i="10"/>
  <c r="P294" i="10"/>
  <c r="J294" i="10"/>
  <c r="T294" i="10" s="1"/>
  <c r="O292" i="10"/>
  <c r="K292" i="10"/>
  <c r="P292" i="10"/>
  <c r="J292" i="10"/>
  <c r="O290" i="10"/>
  <c r="K290" i="10"/>
  <c r="P290" i="10"/>
  <c r="J290" i="10"/>
  <c r="T290" i="10" s="1"/>
  <c r="O288" i="10"/>
  <c r="U288" i="10" s="1"/>
  <c r="K288" i="10"/>
  <c r="P288" i="10"/>
  <c r="J288" i="10"/>
  <c r="O286" i="10"/>
  <c r="U286" i="10" s="1"/>
  <c r="K286" i="10"/>
  <c r="P286" i="10"/>
  <c r="J286" i="10"/>
  <c r="T286" i="10" s="1"/>
  <c r="O284" i="10"/>
  <c r="K284" i="10"/>
  <c r="P284" i="10"/>
  <c r="J284" i="10"/>
  <c r="J282" i="10"/>
  <c r="P282" i="10"/>
  <c r="O282" i="10"/>
  <c r="K282" i="10"/>
  <c r="J280" i="10"/>
  <c r="T280" i="10" s="1"/>
  <c r="P280" i="10"/>
  <c r="O280" i="10"/>
  <c r="K280" i="10"/>
  <c r="J278" i="10"/>
  <c r="T278" i="10" s="1"/>
  <c r="P278" i="10"/>
  <c r="O278" i="10"/>
  <c r="U278" i="10" s="1"/>
  <c r="K278" i="10"/>
  <c r="J276" i="10"/>
  <c r="T276" i="10" s="1"/>
  <c r="P276" i="10"/>
  <c r="O276" i="10"/>
  <c r="U276" i="10" s="1"/>
  <c r="K276" i="10"/>
  <c r="J274" i="10"/>
  <c r="P274" i="10"/>
  <c r="O274" i="10"/>
  <c r="K274" i="10"/>
  <c r="J272" i="10"/>
  <c r="T272" i="10" s="1"/>
  <c r="P272" i="10"/>
  <c r="O272" i="10"/>
  <c r="K272" i="10"/>
  <c r="J270" i="10"/>
  <c r="T270" i="10" s="1"/>
  <c r="P270" i="10"/>
  <c r="O270" i="10"/>
  <c r="U270" i="10" s="1"/>
  <c r="K270" i="10"/>
  <c r="J268" i="10"/>
  <c r="P268" i="10"/>
  <c r="O268" i="10"/>
  <c r="U268" i="10" s="1"/>
  <c r="K268" i="10"/>
  <c r="J266" i="10"/>
  <c r="P266" i="10"/>
  <c r="O266" i="10"/>
  <c r="K266" i="10"/>
  <c r="J264" i="10"/>
  <c r="T264" i="10" s="1"/>
  <c r="P264" i="10"/>
  <c r="O264" i="10"/>
  <c r="K264" i="10"/>
  <c r="J262" i="10"/>
  <c r="T262" i="10" s="1"/>
  <c r="P262" i="10"/>
  <c r="O262" i="10"/>
  <c r="U262" i="10" s="1"/>
  <c r="K262" i="10"/>
  <c r="J260" i="10"/>
  <c r="T260" i="10" s="1"/>
  <c r="P260" i="10"/>
  <c r="O260" i="10"/>
  <c r="U260" i="10" s="1"/>
  <c r="K260" i="10"/>
  <c r="J258" i="10"/>
  <c r="P258" i="10"/>
  <c r="O258" i="10"/>
  <c r="K258" i="10"/>
  <c r="J256" i="10"/>
  <c r="T256" i="10" s="1"/>
  <c r="P256" i="10"/>
  <c r="O256" i="10"/>
  <c r="K256" i="10"/>
  <c r="J254" i="10"/>
  <c r="T254" i="10" s="1"/>
  <c r="P254" i="10"/>
  <c r="O254" i="10"/>
  <c r="U254" i="10" s="1"/>
  <c r="K254" i="10"/>
  <c r="J252" i="10"/>
  <c r="P252" i="10"/>
  <c r="O252" i="10"/>
  <c r="U252" i="10" s="1"/>
  <c r="K252" i="10"/>
  <c r="J250" i="10"/>
  <c r="P250" i="10"/>
  <c r="O250" i="10"/>
  <c r="K250" i="10"/>
  <c r="J248" i="10"/>
  <c r="T248" i="10" s="1"/>
  <c r="P248" i="10"/>
  <c r="O248" i="10"/>
  <c r="K248" i="10"/>
  <c r="J246" i="10"/>
  <c r="T246" i="10" s="1"/>
  <c r="P246" i="10"/>
  <c r="O246" i="10"/>
  <c r="U246" i="10" s="1"/>
  <c r="K246" i="10"/>
  <c r="J244" i="10"/>
  <c r="P244" i="10"/>
  <c r="O244" i="10"/>
  <c r="U244" i="10" s="1"/>
  <c r="K244" i="10"/>
  <c r="J242" i="10"/>
  <c r="P242" i="10"/>
  <c r="O242" i="10"/>
  <c r="K242" i="10"/>
  <c r="J240" i="10"/>
  <c r="T240" i="10" s="1"/>
  <c r="P240" i="10"/>
  <c r="O240" i="10"/>
  <c r="K240" i="10"/>
  <c r="J238" i="10"/>
  <c r="T238" i="10" s="1"/>
  <c r="P238" i="10"/>
  <c r="O238" i="10"/>
  <c r="U238" i="10" s="1"/>
  <c r="K238" i="10"/>
  <c r="J236" i="10"/>
  <c r="P236" i="10"/>
  <c r="O236" i="10"/>
  <c r="U236" i="10" s="1"/>
  <c r="K236" i="10"/>
  <c r="J234" i="10"/>
  <c r="P234" i="10"/>
  <c r="O234" i="10"/>
  <c r="K234" i="10"/>
  <c r="J232" i="10"/>
  <c r="T232" i="10" s="1"/>
  <c r="P232" i="10"/>
  <c r="O232" i="10"/>
  <c r="K232" i="10"/>
  <c r="J230" i="10"/>
  <c r="T230" i="10" s="1"/>
  <c r="P230" i="10"/>
  <c r="O230" i="10"/>
  <c r="U230" i="10" s="1"/>
  <c r="K230" i="10"/>
  <c r="J228" i="10"/>
  <c r="T228" i="10" s="1"/>
  <c r="P228" i="10"/>
  <c r="O228" i="10"/>
  <c r="U228" i="10" s="1"/>
  <c r="K228" i="10"/>
  <c r="J226" i="10"/>
  <c r="P226" i="10"/>
  <c r="O226" i="10"/>
  <c r="K226" i="10"/>
  <c r="J224" i="10"/>
  <c r="T224" i="10" s="1"/>
  <c r="P224" i="10"/>
  <c r="O224" i="10"/>
  <c r="K224" i="10"/>
  <c r="J222" i="10"/>
  <c r="T222" i="10" s="1"/>
  <c r="P222" i="10"/>
  <c r="O222" i="10"/>
  <c r="U222" i="10" s="1"/>
  <c r="K222" i="10"/>
  <c r="P220" i="10"/>
  <c r="O220" i="10"/>
  <c r="K220" i="10"/>
  <c r="J220" i="10"/>
  <c r="T220" i="10" s="1"/>
  <c r="P218" i="10"/>
  <c r="O218" i="10"/>
  <c r="U218" i="10" s="1"/>
  <c r="K218" i="10"/>
  <c r="J218" i="10"/>
  <c r="P216" i="10"/>
  <c r="O216" i="10"/>
  <c r="K216" i="10"/>
  <c r="J216" i="10"/>
  <c r="P214" i="10"/>
  <c r="O214" i="10"/>
  <c r="K214" i="10"/>
  <c r="J214" i="10"/>
  <c r="T214" i="10" s="1"/>
  <c r="P212" i="10"/>
  <c r="O212" i="10"/>
  <c r="K212" i="10"/>
  <c r="J212" i="10"/>
  <c r="T212" i="10" s="1"/>
  <c r="P210" i="10"/>
  <c r="O210" i="10"/>
  <c r="U210" i="10" s="1"/>
  <c r="K210" i="10"/>
  <c r="J210" i="10"/>
  <c r="P208" i="10"/>
  <c r="O208" i="10"/>
  <c r="K208" i="10"/>
  <c r="J208" i="10"/>
  <c r="P206" i="10"/>
  <c r="O206" i="10"/>
  <c r="K206" i="10"/>
  <c r="J206" i="10"/>
  <c r="T206" i="10" s="1"/>
  <c r="P204" i="10"/>
  <c r="O204" i="10"/>
  <c r="U204" i="10" s="1"/>
  <c r="K204" i="10"/>
  <c r="J204" i="10"/>
  <c r="T204" i="10" s="1"/>
  <c r="P202" i="10"/>
  <c r="O202" i="10"/>
  <c r="U202" i="10" s="1"/>
  <c r="K202" i="10"/>
  <c r="J202" i="10"/>
  <c r="P200" i="10"/>
  <c r="O200" i="10"/>
  <c r="K200" i="10"/>
  <c r="J200" i="10"/>
  <c r="P198" i="10"/>
  <c r="O198" i="10"/>
  <c r="K198" i="10"/>
  <c r="J198" i="10"/>
  <c r="T198" i="10" s="1"/>
  <c r="P196" i="10"/>
  <c r="O196" i="10"/>
  <c r="K196" i="10"/>
  <c r="J196" i="10"/>
  <c r="T196" i="10" s="1"/>
  <c r="P194" i="10"/>
  <c r="O194" i="10"/>
  <c r="U194" i="10" s="1"/>
  <c r="K194" i="10"/>
  <c r="J194" i="10"/>
  <c r="P192" i="10"/>
  <c r="O192" i="10"/>
  <c r="K192" i="10"/>
  <c r="J192" i="10"/>
  <c r="P190" i="10"/>
  <c r="O190" i="10"/>
  <c r="K190" i="10"/>
  <c r="J190" i="10"/>
  <c r="T190" i="10" s="1"/>
  <c r="P188" i="10"/>
  <c r="O188" i="10"/>
  <c r="U188" i="10" s="1"/>
  <c r="K188" i="10"/>
  <c r="J188" i="10"/>
  <c r="T188" i="10" s="1"/>
  <c r="P186" i="10"/>
  <c r="O186" i="10"/>
  <c r="U186" i="10" s="1"/>
  <c r="K186" i="10"/>
  <c r="J186" i="10"/>
  <c r="P184" i="10"/>
  <c r="O184" i="10"/>
  <c r="K184" i="10"/>
  <c r="J184" i="10"/>
  <c r="P182" i="10"/>
  <c r="O182" i="10"/>
  <c r="K182" i="10"/>
  <c r="J182" i="10"/>
  <c r="T182" i="10" s="1"/>
  <c r="P180" i="10"/>
  <c r="O180" i="10"/>
  <c r="K180" i="10"/>
  <c r="J180" i="10"/>
  <c r="T180" i="10" s="1"/>
  <c r="P178" i="10"/>
  <c r="O178" i="10"/>
  <c r="U178" i="10" s="1"/>
  <c r="K178" i="10"/>
  <c r="J178" i="10"/>
  <c r="P176" i="10"/>
  <c r="O176" i="10"/>
  <c r="U176" i="10" s="1"/>
  <c r="K176" i="10"/>
  <c r="J176" i="10"/>
  <c r="P174" i="10"/>
  <c r="O174" i="10"/>
  <c r="K174" i="10"/>
  <c r="J174" i="10"/>
  <c r="J172" i="10"/>
  <c r="P172" i="10"/>
  <c r="O172" i="10"/>
  <c r="K172" i="10"/>
  <c r="J170" i="10"/>
  <c r="P170" i="10"/>
  <c r="O170" i="10"/>
  <c r="K170" i="10"/>
  <c r="J168" i="10"/>
  <c r="P168" i="10"/>
  <c r="O168" i="10"/>
  <c r="K168" i="10"/>
  <c r="J166" i="10"/>
  <c r="P166" i="10"/>
  <c r="O166" i="10"/>
  <c r="U166" i="10" s="1"/>
  <c r="K166" i="10"/>
  <c r="J164" i="10"/>
  <c r="P164" i="10"/>
  <c r="O164" i="10"/>
  <c r="K164" i="10"/>
  <c r="J162" i="10"/>
  <c r="P162" i="10"/>
  <c r="O162" i="10"/>
  <c r="K162" i="10"/>
  <c r="J160" i="10"/>
  <c r="P160" i="10"/>
  <c r="O160" i="10"/>
  <c r="U160" i="10" s="1"/>
  <c r="K160" i="10"/>
  <c r="J158" i="10"/>
  <c r="T158" i="10" s="1"/>
  <c r="P158" i="10"/>
  <c r="O158" i="10"/>
  <c r="U158" i="10" s="1"/>
  <c r="K158" i="10"/>
  <c r="J156" i="10"/>
  <c r="P156" i="10"/>
  <c r="O156" i="10"/>
  <c r="K156" i="10"/>
  <c r="J154" i="10"/>
  <c r="P154" i="10"/>
  <c r="O154" i="10"/>
  <c r="K154" i="10"/>
  <c r="J152" i="10"/>
  <c r="P152" i="10"/>
  <c r="O152" i="10"/>
  <c r="K152" i="10"/>
  <c r="J150" i="10"/>
  <c r="P150" i="10"/>
  <c r="O150" i="10"/>
  <c r="U150" i="10" s="1"/>
  <c r="K150" i="10"/>
  <c r="J148" i="10"/>
  <c r="P148" i="10"/>
  <c r="O148" i="10"/>
  <c r="K148" i="10"/>
  <c r="J146" i="10"/>
  <c r="O146" i="10"/>
  <c r="U146" i="10" s="1"/>
  <c r="K146" i="10"/>
  <c r="P146" i="10"/>
  <c r="J144" i="10"/>
  <c r="O144" i="10"/>
  <c r="U144" i="10" s="1"/>
  <c r="K144" i="10"/>
  <c r="P144" i="10"/>
  <c r="J142" i="10"/>
  <c r="T142" i="10" s="1"/>
  <c r="O142" i="10"/>
  <c r="K142" i="10"/>
  <c r="P142" i="10"/>
  <c r="J140" i="10"/>
  <c r="T140" i="10" s="1"/>
  <c r="O140" i="10"/>
  <c r="K140" i="10"/>
  <c r="P140" i="10"/>
  <c r="J138" i="10"/>
  <c r="P138" i="10"/>
  <c r="O138" i="10"/>
  <c r="K138" i="10"/>
  <c r="J136" i="10"/>
  <c r="T136" i="10" s="1"/>
  <c r="P136" i="10"/>
  <c r="O136" i="10"/>
  <c r="K136" i="10"/>
  <c r="J134" i="10"/>
  <c r="T134" i="10" s="1"/>
  <c r="P134" i="10"/>
  <c r="O134" i="10"/>
  <c r="U134" i="10" s="1"/>
  <c r="K134" i="10"/>
  <c r="J132" i="10"/>
  <c r="P132" i="10"/>
  <c r="O132" i="10"/>
  <c r="U132" i="10" s="1"/>
  <c r="K132" i="10"/>
  <c r="J130" i="10"/>
  <c r="P130" i="10"/>
  <c r="O130" i="10"/>
  <c r="K130" i="10"/>
  <c r="J128" i="10"/>
  <c r="T128" i="10" s="1"/>
  <c r="P128" i="10"/>
  <c r="O128" i="10"/>
  <c r="K128" i="10"/>
  <c r="J126" i="10"/>
  <c r="T126" i="10" s="1"/>
  <c r="P126" i="10"/>
  <c r="O126" i="10"/>
  <c r="U126" i="10" s="1"/>
  <c r="K126" i="10"/>
  <c r="J124" i="10"/>
  <c r="P124" i="10"/>
  <c r="O124" i="10"/>
  <c r="U124" i="10" s="1"/>
  <c r="K124" i="10"/>
  <c r="J122" i="10"/>
  <c r="P122" i="10"/>
  <c r="O122" i="10"/>
  <c r="K122" i="10"/>
  <c r="J120" i="10"/>
  <c r="T120" i="10" s="1"/>
  <c r="P120" i="10"/>
  <c r="O120" i="10"/>
  <c r="K120" i="10"/>
  <c r="J118" i="10"/>
  <c r="T118" i="10" s="1"/>
  <c r="P118" i="10"/>
  <c r="O118" i="10"/>
  <c r="U118" i="10" s="1"/>
  <c r="K118" i="10"/>
  <c r="J116" i="10"/>
  <c r="P116" i="10"/>
  <c r="O116" i="10"/>
  <c r="U116" i="10" s="1"/>
  <c r="K116" i="10"/>
  <c r="J114" i="10"/>
  <c r="P114" i="10"/>
  <c r="O114" i="10"/>
  <c r="K114" i="10"/>
  <c r="J112" i="10"/>
  <c r="T112" i="10" s="1"/>
  <c r="P112" i="10"/>
  <c r="O112" i="10"/>
  <c r="K112" i="10"/>
  <c r="J110" i="10"/>
  <c r="T110" i="10" s="1"/>
  <c r="P110" i="10"/>
  <c r="O110" i="10"/>
  <c r="U110" i="10" s="1"/>
  <c r="K110" i="10"/>
  <c r="J108" i="10"/>
  <c r="P108" i="10"/>
  <c r="O108" i="10"/>
  <c r="U108" i="10" s="1"/>
  <c r="K108" i="10"/>
  <c r="J106" i="10"/>
  <c r="P106" i="10"/>
  <c r="O106" i="10"/>
  <c r="K106" i="10"/>
  <c r="J104" i="10"/>
  <c r="T104" i="10" s="1"/>
  <c r="P104" i="10"/>
  <c r="O104" i="10"/>
  <c r="K104" i="10"/>
  <c r="J102" i="10"/>
  <c r="T102" i="10" s="1"/>
  <c r="P102" i="10"/>
  <c r="O102" i="10"/>
  <c r="U102" i="10" s="1"/>
  <c r="K102" i="10"/>
  <c r="J100" i="10"/>
  <c r="P100" i="10"/>
  <c r="O100" i="10"/>
  <c r="U100" i="10" s="1"/>
  <c r="K100" i="10"/>
  <c r="J98" i="10"/>
  <c r="P98" i="10"/>
  <c r="O98" i="10"/>
  <c r="K98" i="10"/>
  <c r="J96" i="10"/>
  <c r="T96" i="10" s="1"/>
  <c r="P96" i="10"/>
  <c r="O96" i="10"/>
  <c r="K96" i="10"/>
  <c r="J94" i="10"/>
  <c r="T94" i="10" s="1"/>
  <c r="P94" i="10"/>
  <c r="O94" i="10"/>
  <c r="U94" i="10" s="1"/>
  <c r="K94" i="10"/>
  <c r="J92" i="10"/>
  <c r="P92" i="10"/>
  <c r="O92" i="10"/>
  <c r="U92" i="10" s="1"/>
  <c r="K92" i="10"/>
  <c r="J90" i="10"/>
  <c r="P90" i="10"/>
  <c r="O90" i="10"/>
  <c r="K90" i="10"/>
  <c r="J88" i="10"/>
  <c r="T88" i="10" s="1"/>
  <c r="P88" i="10"/>
  <c r="O88" i="10"/>
  <c r="K88" i="10"/>
  <c r="J86" i="10"/>
  <c r="T86" i="10" s="1"/>
  <c r="P86" i="10"/>
  <c r="O86" i="10"/>
  <c r="U86" i="10" s="1"/>
  <c r="K86" i="10"/>
  <c r="J84" i="10"/>
  <c r="P84" i="10"/>
  <c r="O84" i="10"/>
  <c r="U84" i="10" s="1"/>
  <c r="K84" i="10"/>
  <c r="J82" i="10"/>
  <c r="P82" i="10"/>
  <c r="O82" i="10"/>
  <c r="K82" i="10"/>
  <c r="J80" i="10"/>
  <c r="T80" i="10" s="1"/>
  <c r="P80" i="10"/>
  <c r="O80" i="10"/>
  <c r="K80" i="10"/>
  <c r="J78" i="10"/>
  <c r="T78" i="10" s="1"/>
  <c r="P78" i="10"/>
  <c r="O78" i="10"/>
  <c r="U78" i="10" s="1"/>
  <c r="K78" i="10"/>
  <c r="J76" i="10"/>
  <c r="P76" i="10"/>
  <c r="O76" i="10"/>
  <c r="U76" i="10" s="1"/>
  <c r="K76" i="10"/>
  <c r="J74" i="10"/>
  <c r="P74" i="10"/>
  <c r="O74" i="10"/>
  <c r="K74" i="10"/>
  <c r="J72" i="10"/>
  <c r="T72" i="10" s="1"/>
  <c r="P72" i="10"/>
  <c r="O72" i="10"/>
  <c r="K72" i="10"/>
  <c r="J70" i="10"/>
  <c r="T70" i="10" s="1"/>
  <c r="P70" i="10"/>
  <c r="O70" i="10"/>
  <c r="U70" i="10" s="1"/>
  <c r="K70" i="10"/>
  <c r="J68" i="10"/>
  <c r="T68" i="10" s="1"/>
  <c r="P68" i="10"/>
  <c r="O68" i="10"/>
  <c r="U68" i="10" s="1"/>
  <c r="K68" i="10"/>
  <c r="J66" i="10"/>
  <c r="P66" i="10"/>
  <c r="O66" i="10"/>
  <c r="K66" i="10"/>
  <c r="J64" i="10"/>
  <c r="T64" i="10" s="1"/>
  <c r="P64" i="10"/>
  <c r="O64" i="10"/>
  <c r="K64" i="10"/>
  <c r="J62" i="10"/>
  <c r="T62" i="10" s="1"/>
  <c r="P62" i="10"/>
  <c r="O62" i="10"/>
  <c r="U62" i="10" s="1"/>
  <c r="K62" i="10"/>
  <c r="J60" i="10"/>
  <c r="P60" i="10"/>
  <c r="O60" i="10"/>
  <c r="U60" i="10" s="1"/>
  <c r="K60" i="10"/>
  <c r="J58" i="10"/>
  <c r="P58" i="10"/>
  <c r="O58" i="10"/>
  <c r="K58" i="10"/>
  <c r="J56" i="10"/>
  <c r="T56" i="10" s="1"/>
  <c r="P56" i="10"/>
  <c r="O56" i="10"/>
  <c r="K56" i="10"/>
  <c r="J54" i="10"/>
  <c r="T54" i="10" s="1"/>
  <c r="P54" i="10"/>
  <c r="O54" i="10"/>
  <c r="U54" i="10" s="1"/>
  <c r="K54" i="10"/>
  <c r="J52" i="10"/>
  <c r="P52" i="10"/>
  <c r="O52" i="10"/>
  <c r="U52" i="10" s="1"/>
  <c r="K52" i="10"/>
  <c r="J50" i="10"/>
  <c r="P50" i="10"/>
  <c r="O50" i="10"/>
  <c r="K50" i="10"/>
  <c r="J48" i="10"/>
  <c r="T48" i="10" s="1"/>
  <c r="P48" i="10"/>
  <c r="O48" i="10"/>
  <c r="K48" i="10"/>
  <c r="J46" i="10"/>
  <c r="T46" i="10" s="1"/>
  <c r="P46" i="10"/>
  <c r="O46" i="10"/>
  <c r="U46" i="10" s="1"/>
  <c r="K46" i="10"/>
  <c r="J44" i="10"/>
  <c r="P44" i="10"/>
  <c r="O44" i="10"/>
  <c r="U44" i="10" s="1"/>
  <c r="K44" i="10"/>
  <c r="J42" i="10"/>
  <c r="P42" i="10"/>
  <c r="O42" i="10"/>
  <c r="K42" i="10"/>
  <c r="J40" i="10"/>
  <c r="T40" i="10" s="1"/>
  <c r="P40" i="10"/>
  <c r="O40" i="10"/>
  <c r="K40" i="10"/>
  <c r="J38" i="10"/>
  <c r="T38" i="10" s="1"/>
  <c r="P38" i="10"/>
  <c r="O38" i="10"/>
  <c r="U38" i="10" s="1"/>
  <c r="K38" i="10"/>
  <c r="J36" i="10"/>
  <c r="P36" i="10"/>
  <c r="O36" i="10"/>
  <c r="U36" i="10" s="1"/>
  <c r="K36" i="10"/>
  <c r="J34" i="10"/>
  <c r="P34" i="10"/>
  <c r="O34" i="10"/>
  <c r="K34" i="10"/>
  <c r="J32" i="10"/>
  <c r="T32" i="10" s="1"/>
  <c r="P32" i="10"/>
  <c r="O32" i="10"/>
  <c r="K32" i="10"/>
  <c r="J30" i="10"/>
  <c r="T30" i="10" s="1"/>
  <c r="P30" i="10"/>
  <c r="O30" i="10"/>
  <c r="U30" i="10" s="1"/>
  <c r="K30" i="10"/>
  <c r="J28" i="10"/>
  <c r="P28" i="10"/>
  <c r="O28" i="10"/>
  <c r="U28" i="10" s="1"/>
  <c r="K28" i="10"/>
  <c r="J26" i="10"/>
  <c r="P26" i="10"/>
  <c r="O26" i="10"/>
  <c r="K26" i="10"/>
  <c r="J24" i="10"/>
  <c r="T24" i="10" s="1"/>
  <c r="P24" i="10"/>
  <c r="O24" i="10"/>
  <c r="K24" i="10"/>
  <c r="P19" i="7"/>
  <c r="O19" i="7"/>
  <c r="K19" i="7"/>
  <c r="J19" i="7"/>
  <c r="T19" i="7" s="1"/>
  <c r="P15" i="10"/>
  <c r="L15" i="10"/>
  <c r="J15" i="10"/>
  <c r="O15" i="10"/>
  <c r="Q15" i="10"/>
  <c r="K15" i="10"/>
  <c r="P10" i="9"/>
  <c r="L10" i="9"/>
  <c r="J10" i="9"/>
  <c r="T10" i="9" s="1"/>
  <c r="Q10" i="9"/>
  <c r="K10" i="9"/>
  <c r="O10" i="9"/>
  <c r="U10" i="9" s="1"/>
  <c r="A9" i="17"/>
  <c r="A8" i="10"/>
  <c r="A8" i="9"/>
  <c r="A8" i="7"/>
  <c r="A10" i="5"/>
  <c r="O303" i="7"/>
  <c r="K303" i="7"/>
  <c r="P303" i="7"/>
  <c r="J303" i="7"/>
  <c r="O301" i="7"/>
  <c r="K301" i="7"/>
  <c r="P301" i="7"/>
  <c r="J301" i="7"/>
  <c r="T301" i="7" s="1"/>
  <c r="O299" i="7"/>
  <c r="U299" i="7" s="1"/>
  <c r="K299" i="7"/>
  <c r="P299" i="7"/>
  <c r="J299" i="7"/>
  <c r="T299" i="7" s="1"/>
  <c r="O297" i="7"/>
  <c r="U297" i="7" s="1"/>
  <c r="K297" i="7"/>
  <c r="P297" i="7"/>
  <c r="J297" i="7"/>
  <c r="O295" i="7"/>
  <c r="K295" i="7"/>
  <c r="P295" i="7"/>
  <c r="J295" i="7"/>
  <c r="O293" i="7"/>
  <c r="K293" i="7"/>
  <c r="P293" i="7"/>
  <c r="J293" i="7"/>
  <c r="T293" i="7" s="1"/>
  <c r="O291" i="7"/>
  <c r="K291" i="7"/>
  <c r="P291" i="7"/>
  <c r="J291" i="7"/>
  <c r="T291" i="7" s="1"/>
  <c r="O289" i="7"/>
  <c r="U289" i="7" s="1"/>
  <c r="K289" i="7"/>
  <c r="P289" i="7"/>
  <c r="J289" i="7"/>
  <c r="T289" i="7" s="1"/>
  <c r="O287" i="7"/>
  <c r="K287" i="7"/>
  <c r="P287" i="7"/>
  <c r="J287" i="7"/>
  <c r="J285" i="7"/>
  <c r="T285" i="7" s="1"/>
  <c r="P285" i="7"/>
  <c r="O285" i="7"/>
  <c r="K285" i="7"/>
  <c r="J283" i="7"/>
  <c r="T283" i="7" s="1"/>
  <c r="P283" i="7"/>
  <c r="O283" i="7"/>
  <c r="U283" i="7" s="1"/>
  <c r="K283" i="7"/>
  <c r="J281" i="7"/>
  <c r="P281" i="7"/>
  <c r="O281" i="7"/>
  <c r="U281" i="7" s="1"/>
  <c r="K281" i="7"/>
  <c r="J279" i="7"/>
  <c r="P279" i="7"/>
  <c r="O279" i="7"/>
  <c r="K279" i="7"/>
  <c r="J277" i="7"/>
  <c r="T277" i="7" s="1"/>
  <c r="P277" i="7"/>
  <c r="O277" i="7"/>
  <c r="K277" i="7"/>
  <c r="J275" i="7"/>
  <c r="P275" i="7"/>
  <c r="O275" i="7"/>
  <c r="U275" i="7" s="1"/>
  <c r="K275" i="7"/>
  <c r="J273" i="7"/>
  <c r="P273" i="7"/>
  <c r="O273" i="7"/>
  <c r="U273" i="7" s="1"/>
  <c r="K273" i="7"/>
  <c r="J271" i="7"/>
  <c r="P271" i="7"/>
  <c r="O271" i="7"/>
  <c r="K271" i="7"/>
  <c r="J269" i="7"/>
  <c r="T269" i="7" s="1"/>
  <c r="P269" i="7"/>
  <c r="O269" i="7"/>
  <c r="K269" i="7"/>
  <c r="J267" i="7"/>
  <c r="T267" i="7" s="1"/>
  <c r="P267" i="7"/>
  <c r="O267" i="7"/>
  <c r="U267" i="7" s="1"/>
  <c r="K267" i="7"/>
  <c r="J265" i="7"/>
  <c r="P265" i="7"/>
  <c r="O265" i="7"/>
  <c r="U265" i="7" s="1"/>
  <c r="K265" i="7"/>
  <c r="J263" i="7"/>
  <c r="P263" i="7"/>
  <c r="O263" i="7"/>
  <c r="K263" i="7"/>
  <c r="J261" i="7"/>
  <c r="T261" i="7" s="1"/>
  <c r="P261" i="7"/>
  <c r="O261" i="7"/>
  <c r="K261" i="7"/>
  <c r="J259" i="7"/>
  <c r="P259" i="7"/>
  <c r="O259" i="7"/>
  <c r="U259" i="7" s="1"/>
  <c r="K259" i="7"/>
  <c r="J257" i="7"/>
  <c r="P257" i="7"/>
  <c r="O257" i="7"/>
  <c r="U257" i="7" s="1"/>
  <c r="K257" i="7"/>
  <c r="J255" i="7"/>
  <c r="P255" i="7"/>
  <c r="O255" i="7"/>
  <c r="K255" i="7"/>
  <c r="J253" i="7"/>
  <c r="T253" i="7" s="1"/>
  <c r="P253" i="7"/>
  <c r="O253" i="7"/>
  <c r="K253" i="7"/>
  <c r="J251" i="7"/>
  <c r="T251" i="7" s="1"/>
  <c r="P251" i="7"/>
  <c r="O251" i="7"/>
  <c r="U251" i="7" s="1"/>
  <c r="K251" i="7"/>
  <c r="J249" i="7"/>
  <c r="P249" i="7"/>
  <c r="O249" i="7"/>
  <c r="U249" i="7" s="1"/>
  <c r="K249" i="7"/>
  <c r="J247" i="7"/>
  <c r="P247" i="7"/>
  <c r="O247" i="7"/>
  <c r="K247" i="7"/>
  <c r="J245" i="7"/>
  <c r="T245" i="7" s="1"/>
  <c r="P245" i="7"/>
  <c r="O245" i="7"/>
  <c r="K245" i="7"/>
  <c r="J243" i="7"/>
  <c r="P243" i="7"/>
  <c r="O243" i="7"/>
  <c r="U243" i="7" s="1"/>
  <c r="K243" i="7"/>
  <c r="J241" i="7"/>
  <c r="P241" i="7"/>
  <c r="O241" i="7"/>
  <c r="U241" i="7" s="1"/>
  <c r="K241" i="7"/>
  <c r="J239" i="7"/>
  <c r="P239" i="7"/>
  <c r="O239" i="7"/>
  <c r="K239" i="7"/>
  <c r="J237" i="7"/>
  <c r="T237" i="7" s="1"/>
  <c r="P237" i="7"/>
  <c r="O237" i="7"/>
  <c r="K237" i="7"/>
  <c r="J235" i="7"/>
  <c r="T235" i="7" s="1"/>
  <c r="P235" i="7"/>
  <c r="O235" i="7"/>
  <c r="U235" i="7" s="1"/>
  <c r="K235" i="7"/>
  <c r="J233" i="7"/>
  <c r="P233" i="7"/>
  <c r="O233" i="7"/>
  <c r="U233" i="7" s="1"/>
  <c r="K233" i="7"/>
  <c r="J231" i="7"/>
  <c r="P231" i="7"/>
  <c r="O231" i="7"/>
  <c r="K231" i="7"/>
  <c r="J229" i="7"/>
  <c r="T229" i="7" s="1"/>
  <c r="P229" i="7"/>
  <c r="O229" i="7"/>
  <c r="K229" i="7"/>
  <c r="J227" i="7"/>
  <c r="P227" i="7"/>
  <c r="O227" i="7"/>
  <c r="U227" i="7" s="1"/>
  <c r="K227" i="7"/>
  <c r="J225" i="7"/>
  <c r="P225" i="7"/>
  <c r="O225" i="7"/>
  <c r="U225" i="7" s="1"/>
  <c r="K225" i="7"/>
  <c r="J223" i="7"/>
  <c r="P223" i="7"/>
  <c r="O223" i="7"/>
  <c r="K223" i="7"/>
  <c r="J221" i="7"/>
  <c r="T221" i="7" s="1"/>
  <c r="P221" i="7"/>
  <c r="O221" i="7"/>
  <c r="K221" i="7"/>
  <c r="J219" i="7"/>
  <c r="T219" i="7" s="1"/>
  <c r="P219" i="7"/>
  <c r="O219" i="7"/>
  <c r="U219" i="7" s="1"/>
  <c r="K219" i="7"/>
  <c r="J217" i="7"/>
  <c r="P217" i="7"/>
  <c r="O217" i="7"/>
  <c r="U217" i="7" s="1"/>
  <c r="K217" i="7"/>
  <c r="J215" i="7"/>
  <c r="P215" i="7"/>
  <c r="O215" i="7"/>
  <c r="K215" i="7"/>
  <c r="J213" i="7"/>
  <c r="T213" i="7" s="1"/>
  <c r="P213" i="7"/>
  <c r="O213" i="7"/>
  <c r="K213" i="7"/>
  <c r="J211" i="7"/>
  <c r="P211" i="7"/>
  <c r="O211" i="7"/>
  <c r="U211" i="7" s="1"/>
  <c r="K211" i="7"/>
  <c r="J209" i="7"/>
  <c r="P209" i="7"/>
  <c r="O209" i="7"/>
  <c r="U209" i="7" s="1"/>
  <c r="K209" i="7"/>
  <c r="J207" i="7"/>
  <c r="P207" i="7"/>
  <c r="O207" i="7"/>
  <c r="K207" i="7"/>
  <c r="J205" i="7"/>
  <c r="T205" i="7" s="1"/>
  <c r="P205" i="7"/>
  <c r="O205" i="7"/>
  <c r="K205" i="7"/>
  <c r="J203" i="7"/>
  <c r="T203" i="7" s="1"/>
  <c r="P203" i="7"/>
  <c r="O203" i="7"/>
  <c r="U203" i="7" s="1"/>
  <c r="K203" i="7"/>
  <c r="J201" i="7"/>
  <c r="P201" i="7"/>
  <c r="O201" i="7"/>
  <c r="U201" i="7" s="1"/>
  <c r="K201" i="7"/>
  <c r="J199" i="7"/>
  <c r="P199" i="7"/>
  <c r="O199" i="7"/>
  <c r="K199" i="7"/>
  <c r="J197" i="7"/>
  <c r="T197" i="7" s="1"/>
  <c r="P197" i="7"/>
  <c r="O197" i="7"/>
  <c r="K197" i="7"/>
  <c r="J195" i="7"/>
  <c r="P195" i="7"/>
  <c r="O195" i="7"/>
  <c r="U195" i="7" s="1"/>
  <c r="K195" i="7"/>
  <c r="J193" i="7"/>
  <c r="P193" i="7"/>
  <c r="O193" i="7"/>
  <c r="U193" i="7" s="1"/>
  <c r="K193" i="7"/>
  <c r="J191" i="7"/>
  <c r="P191" i="7"/>
  <c r="O191" i="7"/>
  <c r="K191" i="7"/>
  <c r="J189" i="7"/>
  <c r="T189" i="7" s="1"/>
  <c r="P189" i="7"/>
  <c r="O189" i="7"/>
  <c r="K189" i="7"/>
  <c r="J187" i="7"/>
  <c r="T187" i="7" s="1"/>
  <c r="P187" i="7"/>
  <c r="O187" i="7"/>
  <c r="U187" i="7" s="1"/>
  <c r="K187" i="7"/>
  <c r="J185" i="7"/>
  <c r="P185" i="7"/>
  <c r="O185" i="7"/>
  <c r="U185" i="7" s="1"/>
  <c r="K185" i="7"/>
  <c r="J183" i="7"/>
  <c r="P183" i="7"/>
  <c r="O183" i="7"/>
  <c r="K183" i="7"/>
  <c r="J181" i="7"/>
  <c r="T181" i="7" s="1"/>
  <c r="P181" i="7"/>
  <c r="O181" i="7"/>
  <c r="K181" i="7"/>
  <c r="J179" i="7"/>
  <c r="P179" i="7"/>
  <c r="O179" i="7"/>
  <c r="U179" i="7" s="1"/>
  <c r="K179" i="7"/>
  <c r="J177" i="7"/>
  <c r="P177" i="7"/>
  <c r="O177" i="7"/>
  <c r="U177" i="7" s="1"/>
  <c r="K177" i="7"/>
  <c r="J175" i="7"/>
  <c r="P175" i="7"/>
  <c r="O175" i="7"/>
  <c r="K175" i="7"/>
  <c r="J173" i="7"/>
  <c r="T173" i="7" s="1"/>
  <c r="P173" i="7"/>
  <c r="O173" i="7"/>
  <c r="K173" i="7"/>
  <c r="J171" i="7"/>
  <c r="T171" i="7" s="1"/>
  <c r="P171" i="7"/>
  <c r="O171" i="7"/>
  <c r="U171" i="7" s="1"/>
  <c r="K171" i="7"/>
  <c r="J169" i="7"/>
  <c r="P169" i="7"/>
  <c r="O169" i="7"/>
  <c r="U169" i="7" s="1"/>
  <c r="K169" i="7"/>
  <c r="J167" i="7"/>
  <c r="P167" i="7"/>
  <c r="O167" i="7"/>
  <c r="K167" i="7"/>
  <c r="J165" i="7"/>
  <c r="T165" i="7" s="1"/>
  <c r="P165" i="7"/>
  <c r="O165" i="7"/>
  <c r="K165" i="7"/>
  <c r="J163" i="7"/>
  <c r="P163" i="7"/>
  <c r="O163" i="7"/>
  <c r="U163" i="7" s="1"/>
  <c r="K163" i="7"/>
  <c r="J161" i="7"/>
  <c r="P161" i="7"/>
  <c r="O161" i="7"/>
  <c r="U161" i="7" s="1"/>
  <c r="K161" i="7"/>
  <c r="J159" i="7"/>
  <c r="P159" i="7"/>
  <c r="O159" i="7"/>
  <c r="K159" i="7"/>
  <c r="J157" i="7"/>
  <c r="T157" i="7" s="1"/>
  <c r="P157" i="7"/>
  <c r="O157" i="7"/>
  <c r="K157" i="7"/>
  <c r="J155" i="7"/>
  <c r="T155" i="7" s="1"/>
  <c r="P155" i="7"/>
  <c r="O155" i="7"/>
  <c r="U155" i="7" s="1"/>
  <c r="K155" i="7"/>
  <c r="J153" i="7"/>
  <c r="P153" i="7"/>
  <c r="O153" i="7"/>
  <c r="U153" i="7" s="1"/>
  <c r="K153" i="7"/>
  <c r="J151" i="7"/>
  <c r="P151" i="7"/>
  <c r="O151" i="7"/>
  <c r="K151" i="7"/>
  <c r="J149" i="7"/>
  <c r="T149" i="7" s="1"/>
  <c r="P149" i="7"/>
  <c r="O149" i="7"/>
  <c r="K149" i="7"/>
  <c r="J147" i="7"/>
  <c r="P147" i="7"/>
  <c r="O147" i="7"/>
  <c r="U147" i="7" s="1"/>
  <c r="K147" i="7"/>
  <c r="J145" i="7"/>
  <c r="P145" i="7"/>
  <c r="O145" i="7"/>
  <c r="U145" i="7" s="1"/>
  <c r="K145" i="7"/>
  <c r="J143" i="7"/>
  <c r="P143" i="7"/>
  <c r="O143" i="7"/>
  <c r="K143" i="7"/>
  <c r="J141" i="7"/>
  <c r="T141" i="7" s="1"/>
  <c r="P141" i="7"/>
  <c r="O141" i="7"/>
  <c r="K141" i="7"/>
  <c r="J139" i="7"/>
  <c r="T139" i="7" s="1"/>
  <c r="P139" i="7"/>
  <c r="O139" i="7"/>
  <c r="U139" i="7" s="1"/>
  <c r="K139" i="7"/>
  <c r="J137" i="7"/>
  <c r="P137" i="7"/>
  <c r="O137" i="7"/>
  <c r="U137" i="7" s="1"/>
  <c r="K137" i="7"/>
  <c r="J135" i="7"/>
  <c r="P135" i="7"/>
  <c r="O135" i="7"/>
  <c r="K135" i="7"/>
  <c r="J133" i="7"/>
  <c r="T133" i="7" s="1"/>
  <c r="P133" i="7"/>
  <c r="O133" i="7"/>
  <c r="K133" i="7"/>
  <c r="J131" i="7"/>
  <c r="P131" i="7"/>
  <c r="O131" i="7"/>
  <c r="U131" i="7" s="1"/>
  <c r="K131" i="7"/>
  <c r="J129" i="7"/>
  <c r="P129" i="7"/>
  <c r="O129" i="7"/>
  <c r="U129" i="7" s="1"/>
  <c r="K129" i="7"/>
  <c r="J127" i="7"/>
  <c r="P127" i="7"/>
  <c r="O127" i="7"/>
  <c r="K127" i="7"/>
  <c r="J125" i="7"/>
  <c r="T125" i="7" s="1"/>
  <c r="P125" i="7"/>
  <c r="O125" i="7"/>
  <c r="K125" i="7"/>
  <c r="J123" i="7"/>
  <c r="T123" i="7" s="1"/>
  <c r="P123" i="7"/>
  <c r="O123" i="7"/>
  <c r="U123" i="7" s="1"/>
  <c r="K123" i="7"/>
  <c r="J121" i="7"/>
  <c r="P121" i="7"/>
  <c r="O121" i="7"/>
  <c r="U121" i="7" s="1"/>
  <c r="K121" i="7"/>
  <c r="J119" i="7"/>
  <c r="P119" i="7"/>
  <c r="O119" i="7"/>
  <c r="K119" i="7"/>
  <c r="J117" i="7"/>
  <c r="T117" i="7" s="1"/>
  <c r="P117" i="7"/>
  <c r="O117" i="7"/>
  <c r="K117" i="7"/>
  <c r="J115" i="7"/>
  <c r="P115" i="7"/>
  <c r="O115" i="7"/>
  <c r="U115" i="7" s="1"/>
  <c r="K115" i="7"/>
  <c r="J113" i="7"/>
  <c r="P113" i="7"/>
  <c r="O113" i="7"/>
  <c r="U113" i="7" s="1"/>
  <c r="K113" i="7"/>
  <c r="J111" i="7"/>
  <c r="P111" i="7"/>
  <c r="O111" i="7"/>
  <c r="K111" i="7"/>
  <c r="J109" i="7"/>
  <c r="T109" i="7" s="1"/>
  <c r="P109" i="7"/>
  <c r="O109" i="7"/>
  <c r="K109" i="7"/>
  <c r="J107" i="7"/>
  <c r="T107" i="7" s="1"/>
  <c r="P107" i="7"/>
  <c r="O107" i="7"/>
  <c r="U107" i="7" s="1"/>
  <c r="K107" i="7"/>
  <c r="J105" i="7"/>
  <c r="P105" i="7"/>
  <c r="O105" i="7"/>
  <c r="U105" i="7" s="1"/>
  <c r="K105" i="7"/>
  <c r="J103" i="7"/>
  <c r="P103" i="7"/>
  <c r="O103" i="7"/>
  <c r="K103" i="7"/>
  <c r="J101" i="7"/>
  <c r="T101" i="7" s="1"/>
  <c r="P101" i="7"/>
  <c r="O101" i="7"/>
  <c r="K101" i="7"/>
  <c r="J99" i="7"/>
  <c r="P99" i="7"/>
  <c r="O99" i="7"/>
  <c r="U99" i="7" s="1"/>
  <c r="K99" i="7"/>
  <c r="J97" i="7"/>
  <c r="P97" i="7"/>
  <c r="O97" i="7"/>
  <c r="U97" i="7" s="1"/>
  <c r="K97" i="7"/>
  <c r="J95" i="7"/>
  <c r="P95" i="7"/>
  <c r="O95" i="7"/>
  <c r="K95" i="7"/>
  <c r="P92" i="7"/>
  <c r="J92" i="7"/>
  <c r="T92" i="7" s="1"/>
  <c r="O92" i="7"/>
  <c r="U92" i="7" s="1"/>
  <c r="K92" i="7"/>
  <c r="P90" i="7"/>
  <c r="J90" i="7"/>
  <c r="O90" i="7"/>
  <c r="K90" i="7"/>
  <c r="P88" i="7"/>
  <c r="J88" i="7"/>
  <c r="O88" i="7"/>
  <c r="K88" i="7"/>
  <c r="P84" i="7"/>
  <c r="J84" i="7"/>
  <c r="O84" i="7"/>
  <c r="U84" i="7" s="1"/>
  <c r="K84" i="7"/>
  <c r="P80" i="7"/>
  <c r="J80" i="7"/>
  <c r="T80" i="7" s="1"/>
  <c r="O80" i="7"/>
  <c r="U80" i="7" s="1"/>
  <c r="K80" i="7"/>
  <c r="P76" i="7"/>
  <c r="J76" i="7"/>
  <c r="O76" i="7"/>
  <c r="K76" i="7"/>
  <c r="J71" i="7"/>
  <c r="P71" i="7"/>
  <c r="O71" i="7"/>
  <c r="K71" i="7"/>
  <c r="J67" i="7"/>
  <c r="P67" i="7"/>
  <c r="O67" i="7"/>
  <c r="K67" i="7"/>
  <c r="J63" i="7"/>
  <c r="P63" i="7"/>
  <c r="O63" i="7"/>
  <c r="U63" i="7" s="1"/>
  <c r="K63" i="7"/>
  <c r="J59" i="7"/>
  <c r="T59" i="7" s="1"/>
  <c r="P59" i="7"/>
  <c r="O59" i="7"/>
  <c r="U59" i="7" s="1"/>
  <c r="K59" i="7"/>
  <c r="J55" i="7"/>
  <c r="P55" i="7"/>
  <c r="O55" i="7"/>
  <c r="U55" i="7" s="1"/>
  <c r="K55" i="7"/>
  <c r="J51" i="7"/>
  <c r="P51" i="7"/>
  <c r="O51" i="7"/>
  <c r="K51" i="7"/>
  <c r="J47" i="7"/>
  <c r="T47" i="7" s="1"/>
  <c r="P47" i="7"/>
  <c r="O47" i="7"/>
  <c r="K47" i="7"/>
  <c r="P42" i="7"/>
  <c r="O42" i="7"/>
  <c r="K42" i="7"/>
  <c r="J42" i="7"/>
  <c r="J38" i="7"/>
  <c r="P38" i="7"/>
  <c r="O38" i="7"/>
  <c r="U38" i="7" s="1"/>
  <c r="K38" i="7"/>
  <c r="J34" i="7"/>
  <c r="P34" i="7"/>
  <c r="O34" i="7"/>
  <c r="K34" i="7"/>
  <c r="J30" i="7"/>
  <c r="T30" i="7" s="1"/>
  <c r="P30" i="7"/>
  <c r="O30" i="7"/>
  <c r="K30" i="7"/>
  <c r="J26" i="7"/>
  <c r="T26" i="7" s="1"/>
  <c r="P26" i="7"/>
  <c r="O26" i="7"/>
  <c r="K26" i="7"/>
  <c r="P22" i="9"/>
  <c r="L22" i="9"/>
  <c r="J22" i="9"/>
  <c r="O22" i="9"/>
  <c r="Q22" i="9"/>
  <c r="K22" i="9"/>
  <c r="J11" i="10"/>
  <c r="T11" i="10" s="1"/>
  <c r="P11" i="10"/>
  <c r="L11" i="10"/>
  <c r="Q11" i="10"/>
  <c r="K11" i="10"/>
  <c r="O11" i="10"/>
  <c r="J17" i="9"/>
  <c r="P17" i="9"/>
  <c r="L17" i="9"/>
  <c r="Q17" i="9"/>
  <c r="K17" i="9"/>
  <c r="O17" i="9"/>
  <c r="J16" i="7"/>
  <c r="Q16" i="7"/>
  <c r="P16" i="7"/>
  <c r="L16" i="7"/>
  <c r="O16" i="7"/>
  <c r="K16" i="7"/>
  <c r="J8" i="7"/>
  <c r="P8" i="7"/>
  <c r="O8" i="7"/>
  <c r="U8" i="7" s="1"/>
  <c r="K8" i="7"/>
  <c r="O303" i="9"/>
  <c r="K303" i="9"/>
  <c r="P303" i="9"/>
  <c r="J303" i="9"/>
  <c r="O299" i="9"/>
  <c r="K299" i="9"/>
  <c r="P299" i="9"/>
  <c r="J299" i="9"/>
  <c r="T299" i="9" s="1"/>
  <c r="O295" i="9"/>
  <c r="U295" i="9" s="1"/>
  <c r="K295" i="9"/>
  <c r="P295" i="9"/>
  <c r="J295" i="9"/>
  <c r="T295" i="9" s="1"/>
  <c r="O291" i="9"/>
  <c r="U291" i="9" s="1"/>
  <c r="K291" i="9"/>
  <c r="P291" i="9"/>
  <c r="J291" i="9"/>
  <c r="T291" i="9" s="1"/>
  <c r="O287" i="9"/>
  <c r="K287" i="9"/>
  <c r="P287" i="9"/>
  <c r="J287" i="9"/>
  <c r="T287" i="9" s="1"/>
  <c r="O283" i="9"/>
  <c r="K283" i="9"/>
  <c r="P283" i="9"/>
  <c r="J283" i="9"/>
  <c r="T283" i="9" s="1"/>
  <c r="O279" i="9"/>
  <c r="K279" i="9"/>
  <c r="P279" i="9"/>
  <c r="J279" i="9"/>
  <c r="T279" i="9" s="1"/>
  <c r="O275" i="9"/>
  <c r="K275" i="9"/>
  <c r="P275" i="9"/>
  <c r="J275" i="9"/>
  <c r="O271" i="9"/>
  <c r="K271" i="9"/>
  <c r="P271" i="9"/>
  <c r="J271" i="9"/>
  <c r="O267" i="9"/>
  <c r="K267" i="9"/>
  <c r="P267" i="9"/>
  <c r="J267" i="9"/>
  <c r="T267" i="9" s="1"/>
  <c r="O263" i="9"/>
  <c r="U263" i="9" s="1"/>
  <c r="K263" i="9"/>
  <c r="P263" i="9"/>
  <c r="J263" i="9"/>
  <c r="T263" i="9" s="1"/>
  <c r="O259" i="9"/>
  <c r="U259" i="9" s="1"/>
  <c r="K259" i="9"/>
  <c r="P259" i="9"/>
  <c r="J259" i="9"/>
  <c r="T259" i="9" s="1"/>
  <c r="O255" i="9"/>
  <c r="K255" i="9"/>
  <c r="P255" i="9"/>
  <c r="J255" i="9"/>
  <c r="T255" i="9" s="1"/>
  <c r="O251" i="9"/>
  <c r="K251" i="9"/>
  <c r="P251" i="9"/>
  <c r="J251" i="9"/>
  <c r="O247" i="9"/>
  <c r="K247" i="9"/>
  <c r="P247" i="9"/>
  <c r="J247" i="9"/>
  <c r="T247" i="9" s="1"/>
  <c r="J243" i="9"/>
  <c r="P243" i="9"/>
  <c r="O243" i="9"/>
  <c r="K243" i="9"/>
  <c r="J239" i="9"/>
  <c r="P239" i="9"/>
  <c r="O239" i="9"/>
  <c r="K239" i="9"/>
  <c r="J235" i="9"/>
  <c r="P235" i="9"/>
  <c r="O235" i="9"/>
  <c r="K235" i="9"/>
  <c r="J231" i="9"/>
  <c r="T231" i="9" s="1"/>
  <c r="P231" i="9"/>
  <c r="O231" i="9"/>
  <c r="U231" i="9" s="1"/>
  <c r="K231" i="9"/>
  <c r="J227" i="9"/>
  <c r="P227" i="9"/>
  <c r="O227" i="9"/>
  <c r="K227" i="9"/>
  <c r="J223" i="9"/>
  <c r="P223" i="9"/>
  <c r="O223" i="9"/>
  <c r="K223" i="9"/>
  <c r="J219" i="9"/>
  <c r="P219" i="9"/>
  <c r="O219" i="9"/>
  <c r="U219" i="9" s="1"/>
  <c r="K219" i="9"/>
  <c r="J215" i="9"/>
  <c r="P215" i="9"/>
  <c r="O215" i="9"/>
  <c r="U215" i="9" s="1"/>
  <c r="K215" i="9"/>
  <c r="J211" i="9"/>
  <c r="P211" i="9"/>
  <c r="O211" i="9"/>
  <c r="K211" i="9"/>
  <c r="J207" i="9"/>
  <c r="P207" i="9"/>
  <c r="O207" i="9"/>
  <c r="K207" i="9"/>
  <c r="J203" i="9"/>
  <c r="P203" i="9"/>
  <c r="O203" i="9"/>
  <c r="K203" i="9"/>
  <c r="J199" i="9"/>
  <c r="T199" i="9" s="1"/>
  <c r="P199" i="9"/>
  <c r="O199" i="9"/>
  <c r="U199" i="9" s="1"/>
  <c r="K199" i="9"/>
  <c r="J195" i="9"/>
  <c r="P195" i="9"/>
  <c r="O195" i="9"/>
  <c r="K195" i="9"/>
  <c r="J191" i="9"/>
  <c r="P191" i="9"/>
  <c r="O191" i="9"/>
  <c r="K191" i="9"/>
  <c r="J187" i="9"/>
  <c r="P187" i="9"/>
  <c r="O187" i="9"/>
  <c r="U187" i="9" s="1"/>
  <c r="K187" i="9"/>
  <c r="J183" i="9"/>
  <c r="P183" i="9"/>
  <c r="O183" i="9"/>
  <c r="U183" i="9" s="1"/>
  <c r="K183" i="9"/>
  <c r="J179" i="9"/>
  <c r="P179" i="9"/>
  <c r="O179" i="9"/>
  <c r="K179" i="9"/>
  <c r="J175" i="9"/>
  <c r="P175" i="9"/>
  <c r="O175" i="9"/>
  <c r="K175" i="9"/>
  <c r="J171" i="9"/>
  <c r="P171" i="9"/>
  <c r="O171" i="9"/>
  <c r="K171" i="9"/>
  <c r="J167" i="9"/>
  <c r="T167" i="9" s="1"/>
  <c r="P167" i="9"/>
  <c r="O167" i="9"/>
  <c r="U167" i="9" s="1"/>
  <c r="K167" i="9"/>
  <c r="J163" i="9"/>
  <c r="P163" i="9"/>
  <c r="O163" i="9"/>
  <c r="K163" i="9"/>
  <c r="J159" i="9"/>
  <c r="P159" i="9"/>
  <c r="O159" i="9"/>
  <c r="K159" i="9"/>
  <c r="J155" i="9"/>
  <c r="P155" i="9"/>
  <c r="O155" i="9"/>
  <c r="U155" i="9" s="1"/>
  <c r="K155" i="9"/>
  <c r="J151" i="9"/>
  <c r="P151" i="9"/>
  <c r="O151" i="9"/>
  <c r="U151" i="9" s="1"/>
  <c r="K151" i="9"/>
  <c r="J147" i="9"/>
  <c r="P147" i="9"/>
  <c r="O147" i="9"/>
  <c r="K147" i="9"/>
  <c r="J143" i="9"/>
  <c r="P143" i="9"/>
  <c r="O143" i="9"/>
  <c r="K143" i="9"/>
  <c r="J139" i="9"/>
  <c r="P139" i="9"/>
  <c r="O139" i="9"/>
  <c r="K139" i="9"/>
  <c r="J135" i="9"/>
  <c r="T135" i="9" s="1"/>
  <c r="P135" i="9"/>
  <c r="O135" i="9"/>
  <c r="U135" i="9" s="1"/>
  <c r="K135" i="9"/>
  <c r="J131" i="9"/>
  <c r="P131" i="9"/>
  <c r="O131" i="9"/>
  <c r="K131" i="9"/>
  <c r="J127" i="9"/>
  <c r="P127" i="9"/>
  <c r="O127" i="9"/>
  <c r="K127" i="9"/>
  <c r="J123" i="9"/>
  <c r="P123" i="9"/>
  <c r="O123" i="9"/>
  <c r="U123" i="9" s="1"/>
  <c r="K123" i="9"/>
  <c r="J119" i="9"/>
  <c r="P119" i="9"/>
  <c r="O119" i="9"/>
  <c r="U119" i="9" s="1"/>
  <c r="K119" i="9"/>
  <c r="J115" i="9"/>
  <c r="P115" i="9"/>
  <c r="O115" i="9"/>
  <c r="K115" i="9"/>
  <c r="J111" i="9"/>
  <c r="P111" i="9"/>
  <c r="O111" i="9"/>
  <c r="K111" i="9"/>
  <c r="J107" i="9"/>
  <c r="P107" i="9"/>
  <c r="O107" i="9"/>
  <c r="K107" i="9"/>
  <c r="J103" i="9"/>
  <c r="T103" i="9" s="1"/>
  <c r="P103" i="9"/>
  <c r="O103" i="9"/>
  <c r="U103" i="9" s="1"/>
  <c r="K103" i="9"/>
  <c r="J99" i="9"/>
  <c r="P99" i="9"/>
  <c r="O99" i="9"/>
  <c r="K99" i="9"/>
  <c r="J95" i="9"/>
  <c r="P95" i="9"/>
  <c r="O95" i="9"/>
  <c r="K95" i="9"/>
  <c r="J91" i="9"/>
  <c r="P91" i="9"/>
  <c r="O91" i="9"/>
  <c r="U91" i="9" s="1"/>
  <c r="K91" i="9"/>
  <c r="J87" i="9"/>
  <c r="P87" i="9"/>
  <c r="O87" i="9"/>
  <c r="U87" i="9" s="1"/>
  <c r="K87" i="9"/>
  <c r="J83" i="9"/>
  <c r="P83" i="9"/>
  <c r="O83" i="9"/>
  <c r="K83" i="9"/>
  <c r="J79" i="9"/>
  <c r="P79" i="9"/>
  <c r="O79" i="9"/>
  <c r="K79" i="9"/>
  <c r="J75" i="9"/>
  <c r="P75" i="9"/>
  <c r="O75" i="9"/>
  <c r="K75" i="9"/>
  <c r="J71" i="9"/>
  <c r="T71" i="9" s="1"/>
  <c r="P71" i="9"/>
  <c r="O71" i="9"/>
  <c r="U71" i="9" s="1"/>
  <c r="K71" i="9"/>
  <c r="J67" i="9"/>
  <c r="P67" i="9"/>
  <c r="O67" i="9"/>
  <c r="K67" i="9"/>
  <c r="J63" i="9"/>
  <c r="P63" i="9"/>
  <c r="O63" i="9"/>
  <c r="K63" i="9"/>
  <c r="J59" i="9"/>
  <c r="P59" i="9"/>
  <c r="O59" i="9"/>
  <c r="U59" i="9" s="1"/>
  <c r="K59" i="9"/>
  <c r="J55" i="9"/>
  <c r="P55" i="9"/>
  <c r="O55" i="9"/>
  <c r="U55" i="9" s="1"/>
  <c r="K55" i="9"/>
  <c r="J51" i="9"/>
  <c r="P51" i="9"/>
  <c r="O51" i="9"/>
  <c r="K51" i="9"/>
  <c r="J47" i="9"/>
  <c r="P47" i="9"/>
  <c r="O47" i="9"/>
  <c r="K47" i="9"/>
  <c r="J43" i="9"/>
  <c r="P43" i="9"/>
  <c r="O43" i="9"/>
  <c r="K43" i="9"/>
  <c r="J39" i="9"/>
  <c r="T39" i="9" s="1"/>
  <c r="P39" i="9"/>
  <c r="O39" i="9"/>
  <c r="U39" i="9" s="1"/>
  <c r="K39" i="9"/>
  <c r="J35" i="9"/>
  <c r="P35" i="9"/>
  <c r="O35" i="9"/>
  <c r="K35" i="9"/>
  <c r="J31" i="9"/>
  <c r="P31" i="9"/>
  <c r="O31" i="9"/>
  <c r="K31" i="9"/>
  <c r="J27" i="9"/>
  <c r="P27" i="9"/>
  <c r="O27" i="9"/>
  <c r="U27" i="9" s="1"/>
  <c r="K27" i="9"/>
  <c r="J23" i="9"/>
  <c r="P23" i="9"/>
  <c r="L23" i="9"/>
  <c r="O23" i="9"/>
  <c r="K23" i="9"/>
  <c r="Q23" i="9"/>
  <c r="J16" i="10"/>
  <c r="P16" i="10"/>
  <c r="O16" i="10"/>
  <c r="U16" i="10" s="1"/>
  <c r="K16" i="10"/>
  <c r="P12" i="10"/>
  <c r="J12" i="10"/>
  <c r="O12" i="10"/>
  <c r="U12" i="10" s="1"/>
  <c r="K12" i="10"/>
  <c r="P8" i="10"/>
  <c r="L8" i="10"/>
  <c r="J8" i="10"/>
  <c r="Q8" i="10"/>
  <c r="K8" i="10"/>
  <c r="O8" i="10"/>
  <c r="O248" i="9"/>
  <c r="U248" i="9" s="1"/>
  <c r="K248" i="9"/>
  <c r="P248" i="9"/>
  <c r="J248" i="9"/>
  <c r="U254" i="9"/>
  <c r="P5" i="7"/>
  <c r="O5" i="7"/>
  <c r="K5" i="7"/>
  <c r="J5" i="7"/>
  <c r="J87" i="7"/>
  <c r="P87" i="7"/>
  <c r="O87" i="7"/>
  <c r="K87" i="7"/>
  <c r="J83" i="7"/>
  <c r="P83" i="7"/>
  <c r="O83" i="7"/>
  <c r="K83" i="7"/>
  <c r="J79" i="7"/>
  <c r="P79" i="7"/>
  <c r="O79" i="7"/>
  <c r="K79" i="7"/>
  <c r="J75" i="7"/>
  <c r="P75" i="7"/>
  <c r="O75" i="7"/>
  <c r="U75" i="7" s="1"/>
  <c r="K75" i="7"/>
  <c r="P72" i="7"/>
  <c r="J72" i="7"/>
  <c r="O72" i="7"/>
  <c r="U72" i="7" s="1"/>
  <c r="K72" i="7"/>
  <c r="P68" i="7"/>
  <c r="J68" i="7"/>
  <c r="T68" i="7" s="1"/>
  <c r="O68" i="7"/>
  <c r="U68" i="7" s="1"/>
  <c r="K68" i="7"/>
  <c r="P64" i="7"/>
  <c r="J64" i="7"/>
  <c r="T64" i="7" s="1"/>
  <c r="O64" i="7"/>
  <c r="U64" i="7" s="1"/>
  <c r="K64" i="7"/>
  <c r="P60" i="7"/>
  <c r="J60" i="7"/>
  <c r="O60" i="7"/>
  <c r="U60" i="7" s="1"/>
  <c r="K60" i="7"/>
  <c r="P56" i="7"/>
  <c r="J56" i="7"/>
  <c r="O56" i="7"/>
  <c r="K56" i="7"/>
  <c r="P52" i="7"/>
  <c r="O52" i="7"/>
  <c r="U52" i="7" s="1"/>
  <c r="K52" i="7"/>
  <c r="J52" i="7"/>
  <c r="T52" i="7" s="1"/>
  <c r="P48" i="7"/>
  <c r="J48" i="7"/>
  <c r="T48" i="7" s="1"/>
  <c r="O48" i="7"/>
  <c r="U48" i="7" s="1"/>
  <c r="K48" i="7"/>
  <c r="J45" i="7"/>
  <c r="T45" i="7" s="1"/>
  <c r="O45" i="7"/>
  <c r="K45" i="7"/>
  <c r="P45" i="7"/>
  <c r="J41" i="7"/>
  <c r="P41" i="7"/>
  <c r="O41" i="7"/>
  <c r="U41" i="7" s="1"/>
  <c r="K41" i="7"/>
  <c r="P37" i="7"/>
  <c r="O37" i="7"/>
  <c r="U37" i="7" s="1"/>
  <c r="K37" i="7"/>
  <c r="J37" i="7"/>
  <c r="P33" i="7"/>
  <c r="O33" i="7"/>
  <c r="K33" i="7"/>
  <c r="J33" i="7"/>
  <c r="P29" i="7"/>
  <c r="O29" i="7"/>
  <c r="K29" i="7"/>
  <c r="J29" i="7"/>
  <c r="T29" i="7" s="1"/>
  <c r="P25" i="7"/>
  <c r="O25" i="7"/>
  <c r="U25" i="7" s="1"/>
  <c r="K25" i="7"/>
  <c r="J25" i="7"/>
  <c r="T25" i="7" s="1"/>
  <c r="P19" i="10"/>
  <c r="L19" i="10"/>
  <c r="J19" i="10"/>
  <c r="O19" i="10"/>
  <c r="U19" i="10" s="1"/>
  <c r="K19" i="10"/>
  <c r="Q19" i="10"/>
  <c r="P7" i="7"/>
  <c r="L7" i="7"/>
  <c r="O7" i="7"/>
  <c r="K7" i="7"/>
  <c r="J7" i="7"/>
  <c r="T7" i="7" s="1"/>
  <c r="Q7" i="7"/>
  <c r="P21" i="10"/>
  <c r="J21" i="10"/>
  <c r="O21" i="10"/>
  <c r="K21" i="10"/>
  <c r="P16" i="9"/>
  <c r="L16" i="9"/>
  <c r="J16" i="9"/>
  <c r="O16" i="9"/>
  <c r="U16" i="9" s="1"/>
  <c r="Q16" i="9"/>
  <c r="K16" i="9"/>
  <c r="P9" i="7"/>
  <c r="O9" i="7"/>
  <c r="K9" i="7"/>
  <c r="J9" i="7"/>
  <c r="T9" i="7" s="1"/>
  <c r="J4" i="9"/>
  <c r="P4" i="9"/>
  <c r="O4" i="9"/>
  <c r="U4" i="9" s="1"/>
  <c r="K4" i="9"/>
  <c r="J9" i="9"/>
  <c r="P9" i="9"/>
  <c r="O9" i="9"/>
  <c r="K9" i="9"/>
  <c r="J22" i="7"/>
  <c r="Q22" i="7"/>
  <c r="P22" i="7"/>
  <c r="L22" i="7"/>
  <c r="O22" i="7"/>
  <c r="U22" i="7" s="1"/>
  <c r="K22" i="7"/>
  <c r="J14" i="7"/>
  <c r="Q14" i="7"/>
  <c r="P14" i="7"/>
  <c r="L14" i="7"/>
  <c r="O14" i="7"/>
  <c r="K14" i="7"/>
  <c r="J6" i="7"/>
  <c r="Q6" i="7"/>
  <c r="P6" i="7"/>
  <c r="L6" i="7"/>
  <c r="O6" i="7"/>
  <c r="K6" i="7"/>
  <c r="P52" i="9"/>
  <c r="J52" i="9"/>
  <c r="T52" i="9" s="1"/>
  <c r="O52" i="9"/>
  <c r="U52" i="9" s="1"/>
  <c r="K52" i="9"/>
  <c r="P40" i="9"/>
  <c r="J40" i="9"/>
  <c r="O40" i="9"/>
  <c r="K40" i="9"/>
  <c r="P34" i="9"/>
  <c r="J34" i="9"/>
  <c r="O34" i="9"/>
  <c r="U34" i="9" s="1"/>
  <c r="K34" i="9"/>
  <c r="P26" i="9"/>
  <c r="J26" i="9"/>
  <c r="T26" i="9" s="1"/>
  <c r="O26" i="9"/>
  <c r="U26" i="9" s="1"/>
  <c r="K26" i="9"/>
  <c r="J22" i="10"/>
  <c r="P22" i="10"/>
  <c r="O22" i="10"/>
  <c r="K22" i="10"/>
  <c r="O244" i="9"/>
  <c r="U244" i="9" s="1"/>
  <c r="K244" i="9"/>
  <c r="P244" i="9"/>
  <c r="J244" i="9"/>
  <c r="T244" i="9" s="1"/>
  <c r="J21" i="9"/>
  <c r="P21" i="9"/>
  <c r="O21" i="9"/>
  <c r="K21" i="9"/>
  <c r="O300" i="9"/>
  <c r="K300" i="9"/>
  <c r="P300" i="9"/>
  <c r="J300" i="9"/>
  <c r="T300" i="9" s="1"/>
  <c r="O296" i="9"/>
  <c r="K296" i="9"/>
  <c r="P296" i="9"/>
  <c r="J296" i="9"/>
  <c r="T296" i="9" s="1"/>
  <c r="O292" i="9"/>
  <c r="U292" i="9" s="1"/>
  <c r="K292" i="9"/>
  <c r="P292" i="9"/>
  <c r="J292" i="9"/>
  <c r="O288" i="9"/>
  <c r="K288" i="9"/>
  <c r="P288" i="9"/>
  <c r="J288" i="9"/>
  <c r="O284" i="9"/>
  <c r="K284" i="9"/>
  <c r="P284" i="9"/>
  <c r="J284" i="9"/>
  <c r="T284" i="9" s="1"/>
  <c r="O280" i="9"/>
  <c r="U280" i="9" s="1"/>
  <c r="K280" i="9"/>
  <c r="P280" i="9"/>
  <c r="J280" i="9"/>
  <c r="T280" i="9" s="1"/>
  <c r="O276" i="9"/>
  <c r="K276" i="9"/>
  <c r="P276" i="9"/>
  <c r="J276" i="9"/>
  <c r="T276" i="9" s="1"/>
  <c r="O272" i="9"/>
  <c r="K272" i="9"/>
  <c r="P272" i="9"/>
  <c r="J272" i="9"/>
  <c r="T272" i="9" s="1"/>
  <c r="O268" i="9"/>
  <c r="K268" i="9"/>
  <c r="P268" i="9"/>
  <c r="J268" i="9"/>
  <c r="T268" i="9" s="1"/>
  <c r="O264" i="9"/>
  <c r="K264" i="9"/>
  <c r="P264" i="9"/>
  <c r="J264" i="9"/>
  <c r="T264" i="9" s="1"/>
  <c r="O260" i="9"/>
  <c r="U260" i="9" s="1"/>
  <c r="K260" i="9"/>
  <c r="P260" i="9"/>
  <c r="J260" i="9"/>
  <c r="O256" i="9"/>
  <c r="K256" i="9"/>
  <c r="P256" i="9"/>
  <c r="J256" i="9"/>
  <c r="O252" i="9"/>
  <c r="K252" i="9"/>
  <c r="P252" i="9"/>
  <c r="J252" i="9"/>
  <c r="T252" i="9" s="1"/>
  <c r="O246" i="9"/>
  <c r="U246" i="9" s="1"/>
  <c r="K246" i="9"/>
  <c r="P246" i="9"/>
  <c r="J246" i="9"/>
  <c r="T246" i="9" s="1"/>
  <c r="P240" i="9"/>
  <c r="J240" i="9"/>
  <c r="O240" i="9"/>
  <c r="U240" i="9" s="1"/>
  <c r="K240" i="9"/>
  <c r="P236" i="9"/>
  <c r="J236" i="9"/>
  <c r="O236" i="9"/>
  <c r="U236" i="9" s="1"/>
  <c r="K236" i="9"/>
  <c r="P232" i="9"/>
  <c r="J232" i="9"/>
  <c r="O232" i="9"/>
  <c r="U232" i="9" s="1"/>
  <c r="K232" i="9"/>
  <c r="P228" i="9"/>
  <c r="J228" i="9"/>
  <c r="T228" i="9" s="1"/>
  <c r="O228" i="9"/>
  <c r="U228" i="9" s="1"/>
  <c r="K228" i="9"/>
  <c r="P224" i="9"/>
  <c r="J224" i="9"/>
  <c r="O224" i="9"/>
  <c r="K224" i="9"/>
  <c r="P220" i="9"/>
  <c r="J220" i="9"/>
  <c r="O220" i="9"/>
  <c r="K220" i="9"/>
  <c r="P216" i="9"/>
  <c r="J216" i="9"/>
  <c r="T216" i="9" s="1"/>
  <c r="O216" i="9"/>
  <c r="U216" i="9" s="1"/>
  <c r="K216" i="9"/>
  <c r="P212" i="9"/>
  <c r="J212" i="9"/>
  <c r="T212" i="9" s="1"/>
  <c r="O212" i="9"/>
  <c r="U212" i="9" s="1"/>
  <c r="K212" i="9"/>
  <c r="P208" i="9"/>
  <c r="J208" i="9"/>
  <c r="O208" i="9"/>
  <c r="U208" i="9" s="1"/>
  <c r="K208" i="9"/>
  <c r="P204" i="9"/>
  <c r="J204" i="9"/>
  <c r="O204" i="9"/>
  <c r="U204" i="9" s="1"/>
  <c r="K204" i="9"/>
  <c r="P200" i="9"/>
  <c r="J200" i="9"/>
  <c r="O200" i="9"/>
  <c r="U200" i="9" s="1"/>
  <c r="K200" i="9"/>
  <c r="P196" i="9"/>
  <c r="J196" i="9"/>
  <c r="T196" i="9" s="1"/>
  <c r="O196" i="9"/>
  <c r="U196" i="9" s="1"/>
  <c r="K196" i="9"/>
  <c r="P192" i="9"/>
  <c r="J192" i="9"/>
  <c r="O192" i="9"/>
  <c r="K192" i="9"/>
  <c r="P188" i="9"/>
  <c r="J188" i="9"/>
  <c r="O188" i="9"/>
  <c r="K188" i="9"/>
  <c r="P184" i="9"/>
  <c r="J184" i="9"/>
  <c r="T184" i="9" s="1"/>
  <c r="O184" i="9"/>
  <c r="U184" i="9" s="1"/>
  <c r="K184" i="9"/>
  <c r="P180" i="9"/>
  <c r="J180" i="9"/>
  <c r="T180" i="9" s="1"/>
  <c r="O180" i="9"/>
  <c r="U180" i="9" s="1"/>
  <c r="K180" i="9"/>
  <c r="P176" i="9"/>
  <c r="J176" i="9"/>
  <c r="O176" i="9"/>
  <c r="U176" i="9" s="1"/>
  <c r="K176" i="9"/>
  <c r="P172" i="9"/>
  <c r="J172" i="9"/>
  <c r="O172" i="9"/>
  <c r="U172" i="9" s="1"/>
  <c r="K172" i="9"/>
  <c r="P168" i="9"/>
  <c r="J168" i="9"/>
  <c r="O168" i="9"/>
  <c r="U168" i="9" s="1"/>
  <c r="K168" i="9"/>
  <c r="P164" i="9"/>
  <c r="J164" i="9"/>
  <c r="T164" i="9" s="1"/>
  <c r="O164" i="9"/>
  <c r="U164" i="9" s="1"/>
  <c r="K164" i="9"/>
  <c r="P160" i="9"/>
  <c r="J160" i="9"/>
  <c r="O160" i="9"/>
  <c r="K160" i="9"/>
  <c r="P156" i="9"/>
  <c r="J156" i="9"/>
  <c r="O156" i="9"/>
  <c r="K156" i="9"/>
  <c r="P152" i="9"/>
  <c r="J152" i="9"/>
  <c r="T152" i="9" s="1"/>
  <c r="O152" i="9"/>
  <c r="U152" i="9" s="1"/>
  <c r="K152" i="9"/>
  <c r="P148" i="9"/>
  <c r="J148" i="9"/>
  <c r="T148" i="9" s="1"/>
  <c r="O148" i="9"/>
  <c r="U148" i="9" s="1"/>
  <c r="K148" i="9"/>
  <c r="P144" i="9"/>
  <c r="J144" i="9"/>
  <c r="O144" i="9"/>
  <c r="U144" i="9" s="1"/>
  <c r="K144" i="9"/>
  <c r="P140" i="9"/>
  <c r="J140" i="9"/>
  <c r="O140" i="9"/>
  <c r="U140" i="9" s="1"/>
  <c r="K140" i="9"/>
  <c r="P136" i="9"/>
  <c r="J136" i="9"/>
  <c r="O136" i="9"/>
  <c r="U136" i="9" s="1"/>
  <c r="K136" i="9"/>
  <c r="P132" i="9"/>
  <c r="J132" i="9"/>
  <c r="T132" i="9" s="1"/>
  <c r="O132" i="9"/>
  <c r="U132" i="9" s="1"/>
  <c r="K132" i="9"/>
  <c r="P128" i="9"/>
  <c r="J128" i="9"/>
  <c r="O128" i="9"/>
  <c r="K128" i="9"/>
  <c r="P124" i="9"/>
  <c r="J124" i="9"/>
  <c r="O124" i="9"/>
  <c r="K124" i="9"/>
  <c r="P120" i="9"/>
  <c r="J120" i="9"/>
  <c r="T120" i="9" s="1"/>
  <c r="O120" i="9"/>
  <c r="U120" i="9" s="1"/>
  <c r="K120" i="9"/>
  <c r="P116" i="9"/>
  <c r="J116" i="9"/>
  <c r="T116" i="9" s="1"/>
  <c r="O116" i="9"/>
  <c r="U116" i="9" s="1"/>
  <c r="K116" i="9"/>
  <c r="P112" i="9"/>
  <c r="J112" i="9"/>
  <c r="O112" i="9"/>
  <c r="U112" i="9" s="1"/>
  <c r="K112" i="9"/>
  <c r="P108" i="9"/>
  <c r="J108" i="9"/>
  <c r="O108" i="9"/>
  <c r="U108" i="9" s="1"/>
  <c r="K108" i="9"/>
  <c r="P104" i="9"/>
  <c r="J104" i="9"/>
  <c r="O104" i="9"/>
  <c r="U104" i="9" s="1"/>
  <c r="K104" i="9"/>
  <c r="P100" i="9"/>
  <c r="J100" i="9"/>
  <c r="T100" i="9" s="1"/>
  <c r="O100" i="9"/>
  <c r="U100" i="9" s="1"/>
  <c r="K100" i="9"/>
  <c r="P96" i="9"/>
  <c r="J96" i="9"/>
  <c r="O96" i="9"/>
  <c r="K96" i="9"/>
  <c r="P92" i="9"/>
  <c r="J92" i="9"/>
  <c r="O92" i="9"/>
  <c r="K92" i="9"/>
  <c r="P88" i="9"/>
  <c r="J88" i="9"/>
  <c r="T88" i="9" s="1"/>
  <c r="O88" i="9"/>
  <c r="U88" i="9" s="1"/>
  <c r="K88" i="9"/>
  <c r="P84" i="9"/>
  <c r="J84" i="9"/>
  <c r="T84" i="9" s="1"/>
  <c r="O84" i="9"/>
  <c r="U84" i="9" s="1"/>
  <c r="K84" i="9"/>
  <c r="P80" i="9"/>
  <c r="J80" i="9"/>
  <c r="O80" i="9"/>
  <c r="U80" i="9" s="1"/>
  <c r="K80" i="9"/>
  <c r="P76" i="9"/>
  <c r="J76" i="9"/>
  <c r="O76" i="9"/>
  <c r="U76" i="9" s="1"/>
  <c r="K76" i="9"/>
  <c r="P72" i="9"/>
  <c r="J72" i="9"/>
  <c r="O72" i="9"/>
  <c r="U72" i="9" s="1"/>
  <c r="K72" i="9"/>
  <c r="P68" i="9"/>
  <c r="J68" i="9"/>
  <c r="T68" i="9" s="1"/>
  <c r="O68" i="9"/>
  <c r="U68" i="9" s="1"/>
  <c r="K68" i="9"/>
  <c r="P64" i="9"/>
  <c r="J64" i="9"/>
  <c r="O64" i="9"/>
  <c r="K64" i="9"/>
  <c r="P60" i="9"/>
  <c r="J60" i="9"/>
  <c r="O60" i="9"/>
  <c r="K60" i="9"/>
  <c r="P56" i="9"/>
  <c r="J56" i="9"/>
  <c r="T56" i="9" s="1"/>
  <c r="O56" i="9"/>
  <c r="U56" i="9" s="1"/>
  <c r="K56" i="9"/>
  <c r="P50" i="9"/>
  <c r="J50" i="9"/>
  <c r="T50" i="9" s="1"/>
  <c r="O50" i="9"/>
  <c r="U50" i="9" s="1"/>
  <c r="K50" i="9"/>
  <c r="P46" i="9"/>
  <c r="J46" i="9"/>
  <c r="O46" i="9"/>
  <c r="U46" i="9" s="1"/>
  <c r="K46" i="9"/>
  <c r="P38" i="9"/>
  <c r="J38" i="9"/>
  <c r="O38" i="9"/>
  <c r="U38" i="9" s="1"/>
  <c r="K38" i="9"/>
  <c r="P30" i="9"/>
  <c r="J30" i="9"/>
  <c r="O30" i="9"/>
  <c r="U30" i="9" s="1"/>
  <c r="K30" i="9"/>
  <c r="J13" i="9"/>
  <c r="T13" i="9" s="1"/>
  <c r="P13" i="9"/>
  <c r="O13" i="9"/>
  <c r="K13" i="9"/>
  <c r="P6" i="10"/>
  <c r="L6" i="10"/>
  <c r="J6" i="10"/>
  <c r="T6" i="10" s="1"/>
  <c r="Q6" i="10"/>
  <c r="K6" i="10"/>
  <c r="O6" i="10"/>
  <c r="P21" i="7"/>
  <c r="O21" i="7"/>
  <c r="K21" i="7"/>
  <c r="J21" i="7"/>
  <c r="P17" i="10"/>
  <c r="L17" i="10"/>
  <c r="J17" i="10"/>
  <c r="T17" i="10" s="1"/>
  <c r="Q17" i="10"/>
  <c r="K17" i="10"/>
  <c r="O17" i="10"/>
  <c r="P12" i="9"/>
  <c r="J12" i="9"/>
  <c r="T12" i="9" s="1"/>
  <c r="O12" i="9"/>
  <c r="U12" i="9" s="1"/>
  <c r="K12" i="9"/>
  <c r="J303" i="10"/>
  <c r="O303" i="10"/>
  <c r="K303" i="10"/>
  <c r="P303" i="10"/>
  <c r="J301" i="10"/>
  <c r="T301" i="10" s="1"/>
  <c r="O301" i="10"/>
  <c r="K301" i="10"/>
  <c r="P301" i="10"/>
  <c r="O299" i="10"/>
  <c r="K299" i="10"/>
  <c r="J299" i="10"/>
  <c r="P299" i="10"/>
  <c r="O297" i="10"/>
  <c r="K297" i="10"/>
  <c r="J297" i="10"/>
  <c r="T297" i="10" s="1"/>
  <c r="P297" i="10"/>
  <c r="O295" i="10"/>
  <c r="K295" i="10"/>
  <c r="J295" i="10"/>
  <c r="T295" i="10" s="1"/>
  <c r="P295" i="10"/>
  <c r="O293" i="10"/>
  <c r="K293" i="10"/>
  <c r="J293" i="10"/>
  <c r="P293" i="10"/>
  <c r="O291" i="10"/>
  <c r="U291" i="10" s="1"/>
  <c r="K291" i="10"/>
  <c r="J291" i="10"/>
  <c r="P291" i="10"/>
  <c r="O289" i="10"/>
  <c r="K289" i="10"/>
  <c r="J289" i="10"/>
  <c r="T289" i="10" s="1"/>
  <c r="P289" i="10"/>
  <c r="O287" i="10"/>
  <c r="K287" i="10"/>
  <c r="J287" i="10"/>
  <c r="T287" i="10" s="1"/>
  <c r="P287" i="10"/>
  <c r="O285" i="10"/>
  <c r="K285" i="10"/>
  <c r="J285" i="10"/>
  <c r="P285" i="10"/>
  <c r="O283" i="10"/>
  <c r="U283" i="10" s="1"/>
  <c r="K283" i="10"/>
  <c r="J283" i="10"/>
  <c r="P283" i="10"/>
  <c r="P281" i="10"/>
  <c r="O281" i="10"/>
  <c r="K281" i="10"/>
  <c r="J281" i="10"/>
  <c r="P279" i="10"/>
  <c r="O279" i="10"/>
  <c r="K279" i="10"/>
  <c r="J279" i="10"/>
  <c r="T279" i="10" s="1"/>
  <c r="P277" i="10"/>
  <c r="O277" i="10"/>
  <c r="K277" i="10"/>
  <c r="J277" i="10"/>
  <c r="T277" i="10" s="1"/>
  <c r="P275" i="10"/>
  <c r="O275" i="10"/>
  <c r="U275" i="10" s="1"/>
  <c r="K275" i="10"/>
  <c r="J275" i="10"/>
  <c r="T275" i="10" s="1"/>
  <c r="P273" i="10"/>
  <c r="O273" i="10"/>
  <c r="K273" i="10"/>
  <c r="J273" i="10"/>
  <c r="P271" i="10"/>
  <c r="O271" i="10"/>
  <c r="K271" i="10"/>
  <c r="J271" i="10"/>
  <c r="T271" i="10" s="1"/>
  <c r="P269" i="10"/>
  <c r="O269" i="10"/>
  <c r="U269" i="10" s="1"/>
  <c r="K269" i="10"/>
  <c r="J269" i="10"/>
  <c r="T269" i="10" s="1"/>
  <c r="P267" i="10"/>
  <c r="O267" i="10"/>
  <c r="U267" i="10" s="1"/>
  <c r="K267" i="10"/>
  <c r="J267" i="10"/>
  <c r="P265" i="10"/>
  <c r="O265" i="10"/>
  <c r="K265" i="10"/>
  <c r="J265" i="10"/>
  <c r="P263" i="10"/>
  <c r="O263" i="10"/>
  <c r="K263" i="10"/>
  <c r="J263" i="10"/>
  <c r="T263" i="10" s="1"/>
  <c r="P261" i="10"/>
  <c r="O261" i="10"/>
  <c r="K261" i="10"/>
  <c r="J261" i="10"/>
  <c r="T261" i="10" s="1"/>
  <c r="P259" i="10"/>
  <c r="O259" i="10"/>
  <c r="U259" i="10" s="1"/>
  <c r="K259" i="10"/>
  <c r="J259" i="10"/>
  <c r="T259" i="10" s="1"/>
  <c r="P257" i="10"/>
  <c r="O257" i="10"/>
  <c r="K257" i="10"/>
  <c r="J257" i="10"/>
  <c r="P255" i="10"/>
  <c r="O255" i="10"/>
  <c r="K255" i="10"/>
  <c r="J255" i="10"/>
  <c r="T255" i="10" s="1"/>
  <c r="P253" i="10"/>
  <c r="O253" i="10"/>
  <c r="U253" i="10" s="1"/>
  <c r="K253" i="10"/>
  <c r="J253" i="10"/>
  <c r="T253" i="10" s="1"/>
  <c r="P251" i="10"/>
  <c r="O251" i="10"/>
  <c r="U251" i="10" s="1"/>
  <c r="K251" i="10"/>
  <c r="J251" i="10"/>
  <c r="P249" i="10"/>
  <c r="O249" i="10"/>
  <c r="K249" i="10"/>
  <c r="J249" i="10"/>
  <c r="P247" i="10"/>
  <c r="O247" i="10"/>
  <c r="K247" i="10"/>
  <c r="J247" i="10"/>
  <c r="T247" i="10" s="1"/>
  <c r="P245" i="10"/>
  <c r="O245" i="10"/>
  <c r="K245" i="10"/>
  <c r="J245" i="10"/>
  <c r="T245" i="10" s="1"/>
  <c r="P243" i="10"/>
  <c r="O243" i="10"/>
  <c r="U243" i="10" s="1"/>
  <c r="K243" i="10"/>
  <c r="J243" i="10"/>
  <c r="T243" i="10" s="1"/>
  <c r="P241" i="10"/>
  <c r="O241" i="10"/>
  <c r="K241" i="10"/>
  <c r="J241" i="10"/>
  <c r="P239" i="10"/>
  <c r="O239" i="10"/>
  <c r="K239" i="10"/>
  <c r="J239" i="10"/>
  <c r="T239" i="10" s="1"/>
  <c r="P237" i="10"/>
  <c r="O237" i="10"/>
  <c r="U237" i="10" s="1"/>
  <c r="K237" i="10"/>
  <c r="J237" i="10"/>
  <c r="P235" i="10"/>
  <c r="O235" i="10"/>
  <c r="U235" i="10" s="1"/>
  <c r="K235" i="10"/>
  <c r="J235" i="10"/>
  <c r="T235" i="10" s="1"/>
  <c r="P233" i="10"/>
  <c r="O233" i="10"/>
  <c r="K233" i="10"/>
  <c r="J233" i="10"/>
  <c r="P231" i="10"/>
  <c r="O231" i="10"/>
  <c r="K231" i="10"/>
  <c r="J231" i="10"/>
  <c r="T231" i="10" s="1"/>
  <c r="P229" i="10"/>
  <c r="O229" i="10"/>
  <c r="U229" i="10" s="1"/>
  <c r="K229" i="10"/>
  <c r="J229" i="10"/>
  <c r="T229" i="10" s="1"/>
  <c r="P227" i="10"/>
  <c r="O227" i="10"/>
  <c r="U227" i="10" s="1"/>
  <c r="K227" i="10"/>
  <c r="J227" i="10"/>
  <c r="P225" i="10"/>
  <c r="O225" i="10"/>
  <c r="K225" i="10"/>
  <c r="J225" i="10"/>
  <c r="P223" i="10"/>
  <c r="O223" i="10"/>
  <c r="U223" i="10" s="1"/>
  <c r="K223" i="10"/>
  <c r="J223" i="10"/>
  <c r="T223" i="10" s="1"/>
  <c r="O221" i="10"/>
  <c r="K221" i="10"/>
  <c r="P221" i="10"/>
  <c r="J221" i="10"/>
  <c r="T221" i="10" s="1"/>
  <c r="J219" i="10"/>
  <c r="P219" i="10"/>
  <c r="O219" i="10"/>
  <c r="K219" i="10"/>
  <c r="J217" i="10"/>
  <c r="T217" i="10" s="1"/>
  <c r="P217" i="10"/>
  <c r="O217" i="10"/>
  <c r="K217" i="10"/>
  <c r="J215" i="10"/>
  <c r="T215" i="10" s="1"/>
  <c r="P215" i="10"/>
  <c r="O215" i="10"/>
  <c r="U215" i="10" s="1"/>
  <c r="K215" i="10"/>
  <c r="J213" i="10"/>
  <c r="P213" i="10"/>
  <c r="O213" i="10"/>
  <c r="K213" i="10"/>
  <c r="J211" i="10"/>
  <c r="P211" i="10"/>
  <c r="O211" i="10"/>
  <c r="K211" i="10"/>
  <c r="J209" i="10"/>
  <c r="T209" i="10" s="1"/>
  <c r="P209" i="10"/>
  <c r="O209" i="10"/>
  <c r="U209" i="10" s="1"/>
  <c r="K209" i="10"/>
  <c r="J207" i="10"/>
  <c r="P207" i="10"/>
  <c r="O207" i="10"/>
  <c r="U207" i="10" s="1"/>
  <c r="K207" i="10"/>
  <c r="J205" i="10"/>
  <c r="P205" i="10"/>
  <c r="O205" i="10"/>
  <c r="U205" i="10" s="1"/>
  <c r="K205" i="10"/>
  <c r="J203" i="10"/>
  <c r="P203" i="10"/>
  <c r="O203" i="10"/>
  <c r="K203" i="10"/>
  <c r="J201" i="10"/>
  <c r="T201" i="10" s="1"/>
  <c r="P201" i="10"/>
  <c r="O201" i="10"/>
  <c r="U201" i="10" s="1"/>
  <c r="K201" i="10"/>
  <c r="J199" i="10"/>
  <c r="P199" i="10"/>
  <c r="O199" i="10"/>
  <c r="U199" i="10" s="1"/>
  <c r="K199" i="10"/>
  <c r="J197" i="10"/>
  <c r="P197" i="10"/>
  <c r="O197" i="10"/>
  <c r="U197" i="10" s="1"/>
  <c r="K197" i="10"/>
  <c r="J195" i="10"/>
  <c r="P195" i="10"/>
  <c r="O195" i="10"/>
  <c r="K195" i="10"/>
  <c r="J193" i="10"/>
  <c r="T193" i="10" s="1"/>
  <c r="P193" i="10"/>
  <c r="O193" i="10"/>
  <c r="K193" i="10"/>
  <c r="J191" i="10"/>
  <c r="T191" i="10" s="1"/>
  <c r="P191" i="10"/>
  <c r="O191" i="10"/>
  <c r="U191" i="10" s="1"/>
  <c r="K191" i="10"/>
  <c r="J189" i="10"/>
  <c r="P189" i="10"/>
  <c r="O189" i="10"/>
  <c r="K189" i="10"/>
  <c r="J187" i="10"/>
  <c r="T187" i="10" s="1"/>
  <c r="P187" i="10"/>
  <c r="O187" i="10"/>
  <c r="K187" i="10"/>
  <c r="J185" i="10"/>
  <c r="T185" i="10" s="1"/>
  <c r="P185" i="10"/>
  <c r="O185" i="10"/>
  <c r="U185" i="10" s="1"/>
  <c r="K185" i="10"/>
  <c r="J183" i="10"/>
  <c r="P183" i="10"/>
  <c r="O183" i="10"/>
  <c r="U183" i="10" s="1"/>
  <c r="K183" i="10"/>
  <c r="J181" i="10"/>
  <c r="P181" i="10"/>
  <c r="O181" i="10"/>
  <c r="K181" i="10"/>
  <c r="J179" i="10"/>
  <c r="P179" i="10"/>
  <c r="O179" i="10"/>
  <c r="U179" i="10" s="1"/>
  <c r="K179" i="10"/>
  <c r="J177" i="10"/>
  <c r="T177" i="10" s="1"/>
  <c r="P177" i="10"/>
  <c r="O177" i="10"/>
  <c r="U177" i="10" s="1"/>
  <c r="K177" i="10"/>
  <c r="J175" i="10"/>
  <c r="P175" i="10"/>
  <c r="O175" i="10"/>
  <c r="K175" i="10"/>
  <c r="P173" i="10"/>
  <c r="J173" i="10"/>
  <c r="T173" i="10" s="1"/>
  <c r="O173" i="10"/>
  <c r="K173" i="10"/>
  <c r="P171" i="10"/>
  <c r="J171" i="10"/>
  <c r="T171" i="10" s="1"/>
  <c r="O171" i="10"/>
  <c r="U171" i="10" s="1"/>
  <c r="K171" i="10"/>
  <c r="P169" i="10"/>
  <c r="J169" i="10"/>
  <c r="O169" i="10"/>
  <c r="U169" i="10" s="1"/>
  <c r="K169" i="10"/>
  <c r="P167" i="10"/>
  <c r="J167" i="10"/>
  <c r="O167" i="10"/>
  <c r="U167" i="10" s="1"/>
  <c r="K167" i="10"/>
  <c r="P165" i="10"/>
  <c r="J165" i="10"/>
  <c r="T165" i="10" s="1"/>
  <c r="O165" i="10"/>
  <c r="U165" i="10" s="1"/>
  <c r="K165" i="10"/>
  <c r="P163" i="10"/>
  <c r="J163" i="10"/>
  <c r="T163" i="10" s="1"/>
  <c r="O163" i="10"/>
  <c r="U163" i="10" s="1"/>
  <c r="K163" i="10"/>
  <c r="P161" i="10"/>
  <c r="J161" i="10"/>
  <c r="O161" i="10"/>
  <c r="U161" i="10" s="1"/>
  <c r="K161" i="10"/>
  <c r="P159" i="10"/>
  <c r="J159" i="10"/>
  <c r="O159" i="10"/>
  <c r="U159" i="10" s="1"/>
  <c r="K159" i="10"/>
  <c r="P157" i="10"/>
  <c r="J157" i="10"/>
  <c r="T157" i="10" s="1"/>
  <c r="O157" i="10"/>
  <c r="U157" i="10" s="1"/>
  <c r="K157" i="10"/>
  <c r="P155" i="10"/>
  <c r="J155" i="10"/>
  <c r="T155" i="10" s="1"/>
  <c r="O155" i="10"/>
  <c r="U155" i="10" s="1"/>
  <c r="K155" i="10"/>
  <c r="P153" i="10"/>
  <c r="J153" i="10"/>
  <c r="O153" i="10"/>
  <c r="U153" i="10" s="1"/>
  <c r="K153" i="10"/>
  <c r="P151" i="10"/>
  <c r="J151" i="10"/>
  <c r="O151" i="10"/>
  <c r="U151" i="10" s="1"/>
  <c r="K151" i="10"/>
  <c r="P149" i="10"/>
  <c r="J149" i="10"/>
  <c r="T149" i="10" s="1"/>
  <c r="O149" i="10"/>
  <c r="U149" i="10" s="1"/>
  <c r="K149" i="10"/>
  <c r="P147" i="10"/>
  <c r="J147" i="10"/>
  <c r="T147" i="10" s="1"/>
  <c r="O147" i="10"/>
  <c r="U147" i="10" s="1"/>
  <c r="K147" i="10"/>
  <c r="P145" i="10"/>
  <c r="J145" i="10"/>
  <c r="O145" i="10"/>
  <c r="K145" i="10"/>
  <c r="P143" i="10"/>
  <c r="J143" i="10"/>
  <c r="O143" i="10"/>
  <c r="K143" i="10"/>
  <c r="P141" i="10"/>
  <c r="J141" i="10"/>
  <c r="T141" i="10" s="1"/>
  <c r="O141" i="10"/>
  <c r="U141" i="10" s="1"/>
  <c r="K141" i="10"/>
  <c r="P139" i="10"/>
  <c r="J139" i="10"/>
  <c r="T139" i="10" s="1"/>
  <c r="O139" i="10"/>
  <c r="U139" i="10" s="1"/>
  <c r="K139" i="10"/>
  <c r="P137" i="10"/>
  <c r="J137" i="10"/>
  <c r="O137" i="10"/>
  <c r="K137" i="10"/>
  <c r="P135" i="10"/>
  <c r="J135" i="10"/>
  <c r="O135" i="10"/>
  <c r="K135" i="10"/>
  <c r="P133" i="10"/>
  <c r="J133" i="10"/>
  <c r="T133" i="10" s="1"/>
  <c r="O133" i="10"/>
  <c r="U133" i="10" s="1"/>
  <c r="K133" i="10"/>
  <c r="P131" i="10"/>
  <c r="J131" i="10"/>
  <c r="T131" i="10" s="1"/>
  <c r="O131" i="10"/>
  <c r="U131" i="10" s="1"/>
  <c r="K131" i="10"/>
  <c r="P129" i="10"/>
  <c r="J129" i="10"/>
  <c r="O129" i="10"/>
  <c r="K129" i="10"/>
  <c r="P127" i="10"/>
  <c r="J127" i="10"/>
  <c r="O127" i="10"/>
  <c r="K127" i="10"/>
  <c r="P125" i="10"/>
  <c r="J125" i="10"/>
  <c r="T125" i="10" s="1"/>
  <c r="O125" i="10"/>
  <c r="U125" i="10" s="1"/>
  <c r="K125" i="10"/>
  <c r="P123" i="10"/>
  <c r="J123" i="10"/>
  <c r="T123" i="10" s="1"/>
  <c r="O123" i="10"/>
  <c r="U123" i="10" s="1"/>
  <c r="K123" i="10"/>
  <c r="P121" i="10"/>
  <c r="J121" i="10"/>
  <c r="O121" i="10"/>
  <c r="K121" i="10"/>
  <c r="P119" i="10"/>
  <c r="J119" i="10"/>
  <c r="O119" i="10"/>
  <c r="K119" i="10"/>
  <c r="P117" i="10"/>
  <c r="J117" i="10"/>
  <c r="T117" i="10" s="1"/>
  <c r="O117" i="10"/>
  <c r="U117" i="10" s="1"/>
  <c r="K117" i="10"/>
  <c r="P115" i="10"/>
  <c r="J115" i="10"/>
  <c r="T115" i="10" s="1"/>
  <c r="O115" i="10"/>
  <c r="U115" i="10" s="1"/>
  <c r="K115" i="10"/>
  <c r="P113" i="10"/>
  <c r="J113" i="10"/>
  <c r="O113" i="10"/>
  <c r="K113" i="10"/>
  <c r="P111" i="10"/>
  <c r="J111" i="10"/>
  <c r="O111" i="10"/>
  <c r="K111" i="10"/>
  <c r="P109" i="10"/>
  <c r="J109" i="10"/>
  <c r="T109" i="10" s="1"/>
  <c r="O109" i="10"/>
  <c r="U109" i="10" s="1"/>
  <c r="K109" i="10"/>
  <c r="P107" i="10"/>
  <c r="J107" i="10"/>
  <c r="T107" i="10" s="1"/>
  <c r="O107" i="10"/>
  <c r="U107" i="10" s="1"/>
  <c r="K107" i="10"/>
  <c r="P105" i="10"/>
  <c r="J105" i="10"/>
  <c r="O105" i="10"/>
  <c r="K105" i="10"/>
  <c r="P103" i="10"/>
  <c r="J103" i="10"/>
  <c r="O103" i="10"/>
  <c r="K103" i="10"/>
  <c r="P101" i="10"/>
  <c r="J101" i="10"/>
  <c r="T101" i="10" s="1"/>
  <c r="O101" i="10"/>
  <c r="U101" i="10" s="1"/>
  <c r="K101" i="10"/>
  <c r="P99" i="10"/>
  <c r="J99" i="10"/>
  <c r="T99" i="10" s="1"/>
  <c r="O99" i="10"/>
  <c r="U99" i="10" s="1"/>
  <c r="K99" i="10"/>
  <c r="P97" i="10"/>
  <c r="J97" i="10"/>
  <c r="O97" i="10"/>
  <c r="K97" i="10"/>
  <c r="P95" i="10"/>
  <c r="J95" i="10"/>
  <c r="O95" i="10"/>
  <c r="K95" i="10"/>
  <c r="P93" i="10"/>
  <c r="J93" i="10"/>
  <c r="T93" i="10" s="1"/>
  <c r="O93" i="10"/>
  <c r="U93" i="10" s="1"/>
  <c r="K93" i="10"/>
  <c r="P91" i="10"/>
  <c r="J91" i="10"/>
  <c r="T91" i="10" s="1"/>
  <c r="O91" i="10"/>
  <c r="U91" i="10" s="1"/>
  <c r="K91" i="10"/>
  <c r="P89" i="10"/>
  <c r="J89" i="10"/>
  <c r="O89" i="10"/>
  <c r="K89" i="10"/>
  <c r="P87" i="10"/>
  <c r="J87" i="10"/>
  <c r="O87" i="10"/>
  <c r="K87" i="10"/>
  <c r="P85" i="10"/>
  <c r="J85" i="10"/>
  <c r="T85" i="10" s="1"/>
  <c r="O85" i="10"/>
  <c r="U85" i="10" s="1"/>
  <c r="K85" i="10"/>
  <c r="P83" i="10"/>
  <c r="J83" i="10"/>
  <c r="T83" i="10" s="1"/>
  <c r="O83" i="10"/>
  <c r="U83" i="10" s="1"/>
  <c r="K83" i="10"/>
  <c r="P81" i="10"/>
  <c r="J81" i="10"/>
  <c r="O81" i="10"/>
  <c r="K81" i="10"/>
  <c r="P79" i="10"/>
  <c r="J79" i="10"/>
  <c r="O79" i="10"/>
  <c r="K79" i="10"/>
  <c r="P77" i="10"/>
  <c r="J77" i="10"/>
  <c r="T77" i="10" s="1"/>
  <c r="O77" i="10"/>
  <c r="U77" i="10" s="1"/>
  <c r="K77" i="10"/>
  <c r="P75" i="10"/>
  <c r="J75" i="10"/>
  <c r="T75" i="10" s="1"/>
  <c r="O75" i="10"/>
  <c r="U75" i="10" s="1"/>
  <c r="K75" i="10"/>
  <c r="P73" i="10"/>
  <c r="J73" i="10"/>
  <c r="O73" i="10"/>
  <c r="K73" i="10"/>
  <c r="P71" i="10"/>
  <c r="J71" i="10"/>
  <c r="O71" i="10"/>
  <c r="K71" i="10"/>
  <c r="P69" i="10"/>
  <c r="J69" i="10"/>
  <c r="T69" i="10" s="1"/>
  <c r="O69" i="10"/>
  <c r="U69" i="10" s="1"/>
  <c r="K69" i="10"/>
  <c r="P67" i="10"/>
  <c r="J67" i="10"/>
  <c r="T67" i="10" s="1"/>
  <c r="O67" i="10"/>
  <c r="U67" i="10" s="1"/>
  <c r="K67" i="10"/>
  <c r="P65" i="10"/>
  <c r="J65" i="10"/>
  <c r="O65" i="10"/>
  <c r="K65" i="10"/>
  <c r="P63" i="10"/>
  <c r="J63" i="10"/>
  <c r="O63" i="10"/>
  <c r="K63" i="10"/>
  <c r="P61" i="10"/>
  <c r="J61" i="10"/>
  <c r="T61" i="10" s="1"/>
  <c r="O61" i="10"/>
  <c r="U61" i="10" s="1"/>
  <c r="K61" i="10"/>
  <c r="P59" i="10"/>
  <c r="J59" i="10"/>
  <c r="T59" i="10" s="1"/>
  <c r="O59" i="10"/>
  <c r="U59" i="10" s="1"/>
  <c r="K59" i="10"/>
  <c r="P57" i="10"/>
  <c r="J57" i="10"/>
  <c r="O57" i="10"/>
  <c r="K57" i="10"/>
  <c r="P55" i="10"/>
  <c r="J55" i="10"/>
  <c r="O55" i="10"/>
  <c r="K55" i="10"/>
  <c r="P53" i="10"/>
  <c r="J53" i="10"/>
  <c r="T53" i="10" s="1"/>
  <c r="O53" i="10"/>
  <c r="U53" i="10" s="1"/>
  <c r="K53" i="10"/>
  <c r="P51" i="10"/>
  <c r="J51" i="10"/>
  <c r="T51" i="10" s="1"/>
  <c r="O51" i="10"/>
  <c r="U51" i="10" s="1"/>
  <c r="K51" i="10"/>
  <c r="P49" i="10"/>
  <c r="J49" i="10"/>
  <c r="O49" i="10"/>
  <c r="K49" i="10"/>
  <c r="P47" i="10"/>
  <c r="J47" i="10"/>
  <c r="O47" i="10"/>
  <c r="K47" i="10"/>
  <c r="P45" i="10"/>
  <c r="J45" i="10"/>
  <c r="T45" i="10" s="1"/>
  <c r="O45" i="10"/>
  <c r="U45" i="10" s="1"/>
  <c r="K45" i="10"/>
  <c r="P43" i="10"/>
  <c r="J43" i="10"/>
  <c r="T43" i="10" s="1"/>
  <c r="O43" i="10"/>
  <c r="U43" i="10" s="1"/>
  <c r="K43" i="10"/>
  <c r="P41" i="10"/>
  <c r="J41" i="10"/>
  <c r="O41" i="10"/>
  <c r="K41" i="10"/>
  <c r="P39" i="10"/>
  <c r="J39" i="10"/>
  <c r="O39" i="10"/>
  <c r="K39" i="10"/>
  <c r="P37" i="10"/>
  <c r="J37" i="10"/>
  <c r="T37" i="10" s="1"/>
  <c r="O37" i="10"/>
  <c r="U37" i="10" s="1"/>
  <c r="K37" i="10"/>
  <c r="P35" i="10"/>
  <c r="J35" i="10"/>
  <c r="T35" i="10" s="1"/>
  <c r="O35" i="10"/>
  <c r="U35" i="10" s="1"/>
  <c r="K35" i="10"/>
  <c r="P33" i="10"/>
  <c r="J33" i="10"/>
  <c r="O33" i="10"/>
  <c r="K33" i="10"/>
  <c r="P31" i="10"/>
  <c r="J31" i="10"/>
  <c r="O31" i="10"/>
  <c r="K31" i="10"/>
  <c r="P29" i="10"/>
  <c r="J29" i="10"/>
  <c r="T29" i="10" s="1"/>
  <c r="O29" i="10"/>
  <c r="U29" i="10" s="1"/>
  <c r="K29" i="10"/>
  <c r="P27" i="10"/>
  <c r="J27" i="10"/>
  <c r="T27" i="10" s="1"/>
  <c r="O27" i="10"/>
  <c r="U27" i="10" s="1"/>
  <c r="K27" i="10"/>
  <c r="P25" i="10"/>
  <c r="J25" i="10"/>
  <c r="O25" i="10"/>
  <c r="K25" i="10"/>
  <c r="P23" i="10"/>
  <c r="J23" i="10"/>
  <c r="O23" i="10"/>
  <c r="K23" i="10"/>
  <c r="P18" i="9"/>
  <c r="L18" i="9"/>
  <c r="J18" i="9"/>
  <c r="O18" i="9"/>
  <c r="Q18" i="9"/>
  <c r="K18" i="9"/>
  <c r="P11" i="7"/>
  <c r="O11" i="7"/>
  <c r="U11" i="7" s="1"/>
  <c r="K11" i="7"/>
  <c r="J11" i="7"/>
  <c r="T11" i="7" s="1"/>
  <c r="J7" i="10"/>
  <c r="P7" i="10"/>
  <c r="L7" i="10"/>
  <c r="Q7" i="10"/>
  <c r="K7" i="10"/>
  <c r="O7" i="10"/>
  <c r="U7" i="10" s="1"/>
  <c r="O302" i="7"/>
  <c r="K302" i="7"/>
  <c r="P302" i="7"/>
  <c r="J302" i="7"/>
  <c r="O300" i="7"/>
  <c r="K300" i="7"/>
  <c r="P300" i="7"/>
  <c r="J300" i="7"/>
  <c r="T300" i="7" s="1"/>
  <c r="O298" i="7"/>
  <c r="U298" i="7" s="1"/>
  <c r="K298" i="7"/>
  <c r="P298" i="7"/>
  <c r="J298" i="7"/>
  <c r="T298" i="7" s="1"/>
  <c r="O296" i="7"/>
  <c r="U296" i="7" s="1"/>
  <c r="K296" i="7"/>
  <c r="P296" i="7"/>
  <c r="J296" i="7"/>
  <c r="O294" i="7"/>
  <c r="K294" i="7"/>
  <c r="P294" i="7"/>
  <c r="J294" i="7"/>
  <c r="O292" i="7"/>
  <c r="K292" i="7"/>
  <c r="P292" i="7"/>
  <c r="J292" i="7"/>
  <c r="T292" i="7" s="1"/>
  <c r="O290" i="7"/>
  <c r="U290" i="7" s="1"/>
  <c r="K290" i="7"/>
  <c r="P290" i="7"/>
  <c r="J290" i="7"/>
  <c r="T290" i="7" s="1"/>
  <c r="O288" i="7"/>
  <c r="U288" i="7" s="1"/>
  <c r="K288" i="7"/>
  <c r="P288" i="7"/>
  <c r="J288" i="7"/>
  <c r="P286" i="7"/>
  <c r="J286" i="7"/>
  <c r="O286" i="7"/>
  <c r="K286" i="7"/>
  <c r="P284" i="7"/>
  <c r="J284" i="7"/>
  <c r="T284" i="7" s="1"/>
  <c r="O284" i="7"/>
  <c r="U284" i="7" s="1"/>
  <c r="K284" i="7"/>
  <c r="P282" i="7"/>
  <c r="J282" i="7"/>
  <c r="T282" i="7" s="1"/>
  <c r="O282" i="7"/>
  <c r="U282" i="7" s="1"/>
  <c r="K282" i="7"/>
  <c r="P280" i="7"/>
  <c r="J280" i="7"/>
  <c r="O280" i="7"/>
  <c r="U280" i="7" s="1"/>
  <c r="K280" i="7"/>
  <c r="P278" i="7"/>
  <c r="J278" i="7"/>
  <c r="O278" i="7"/>
  <c r="K278" i="7"/>
  <c r="P276" i="7"/>
  <c r="J276" i="7"/>
  <c r="T276" i="7" s="1"/>
  <c r="O276" i="7"/>
  <c r="U276" i="7" s="1"/>
  <c r="K276" i="7"/>
  <c r="P274" i="7"/>
  <c r="J274" i="7"/>
  <c r="T274" i="7" s="1"/>
  <c r="O274" i="7"/>
  <c r="U274" i="7" s="1"/>
  <c r="K274" i="7"/>
  <c r="P272" i="7"/>
  <c r="J272" i="7"/>
  <c r="O272" i="7"/>
  <c r="U272" i="7" s="1"/>
  <c r="K272" i="7"/>
  <c r="P270" i="7"/>
  <c r="J270" i="7"/>
  <c r="O270" i="7"/>
  <c r="K270" i="7"/>
  <c r="P268" i="7"/>
  <c r="J268" i="7"/>
  <c r="T268" i="7" s="1"/>
  <c r="O268" i="7"/>
  <c r="U268" i="7" s="1"/>
  <c r="K268" i="7"/>
  <c r="P266" i="7"/>
  <c r="J266" i="7"/>
  <c r="T266" i="7" s="1"/>
  <c r="O266" i="7"/>
  <c r="U266" i="7" s="1"/>
  <c r="K266" i="7"/>
  <c r="P264" i="7"/>
  <c r="J264" i="7"/>
  <c r="O264" i="7"/>
  <c r="U264" i="7" s="1"/>
  <c r="K264" i="7"/>
  <c r="P262" i="7"/>
  <c r="J262" i="7"/>
  <c r="O262" i="7"/>
  <c r="K262" i="7"/>
  <c r="P260" i="7"/>
  <c r="J260" i="7"/>
  <c r="T260" i="7" s="1"/>
  <c r="O260" i="7"/>
  <c r="U260" i="7" s="1"/>
  <c r="K260" i="7"/>
  <c r="P258" i="7"/>
  <c r="J258" i="7"/>
  <c r="T258" i="7" s="1"/>
  <c r="O258" i="7"/>
  <c r="U258" i="7" s="1"/>
  <c r="K258" i="7"/>
  <c r="P256" i="7"/>
  <c r="J256" i="7"/>
  <c r="O256" i="7"/>
  <c r="U256" i="7" s="1"/>
  <c r="K256" i="7"/>
  <c r="P254" i="7"/>
  <c r="J254" i="7"/>
  <c r="O254" i="7"/>
  <c r="K254" i="7"/>
  <c r="P252" i="7"/>
  <c r="J252" i="7"/>
  <c r="T252" i="7" s="1"/>
  <c r="O252" i="7"/>
  <c r="U252" i="7" s="1"/>
  <c r="K252" i="7"/>
  <c r="P250" i="7"/>
  <c r="J250" i="7"/>
  <c r="T250" i="7" s="1"/>
  <c r="O250" i="7"/>
  <c r="U250" i="7" s="1"/>
  <c r="K250" i="7"/>
  <c r="P248" i="7"/>
  <c r="J248" i="7"/>
  <c r="O248" i="7"/>
  <c r="U248" i="7" s="1"/>
  <c r="K248" i="7"/>
  <c r="P246" i="7"/>
  <c r="J246" i="7"/>
  <c r="O246" i="7"/>
  <c r="K246" i="7"/>
  <c r="P244" i="7"/>
  <c r="J244" i="7"/>
  <c r="T244" i="7" s="1"/>
  <c r="O244" i="7"/>
  <c r="U244" i="7" s="1"/>
  <c r="K244" i="7"/>
  <c r="P242" i="7"/>
  <c r="J242" i="7"/>
  <c r="T242" i="7" s="1"/>
  <c r="O242" i="7"/>
  <c r="U242" i="7" s="1"/>
  <c r="K242" i="7"/>
  <c r="P240" i="7"/>
  <c r="J240" i="7"/>
  <c r="O240" i="7"/>
  <c r="U240" i="7" s="1"/>
  <c r="K240" i="7"/>
  <c r="P238" i="7"/>
  <c r="J238" i="7"/>
  <c r="O238" i="7"/>
  <c r="K238" i="7"/>
  <c r="P236" i="7"/>
  <c r="J236" i="7"/>
  <c r="T236" i="7" s="1"/>
  <c r="O236" i="7"/>
  <c r="U236" i="7" s="1"/>
  <c r="K236" i="7"/>
  <c r="P234" i="7"/>
  <c r="J234" i="7"/>
  <c r="T234" i="7" s="1"/>
  <c r="O234" i="7"/>
  <c r="U234" i="7" s="1"/>
  <c r="K234" i="7"/>
  <c r="P232" i="7"/>
  <c r="J232" i="7"/>
  <c r="O232" i="7"/>
  <c r="U232" i="7" s="1"/>
  <c r="K232" i="7"/>
  <c r="P230" i="7"/>
  <c r="J230" i="7"/>
  <c r="O230" i="7"/>
  <c r="K230" i="7"/>
  <c r="P228" i="7"/>
  <c r="J228" i="7"/>
  <c r="T228" i="7" s="1"/>
  <c r="O228" i="7"/>
  <c r="U228" i="7" s="1"/>
  <c r="K228" i="7"/>
  <c r="P226" i="7"/>
  <c r="J226" i="7"/>
  <c r="T226" i="7" s="1"/>
  <c r="O226" i="7"/>
  <c r="U226" i="7" s="1"/>
  <c r="K226" i="7"/>
  <c r="P224" i="7"/>
  <c r="J224" i="7"/>
  <c r="O224" i="7"/>
  <c r="U224" i="7" s="1"/>
  <c r="K224" i="7"/>
  <c r="P222" i="7"/>
  <c r="J222" i="7"/>
  <c r="O222" i="7"/>
  <c r="K222" i="7"/>
  <c r="P220" i="7"/>
  <c r="J220" i="7"/>
  <c r="T220" i="7" s="1"/>
  <c r="O220" i="7"/>
  <c r="U220" i="7" s="1"/>
  <c r="K220" i="7"/>
  <c r="P218" i="7"/>
  <c r="J218" i="7"/>
  <c r="T218" i="7" s="1"/>
  <c r="O218" i="7"/>
  <c r="U218" i="7" s="1"/>
  <c r="K218" i="7"/>
  <c r="P216" i="7"/>
  <c r="J216" i="7"/>
  <c r="O216" i="7"/>
  <c r="U216" i="7" s="1"/>
  <c r="K216" i="7"/>
  <c r="P214" i="7"/>
  <c r="J214" i="7"/>
  <c r="O214" i="7"/>
  <c r="K214" i="7"/>
  <c r="P212" i="7"/>
  <c r="J212" i="7"/>
  <c r="T212" i="7" s="1"/>
  <c r="O212" i="7"/>
  <c r="U212" i="7" s="1"/>
  <c r="K212" i="7"/>
  <c r="P210" i="7"/>
  <c r="J210" i="7"/>
  <c r="T210" i="7" s="1"/>
  <c r="O210" i="7"/>
  <c r="U210" i="7" s="1"/>
  <c r="K210" i="7"/>
  <c r="P208" i="7"/>
  <c r="J208" i="7"/>
  <c r="O208" i="7"/>
  <c r="U208" i="7" s="1"/>
  <c r="K208" i="7"/>
  <c r="P206" i="7"/>
  <c r="J206" i="7"/>
  <c r="O206" i="7"/>
  <c r="K206" i="7"/>
  <c r="P204" i="7"/>
  <c r="J204" i="7"/>
  <c r="T204" i="7" s="1"/>
  <c r="O204" i="7"/>
  <c r="U204" i="7" s="1"/>
  <c r="K204" i="7"/>
  <c r="P202" i="7"/>
  <c r="J202" i="7"/>
  <c r="T202" i="7" s="1"/>
  <c r="O202" i="7"/>
  <c r="U202" i="7" s="1"/>
  <c r="K202" i="7"/>
  <c r="P200" i="7"/>
  <c r="J200" i="7"/>
  <c r="O200" i="7"/>
  <c r="U200" i="7" s="1"/>
  <c r="K200" i="7"/>
  <c r="P198" i="7"/>
  <c r="J198" i="7"/>
  <c r="O198" i="7"/>
  <c r="K198" i="7"/>
  <c r="P196" i="7"/>
  <c r="J196" i="7"/>
  <c r="T196" i="7" s="1"/>
  <c r="O196" i="7"/>
  <c r="U196" i="7" s="1"/>
  <c r="K196" i="7"/>
  <c r="P194" i="7"/>
  <c r="J194" i="7"/>
  <c r="T194" i="7" s="1"/>
  <c r="O194" i="7"/>
  <c r="U194" i="7" s="1"/>
  <c r="K194" i="7"/>
  <c r="P192" i="7"/>
  <c r="J192" i="7"/>
  <c r="O192" i="7"/>
  <c r="U192" i="7" s="1"/>
  <c r="K192" i="7"/>
  <c r="P190" i="7"/>
  <c r="J190" i="7"/>
  <c r="O190" i="7"/>
  <c r="K190" i="7"/>
  <c r="P188" i="7"/>
  <c r="J188" i="7"/>
  <c r="T188" i="7" s="1"/>
  <c r="O188" i="7"/>
  <c r="U188" i="7" s="1"/>
  <c r="K188" i="7"/>
  <c r="P186" i="7"/>
  <c r="J186" i="7"/>
  <c r="T186" i="7" s="1"/>
  <c r="O186" i="7"/>
  <c r="U186" i="7" s="1"/>
  <c r="K186" i="7"/>
  <c r="P184" i="7"/>
  <c r="J184" i="7"/>
  <c r="O184" i="7"/>
  <c r="U184" i="7" s="1"/>
  <c r="K184" i="7"/>
  <c r="P182" i="7"/>
  <c r="J182" i="7"/>
  <c r="O182" i="7"/>
  <c r="K182" i="7"/>
  <c r="P180" i="7"/>
  <c r="J180" i="7"/>
  <c r="T180" i="7" s="1"/>
  <c r="O180" i="7"/>
  <c r="U180" i="7" s="1"/>
  <c r="K180" i="7"/>
  <c r="P178" i="7"/>
  <c r="J178" i="7"/>
  <c r="T178" i="7" s="1"/>
  <c r="O178" i="7"/>
  <c r="U178" i="7" s="1"/>
  <c r="K178" i="7"/>
  <c r="P176" i="7"/>
  <c r="J176" i="7"/>
  <c r="O176" i="7"/>
  <c r="U176" i="7" s="1"/>
  <c r="K176" i="7"/>
  <c r="P174" i="7"/>
  <c r="J174" i="7"/>
  <c r="O174" i="7"/>
  <c r="K174" i="7"/>
  <c r="P172" i="7"/>
  <c r="J172" i="7"/>
  <c r="T172" i="7" s="1"/>
  <c r="O172" i="7"/>
  <c r="U172" i="7" s="1"/>
  <c r="K172" i="7"/>
  <c r="P170" i="7"/>
  <c r="J170" i="7"/>
  <c r="T170" i="7" s="1"/>
  <c r="O170" i="7"/>
  <c r="U170" i="7" s="1"/>
  <c r="K170" i="7"/>
  <c r="P168" i="7"/>
  <c r="J168" i="7"/>
  <c r="O168" i="7"/>
  <c r="U168" i="7" s="1"/>
  <c r="K168" i="7"/>
  <c r="P166" i="7"/>
  <c r="J166" i="7"/>
  <c r="O166" i="7"/>
  <c r="K166" i="7"/>
  <c r="P164" i="7"/>
  <c r="J164" i="7"/>
  <c r="T164" i="7" s="1"/>
  <c r="O164" i="7"/>
  <c r="U164" i="7" s="1"/>
  <c r="K164" i="7"/>
  <c r="P162" i="7"/>
  <c r="J162" i="7"/>
  <c r="T162" i="7" s="1"/>
  <c r="O162" i="7"/>
  <c r="U162" i="7" s="1"/>
  <c r="K162" i="7"/>
  <c r="P160" i="7"/>
  <c r="J160" i="7"/>
  <c r="O160" i="7"/>
  <c r="U160" i="7" s="1"/>
  <c r="K160" i="7"/>
  <c r="P158" i="7"/>
  <c r="J158" i="7"/>
  <c r="O158" i="7"/>
  <c r="K158" i="7"/>
  <c r="P156" i="7"/>
  <c r="J156" i="7"/>
  <c r="T156" i="7" s="1"/>
  <c r="O156" i="7"/>
  <c r="U156" i="7" s="1"/>
  <c r="K156" i="7"/>
  <c r="P154" i="7"/>
  <c r="J154" i="7"/>
  <c r="T154" i="7" s="1"/>
  <c r="O154" i="7"/>
  <c r="U154" i="7" s="1"/>
  <c r="K154" i="7"/>
  <c r="P152" i="7"/>
  <c r="J152" i="7"/>
  <c r="O152" i="7"/>
  <c r="U152" i="7" s="1"/>
  <c r="K152" i="7"/>
  <c r="P150" i="7"/>
  <c r="J150" i="7"/>
  <c r="O150" i="7"/>
  <c r="K150" i="7"/>
  <c r="P148" i="7"/>
  <c r="J148" i="7"/>
  <c r="T148" i="7" s="1"/>
  <c r="O148" i="7"/>
  <c r="U148" i="7" s="1"/>
  <c r="K148" i="7"/>
  <c r="P146" i="7"/>
  <c r="J146" i="7"/>
  <c r="T146" i="7" s="1"/>
  <c r="O146" i="7"/>
  <c r="U146" i="7" s="1"/>
  <c r="K146" i="7"/>
  <c r="P144" i="7"/>
  <c r="J144" i="7"/>
  <c r="O144" i="7"/>
  <c r="U144" i="7" s="1"/>
  <c r="K144" i="7"/>
  <c r="P142" i="7"/>
  <c r="J142" i="7"/>
  <c r="O142" i="7"/>
  <c r="K142" i="7"/>
  <c r="P140" i="7"/>
  <c r="J140" i="7"/>
  <c r="T140" i="7" s="1"/>
  <c r="O140" i="7"/>
  <c r="U140" i="7" s="1"/>
  <c r="K140" i="7"/>
  <c r="P138" i="7"/>
  <c r="J138" i="7"/>
  <c r="T138" i="7" s="1"/>
  <c r="O138" i="7"/>
  <c r="U138" i="7" s="1"/>
  <c r="K138" i="7"/>
  <c r="P136" i="7"/>
  <c r="J136" i="7"/>
  <c r="O136" i="7"/>
  <c r="U136" i="7" s="1"/>
  <c r="K136" i="7"/>
  <c r="P134" i="7"/>
  <c r="J134" i="7"/>
  <c r="O134" i="7"/>
  <c r="K134" i="7"/>
  <c r="P132" i="7"/>
  <c r="J132" i="7"/>
  <c r="T132" i="7" s="1"/>
  <c r="O132" i="7"/>
  <c r="U132" i="7" s="1"/>
  <c r="K132" i="7"/>
  <c r="P130" i="7"/>
  <c r="J130" i="7"/>
  <c r="T130" i="7" s="1"/>
  <c r="O130" i="7"/>
  <c r="U130" i="7" s="1"/>
  <c r="K130" i="7"/>
  <c r="P128" i="7"/>
  <c r="J128" i="7"/>
  <c r="O128" i="7"/>
  <c r="U128" i="7" s="1"/>
  <c r="K128" i="7"/>
  <c r="P126" i="7"/>
  <c r="J126" i="7"/>
  <c r="O126" i="7"/>
  <c r="K126" i="7"/>
  <c r="P124" i="7"/>
  <c r="J124" i="7"/>
  <c r="T124" i="7" s="1"/>
  <c r="O124" i="7"/>
  <c r="U124" i="7" s="1"/>
  <c r="K124" i="7"/>
  <c r="P122" i="7"/>
  <c r="J122" i="7"/>
  <c r="T122" i="7" s="1"/>
  <c r="O122" i="7"/>
  <c r="U122" i="7" s="1"/>
  <c r="K122" i="7"/>
  <c r="P120" i="7"/>
  <c r="J120" i="7"/>
  <c r="O120" i="7"/>
  <c r="U120" i="7" s="1"/>
  <c r="K120" i="7"/>
  <c r="P118" i="7"/>
  <c r="J118" i="7"/>
  <c r="O118" i="7"/>
  <c r="K118" i="7"/>
  <c r="P116" i="7"/>
  <c r="J116" i="7"/>
  <c r="T116" i="7" s="1"/>
  <c r="O116" i="7"/>
  <c r="U116" i="7" s="1"/>
  <c r="K116" i="7"/>
  <c r="P114" i="7"/>
  <c r="J114" i="7"/>
  <c r="T114" i="7" s="1"/>
  <c r="O114" i="7"/>
  <c r="U114" i="7" s="1"/>
  <c r="K114" i="7"/>
  <c r="P112" i="7"/>
  <c r="J112" i="7"/>
  <c r="O112" i="7"/>
  <c r="U112" i="7" s="1"/>
  <c r="K112" i="7"/>
  <c r="P110" i="7"/>
  <c r="J110" i="7"/>
  <c r="O110" i="7"/>
  <c r="K110" i="7"/>
  <c r="P108" i="7"/>
  <c r="J108" i="7"/>
  <c r="T108" i="7" s="1"/>
  <c r="O108" i="7"/>
  <c r="U108" i="7" s="1"/>
  <c r="K108" i="7"/>
  <c r="P106" i="7"/>
  <c r="J106" i="7"/>
  <c r="T106" i="7" s="1"/>
  <c r="O106" i="7"/>
  <c r="U106" i="7" s="1"/>
  <c r="K106" i="7"/>
  <c r="P104" i="7"/>
  <c r="J104" i="7"/>
  <c r="O104" i="7"/>
  <c r="U104" i="7" s="1"/>
  <c r="K104" i="7"/>
  <c r="P102" i="7"/>
  <c r="J102" i="7"/>
  <c r="O102" i="7"/>
  <c r="K102" i="7"/>
  <c r="P100" i="7"/>
  <c r="J100" i="7"/>
  <c r="T100" i="7" s="1"/>
  <c r="O100" i="7"/>
  <c r="U100" i="7" s="1"/>
  <c r="K100" i="7"/>
  <c r="P98" i="7"/>
  <c r="J98" i="7"/>
  <c r="T98" i="7" s="1"/>
  <c r="O98" i="7"/>
  <c r="U98" i="7" s="1"/>
  <c r="K98" i="7"/>
  <c r="P96" i="7"/>
  <c r="J96" i="7"/>
  <c r="O96" i="7"/>
  <c r="U96" i="7" s="1"/>
  <c r="K96" i="7"/>
  <c r="P94" i="7"/>
  <c r="J94" i="7"/>
  <c r="O94" i="7"/>
  <c r="K94" i="7"/>
  <c r="J91" i="7"/>
  <c r="P91" i="7"/>
  <c r="O91" i="7"/>
  <c r="K91" i="7"/>
  <c r="J89" i="7"/>
  <c r="T89" i="7" s="1"/>
  <c r="P89" i="7"/>
  <c r="O89" i="7"/>
  <c r="K89" i="7"/>
  <c r="P86" i="7"/>
  <c r="J86" i="7"/>
  <c r="O86" i="7"/>
  <c r="K86" i="7"/>
  <c r="P82" i="7"/>
  <c r="J82" i="7"/>
  <c r="O82" i="7"/>
  <c r="K82" i="7"/>
  <c r="P78" i="7"/>
  <c r="J78" i="7"/>
  <c r="T78" i="7" s="1"/>
  <c r="O78" i="7"/>
  <c r="U78" i="7" s="1"/>
  <c r="K78" i="7"/>
  <c r="J73" i="7"/>
  <c r="T73" i="7" s="1"/>
  <c r="P73" i="7"/>
  <c r="O73" i="7"/>
  <c r="K73" i="7"/>
  <c r="J69" i="7"/>
  <c r="T69" i="7" s="1"/>
  <c r="P69" i="7"/>
  <c r="O69" i="7"/>
  <c r="U69" i="7" s="1"/>
  <c r="K69" i="7"/>
  <c r="J65" i="7"/>
  <c r="P65" i="7"/>
  <c r="O65" i="7"/>
  <c r="U65" i="7" s="1"/>
  <c r="K65" i="7"/>
  <c r="J61" i="7"/>
  <c r="P61" i="7"/>
  <c r="O61" i="7"/>
  <c r="K61" i="7"/>
  <c r="J57" i="7"/>
  <c r="T57" i="7" s="1"/>
  <c r="P57" i="7"/>
  <c r="O57" i="7"/>
  <c r="K57" i="7"/>
  <c r="J53" i="7"/>
  <c r="T53" i="7" s="1"/>
  <c r="O53" i="7"/>
  <c r="K53" i="7"/>
  <c r="P53" i="7"/>
  <c r="J49" i="7"/>
  <c r="P49" i="7"/>
  <c r="O49" i="7"/>
  <c r="U49" i="7" s="1"/>
  <c r="K49" i="7"/>
  <c r="P44" i="7"/>
  <c r="O44" i="7"/>
  <c r="U44" i="7" s="1"/>
  <c r="K44" i="7"/>
  <c r="J44" i="7"/>
  <c r="T44" i="7" s="1"/>
  <c r="J40" i="7"/>
  <c r="T40" i="7" s="1"/>
  <c r="P40" i="7"/>
  <c r="O40" i="7"/>
  <c r="K40" i="7"/>
  <c r="J36" i="7"/>
  <c r="T36" i="7" s="1"/>
  <c r="P36" i="7"/>
  <c r="O36" i="7"/>
  <c r="U36" i="7" s="1"/>
  <c r="K36" i="7"/>
  <c r="J32" i="7"/>
  <c r="P32" i="7"/>
  <c r="O32" i="7"/>
  <c r="U32" i="7" s="1"/>
  <c r="K32" i="7"/>
  <c r="J28" i="7"/>
  <c r="P28" i="7"/>
  <c r="O28" i="7"/>
  <c r="K28" i="7"/>
  <c r="J24" i="7"/>
  <c r="T24" i="7" s="1"/>
  <c r="P24" i="7"/>
  <c r="O24" i="7"/>
  <c r="K24" i="7"/>
  <c r="P15" i="7"/>
  <c r="L15" i="7"/>
  <c r="O15" i="7"/>
  <c r="K15" i="7"/>
  <c r="J15" i="7"/>
  <c r="Q15" i="7"/>
  <c r="P6" i="9"/>
  <c r="L6" i="9"/>
  <c r="J6" i="9"/>
  <c r="T6" i="9" s="1"/>
  <c r="O6" i="9"/>
  <c r="K6" i="9"/>
  <c r="Q6" i="9"/>
  <c r="J20" i="7"/>
  <c r="P20" i="7"/>
  <c r="O20" i="7"/>
  <c r="K20" i="7"/>
  <c r="J12" i="7"/>
  <c r="T12" i="7" s="1"/>
  <c r="P12" i="7"/>
  <c r="O12" i="7"/>
  <c r="K12" i="7"/>
  <c r="O301" i="9"/>
  <c r="K301" i="9"/>
  <c r="P301" i="9"/>
  <c r="J301" i="9"/>
  <c r="T301" i="9" s="1"/>
  <c r="O297" i="9"/>
  <c r="U297" i="9" s="1"/>
  <c r="K297" i="9"/>
  <c r="P297" i="9"/>
  <c r="J297" i="9"/>
  <c r="T297" i="9" s="1"/>
  <c r="O293" i="9"/>
  <c r="K293" i="9"/>
  <c r="P293" i="9"/>
  <c r="J293" i="9"/>
  <c r="T293" i="9" s="1"/>
  <c r="O289" i="9"/>
  <c r="K289" i="9"/>
  <c r="P289" i="9"/>
  <c r="J289" i="9"/>
  <c r="T289" i="9" s="1"/>
  <c r="O285" i="9"/>
  <c r="K285" i="9"/>
  <c r="P285" i="9"/>
  <c r="J285" i="9"/>
  <c r="T285" i="9" s="1"/>
  <c r="O281" i="9"/>
  <c r="K281" i="9"/>
  <c r="P281" i="9"/>
  <c r="J281" i="9"/>
  <c r="T281" i="9" s="1"/>
  <c r="O277" i="9"/>
  <c r="K277" i="9"/>
  <c r="P277" i="9"/>
  <c r="J277" i="9"/>
  <c r="T277" i="9" s="1"/>
  <c r="O273" i="9"/>
  <c r="K273" i="9"/>
  <c r="P273" i="9"/>
  <c r="J273" i="9"/>
  <c r="T273" i="9" s="1"/>
  <c r="O269" i="9"/>
  <c r="K269" i="9"/>
  <c r="P269" i="9"/>
  <c r="J269" i="9"/>
  <c r="T269" i="9" s="1"/>
  <c r="O265" i="9"/>
  <c r="U265" i="9" s="1"/>
  <c r="K265" i="9"/>
  <c r="P265" i="9"/>
  <c r="J265" i="9"/>
  <c r="T265" i="9" s="1"/>
  <c r="O261" i="9"/>
  <c r="K261" i="9"/>
  <c r="P261" i="9"/>
  <c r="J261" i="9"/>
  <c r="T261" i="9" s="1"/>
  <c r="O257" i="9"/>
  <c r="K257" i="9"/>
  <c r="P257" i="9"/>
  <c r="J257" i="9"/>
  <c r="T257" i="9" s="1"/>
  <c r="O253" i="9"/>
  <c r="K253" i="9"/>
  <c r="P253" i="9"/>
  <c r="J253" i="9"/>
  <c r="T253" i="9" s="1"/>
  <c r="O249" i="9"/>
  <c r="U249" i="9" s="1"/>
  <c r="K249" i="9"/>
  <c r="P249" i="9"/>
  <c r="J249" i="9"/>
  <c r="T249" i="9" s="1"/>
  <c r="O245" i="9"/>
  <c r="U245" i="9" s="1"/>
  <c r="K245" i="9"/>
  <c r="P245" i="9"/>
  <c r="J245" i="9"/>
  <c r="J241" i="9"/>
  <c r="T241" i="9" s="1"/>
  <c r="P241" i="9"/>
  <c r="O241" i="9"/>
  <c r="K241" i="9"/>
  <c r="J237" i="9"/>
  <c r="T237" i="9" s="1"/>
  <c r="P237" i="9"/>
  <c r="O237" i="9"/>
  <c r="U237" i="9" s="1"/>
  <c r="K237" i="9"/>
  <c r="J233" i="9"/>
  <c r="P233" i="9"/>
  <c r="O233" i="9"/>
  <c r="U233" i="9" s="1"/>
  <c r="K233" i="9"/>
  <c r="J229" i="9"/>
  <c r="P229" i="9"/>
  <c r="O229" i="9"/>
  <c r="K229" i="9"/>
  <c r="J225" i="9"/>
  <c r="T225" i="9" s="1"/>
  <c r="P225" i="9"/>
  <c r="O225" i="9"/>
  <c r="K225" i="9"/>
  <c r="J221" i="9"/>
  <c r="T221" i="9" s="1"/>
  <c r="P221" i="9"/>
  <c r="O221" i="9"/>
  <c r="U221" i="9" s="1"/>
  <c r="K221" i="9"/>
  <c r="J217" i="9"/>
  <c r="P217" i="9"/>
  <c r="O217" i="9"/>
  <c r="U217" i="9" s="1"/>
  <c r="K217" i="9"/>
  <c r="J213" i="9"/>
  <c r="P213" i="9"/>
  <c r="O213" i="9"/>
  <c r="K213" i="9"/>
  <c r="J209" i="9"/>
  <c r="T209" i="9" s="1"/>
  <c r="P209" i="9"/>
  <c r="O209" i="9"/>
  <c r="K209" i="9"/>
  <c r="J205" i="9"/>
  <c r="T205" i="9" s="1"/>
  <c r="P205" i="9"/>
  <c r="O205" i="9"/>
  <c r="U205" i="9" s="1"/>
  <c r="K205" i="9"/>
  <c r="J201" i="9"/>
  <c r="P201" i="9"/>
  <c r="O201" i="9"/>
  <c r="U201" i="9" s="1"/>
  <c r="K201" i="9"/>
  <c r="J197" i="9"/>
  <c r="P197" i="9"/>
  <c r="O197" i="9"/>
  <c r="K197" i="9"/>
  <c r="J193" i="9"/>
  <c r="T193" i="9" s="1"/>
  <c r="P193" i="9"/>
  <c r="O193" i="9"/>
  <c r="K193" i="9"/>
  <c r="J189" i="9"/>
  <c r="T189" i="9" s="1"/>
  <c r="P189" i="9"/>
  <c r="O189" i="9"/>
  <c r="U189" i="9" s="1"/>
  <c r="K189" i="9"/>
  <c r="J185" i="9"/>
  <c r="P185" i="9"/>
  <c r="O185" i="9"/>
  <c r="U185" i="9" s="1"/>
  <c r="K185" i="9"/>
  <c r="J181" i="9"/>
  <c r="P181" i="9"/>
  <c r="O181" i="9"/>
  <c r="K181" i="9"/>
  <c r="J177" i="9"/>
  <c r="T177" i="9" s="1"/>
  <c r="P177" i="9"/>
  <c r="O177" i="9"/>
  <c r="K177" i="9"/>
  <c r="J173" i="9"/>
  <c r="T173" i="9" s="1"/>
  <c r="P173" i="9"/>
  <c r="O173" i="9"/>
  <c r="U173" i="9" s="1"/>
  <c r="K173" i="9"/>
  <c r="J169" i="9"/>
  <c r="P169" i="9"/>
  <c r="O169" i="9"/>
  <c r="U169" i="9" s="1"/>
  <c r="K169" i="9"/>
  <c r="J165" i="9"/>
  <c r="P165" i="9"/>
  <c r="O165" i="9"/>
  <c r="K165" i="9"/>
  <c r="J161" i="9"/>
  <c r="T161" i="9" s="1"/>
  <c r="P161" i="9"/>
  <c r="O161" i="9"/>
  <c r="K161" i="9"/>
  <c r="J157" i="9"/>
  <c r="T157" i="9" s="1"/>
  <c r="P157" i="9"/>
  <c r="O157" i="9"/>
  <c r="U157" i="9" s="1"/>
  <c r="K157" i="9"/>
  <c r="J153" i="9"/>
  <c r="P153" i="9"/>
  <c r="O153" i="9"/>
  <c r="U153" i="9" s="1"/>
  <c r="K153" i="9"/>
  <c r="J149" i="9"/>
  <c r="P149" i="9"/>
  <c r="O149" i="9"/>
  <c r="K149" i="9"/>
  <c r="J145" i="9"/>
  <c r="T145" i="9" s="1"/>
  <c r="P145" i="9"/>
  <c r="O145" i="9"/>
  <c r="K145" i="9"/>
  <c r="J141" i="9"/>
  <c r="T141" i="9" s="1"/>
  <c r="P141" i="9"/>
  <c r="O141" i="9"/>
  <c r="U141" i="9" s="1"/>
  <c r="K141" i="9"/>
  <c r="J137" i="9"/>
  <c r="P137" i="9"/>
  <c r="O137" i="9"/>
  <c r="U137" i="9" s="1"/>
  <c r="K137" i="9"/>
  <c r="J133" i="9"/>
  <c r="P133" i="9"/>
  <c r="O133" i="9"/>
  <c r="K133" i="9"/>
  <c r="J129" i="9"/>
  <c r="T129" i="9" s="1"/>
  <c r="P129" i="9"/>
  <c r="O129" i="9"/>
  <c r="K129" i="9"/>
  <c r="J125" i="9"/>
  <c r="T125" i="9" s="1"/>
  <c r="P125" i="9"/>
  <c r="O125" i="9"/>
  <c r="U125" i="9" s="1"/>
  <c r="K125" i="9"/>
  <c r="J121" i="9"/>
  <c r="P121" i="9"/>
  <c r="O121" i="9"/>
  <c r="U121" i="9" s="1"/>
  <c r="K121" i="9"/>
  <c r="J117" i="9"/>
  <c r="P117" i="9"/>
  <c r="O117" i="9"/>
  <c r="K117" i="9"/>
  <c r="J113" i="9"/>
  <c r="T113" i="9" s="1"/>
  <c r="P113" i="9"/>
  <c r="O113" i="9"/>
  <c r="K113" i="9"/>
  <c r="J109" i="9"/>
  <c r="T109" i="9" s="1"/>
  <c r="P109" i="9"/>
  <c r="O109" i="9"/>
  <c r="U109" i="9" s="1"/>
  <c r="K109" i="9"/>
  <c r="J105" i="9"/>
  <c r="P105" i="9"/>
  <c r="O105" i="9"/>
  <c r="U105" i="9" s="1"/>
  <c r="K105" i="9"/>
  <c r="J101" i="9"/>
  <c r="P101" i="9"/>
  <c r="O101" i="9"/>
  <c r="K101" i="9"/>
  <c r="J97" i="9"/>
  <c r="T97" i="9" s="1"/>
  <c r="P97" i="9"/>
  <c r="O97" i="9"/>
  <c r="K97" i="9"/>
  <c r="J93" i="9"/>
  <c r="T93" i="9" s="1"/>
  <c r="P93" i="9"/>
  <c r="O93" i="9"/>
  <c r="U93" i="9" s="1"/>
  <c r="K93" i="9"/>
  <c r="J89" i="9"/>
  <c r="P89" i="9"/>
  <c r="O89" i="9"/>
  <c r="U89" i="9" s="1"/>
  <c r="K89" i="9"/>
  <c r="J85" i="9"/>
  <c r="P85" i="9"/>
  <c r="O85" i="9"/>
  <c r="K85" i="9"/>
  <c r="J81" i="9"/>
  <c r="T81" i="9" s="1"/>
  <c r="P81" i="9"/>
  <c r="O81" i="9"/>
  <c r="K81" i="9"/>
  <c r="J77" i="9"/>
  <c r="T77" i="9" s="1"/>
  <c r="P77" i="9"/>
  <c r="O77" i="9"/>
  <c r="U77" i="9" s="1"/>
  <c r="K77" i="9"/>
  <c r="J73" i="9"/>
  <c r="P73" i="9"/>
  <c r="O73" i="9"/>
  <c r="U73" i="9" s="1"/>
  <c r="K73" i="9"/>
  <c r="J69" i="9"/>
  <c r="P69" i="9"/>
  <c r="O69" i="9"/>
  <c r="K69" i="9"/>
  <c r="J65" i="9"/>
  <c r="T65" i="9" s="1"/>
  <c r="P65" i="9"/>
  <c r="O65" i="9"/>
  <c r="K65" i="9"/>
  <c r="J61" i="9"/>
  <c r="T61" i="9" s="1"/>
  <c r="P61" i="9"/>
  <c r="O61" i="9"/>
  <c r="U61" i="9" s="1"/>
  <c r="K61" i="9"/>
  <c r="J57" i="9"/>
  <c r="P57" i="9"/>
  <c r="O57" i="9"/>
  <c r="U57" i="9" s="1"/>
  <c r="K57" i="9"/>
  <c r="J53" i="9"/>
  <c r="P53" i="9"/>
  <c r="O53" i="9"/>
  <c r="K53" i="9"/>
  <c r="J49" i="9"/>
  <c r="T49" i="9" s="1"/>
  <c r="P49" i="9"/>
  <c r="O49" i="9"/>
  <c r="K49" i="9"/>
  <c r="J45" i="9"/>
  <c r="T45" i="9" s="1"/>
  <c r="P45" i="9"/>
  <c r="O45" i="9"/>
  <c r="U45" i="9" s="1"/>
  <c r="K45" i="9"/>
  <c r="J41" i="9"/>
  <c r="P41" i="9"/>
  <c r="O41" i="9"/>
  <c r="U41" i="9" s="1"/>
  <c r="K41" i="9"/>
  <c r="J37" i="9"/>
  <c r="P37" i="9"/>
  <c r="O37" i="9"/>
  <c r="K37" i="9"/>
  <c r="J33" i="9"/>
  <c r="T33" i="9" s="1"/>
  <c r="P33" i="9"/>
  <c r="O33" i="9"/>
  <c r="K33" i="9"/>
  <c r="J29" i="9"/>
  <c r="T29" i="9" s="1"/>
  <c r="P29" i="9"/>
  <c r="O29" i="9"/>
  <c r="U29" i="9" s="1"/>
  <c r="K29" i="9"/>
  <c r="J25" i="9"/>
  <c r="P25" i="9"/>
  <c r="O25" i="9"/>
  <c r="U25" i="9" s="1"/>
  <c r="K25" i="9"/>
  <c r="J20" i="10"/>
  <c r="P20" i="10"/>
  <c r="L20" i="10"/>
  <c r="Q20" i="10"/>
  <c r="K20" i="10"/>
  <c r="O20" i="10"/>
  <c r="J15" i="9"/>
  <c r="P15" i="9"/>
  <c r="O15" i="9"/>
  <c r="U15" i="9" s="1"/>
  <c r="K15" i="9"/>
  <c r="J11" i="9"/>
  <c r="P11" i="9"/>
  <c r="O11" i="9"/>
  <c r="K11" i="9"/>
  <c r="J7" i="9"/>
  <c r="P7" i="9"/>
  <c r="L7" i="9"/>
  <c r="O7" i="9"/>
  <c r="K7" i="9"/>
  <c r="Q7" i="9"/>
  <c r="P4" i="7"/>
  <c r="L4" i="7"/>
  <c r="O4" i="7"/>
  <c r="U4" i="7" s="1"/>
  <c r="K4" i="7"/>
  <c r="J4" i="7"/>
  <c r="T4" i="7" s="1"/>
  <c r="Q4" i="7"/>
  <c r="J93" i="7"/>
  <c r="T93" i="7" s="1"/>
  <c r="P93" i="7"/>
  <c r="O93" i="7"/>
  <c r="U93" i="7" s="1"/>
  <c r="K93" i="7"/>
  <c r="J85" i="7"/>
  <c r="P85" i="7"/>
  <c r="O85" i="7"/>
  <c r="U85" i="7" s="1"/>
  <c r="K85" i="7"/>
  <c r="J81" i="7"/>
  <c r="P81" i="7"/>
  <c r="O81" i="7"/>
  <c r="K81" i="7"/>
  <c r="J77" i="7"/>
  <c r="T77" i="7" s="1"/>
  <c r="P77" i="7"/>
  <c r="O77" i="7"/>
  <c r="K77" i="7"/>
  <c r="P74" i="7"/>
  <c r="J74" i="7"/>
  <c r="O74" i="7"/>
  <c r="K74" i="7"/>
  <c r="P70" i="7"/>
  <c r="J70" i="7"/>
  <c r="O70" i="7"/>
  <c r="K70" i="7"/>
  <c r="P66" i="7"/>
  <c r="J66" i="7"/>
  <c r="T66" i="7" s="1"/>
  <c r="O66" i="7"/>
  <c r="U66" i="7" s="1"/>
  <c r="K66" i="7"/>
  <c r="P62" i="7"/>
  <c r="J62" i="7"/>
  <c r="T62" i="7" s="1"/>
  <c r="O62" i="7"/>
  <c r="U62" i="7" s="1"/>
  <c r="K62" i="7"/>
  <c r="P58" i="7"/>
  <c r="O58" i="7"/>
  <c r="K58" i="7"/>
  <c r="J58" i="7"/>
  <c r="P54" i="7"/>
  <c r="O54" i="7"/>
  <c r="K54" i="7"/>
  <c r="J54" i="7"/>
  <c r="T54" i="7" s="1"/>
  <c r="P50" i="7"/>
  <c r="O50" i="7"/>
  <c r="U50" i="7" s="1"/>
  <c r="K50" i="7"/>
  <c r="J50" i="7"/>
  <c r="T50" i="7" s="1"/>
  <c r="P46" i="7"/>
  <c r="O46" i="7"/>
  <c r="U46" i="7" s="1"/>
  <c r="K46" i="7"/>
  <c r="J46" i="7"/>
  <c r="J43" i="7"/>
  <c r="T43" i="7" s="1"/>
  <c r="P43" i="7"/>
  <c r="O43" i="7"/>
  <c r="U43" i="7" s="1"/>
  <c r="K43" i="7"/>
  <c r="P39" i="7"/>
  <c r="O39" i="7"/>
  <c r="U39" i="7" s="1"/>
  <c r="K39" i="7"/>
  <c r="J39" i="7"/>
  <c r="T39" i="7" s="1"/>
  <c r="P35" i="7"/>
  <c r="O35" i="7"/>
  <c r="U35" i="7" s="1"/>
  <c r="K35" i="7"/>
  <c r="J35" i="7"/>
  <c r="P31" i="7"/>
  <c r="O31" i="7"/>
  <c r="K31" i="7"/>
  <c r="J31" i="7"/>
  <c r="P27" i="7"/>
  <c r="O27" i="7"/>
  <c r="K27" i="7"/>
  <c r="J27" i="7"/>
  <c r="T27" i="7" s="1"/>
  <c r="P23" i="7"/>
  <c r="L23" i="7"/>
  <c r="O23" i="7"/>
  <c r="K23" i="7"/>
  <c r="J23" i="7"/>
  <c r="T23" i="7" s="1"/>
  <c r="Q23" i="7"/>
  <c r="P14" i="9"/>
  <c r="J14" i="9"/>
  <c r="O14" i="9"/>
  <c r="U14" i="9" s="1"/>
  <c r="K14" i="9"/>
  <c r="O5" i="10"/>
  <c r="K5" i="10"/>
  <c r="P5" i="10"/>
  <c r="J5" i="10"/>
  <c r="P17" i="7"/>
  <c r="O17" i="7"/>
  <c r="U17" i="7" s="1"/>
  <c r="K17" i="7"/>
  <c r="J17" i="7"/>
  <c r="P13" i="10"/>
  <c r="J13" i="10"/>
  <c r="T13" i="10" s="1"/>
  <c r="O13" i="10"/>
  <c r="U13" i="10" s="1"/>
  <c r="K13" i="10"/>
  <c r="P8" i="9"/>
  <c r="L8" i="9"/>
  <c r="J8" i="9"/>
  <c r="T8" i="9" s="1"/>
  <c r="O8" i="9"/>
  <c r="U8" i="9" s="1"/>
  <c r="K8" i="9"/>
  <c r="Q8" i="9"/>
  <c r="W39" i="7" l="1"/>
  <c r="V39" i="7"/>
  <c r="X39" i="7" s="1"/>
  <c r="Z39" i="7" s="1"/>
  <c r="AB39" i="7" s="1"/>
  <c r="V93" i="7"/>
  <c r="X93" i="7" s="1"/>
  <c r="Z93" i="7" s="1"/>
  <c r="AB93" i="7" s="1"/>
  <c r="W93" i="7"/>
  <c r="V61" i="9"/>
  <c r="X61" i="9" s="1"/>
  <c r="Z61" i="9" s="1"/>
  <c r="AB61" i="9" s="1"/>
  <c r="W61" i="9"/>
  <c r="V93" i="9"/>
  <c r="X93" i="9" s="1"/>
  <c r="Z93" i="9" s="1"/>
  <c r="AB93" i="9" s="1"/>
  <c r="W93" i="9"/>
  <c r="V109" i="9"/>
  <c r="X109" i="9" s="1"/>
  <c r="Z109" i="9" s="1"/>
  <c r="AB109" i="9" s="1"/>
  <c r="W109" i="9"/>
  <c r="V125" i="9"/>
  <c r="X125" i="9" s="1"/>
  <c r="Z125" i="9" s="1"/>
  <c r="AB125" i="9" s="1"/>
  <c r="W125" i="9"/>
  <c r="V157" i="9"/>
  <c r="X157" i="9" s="1"/>
  <c r="Z157" i="9" s="1"/>
  <c r="AB157" i="9" s="1"/>
  <c r="W157" i="9"/>
  <c r="V189" i="9"/>
  <c r="X189" i="9" s="1"/>
  <c r="Z189" i="9" s="1"/>
  <c r="AB189" i="9" s="1"/>
  <c r="W189" i="9"/>
  <c r="V205" i="9"/>
  <c r="X205" i="9" s="1"/>
  <c r="Z205" i="9" s="1"/>
  <c r="AB205" i="9" s="1"/>
  <c r="W205" i="9"/>
  <c r="V221" i="9"/>
  <c r="X221" i="9" s="1"/>
  <c r="Z221" i="9" s="1"/>
  <c r="AB221" i="9" s="1"/>
  <c r="W221" i="9"/>
  <c r="V237" i="9"/>
  <c r="X237" i="9" s="1"/>
  <c r="Z237" i="9" s="1"/>
  <c r="AB237" i="9" s="1"/>
  <c r="W237" i="9"/>
  <c r="V249" i="9"/>
  <c r="X249" i="9" s="1"/>
  <c r="Z249" i="9" s="1"/>
  <c r="AB249" i="9" s="1"/>
  <c r="W249" i="9"/>
  <c r="U253" i="9"/>
  <c r="U269" i="9"/>
  <c r="U285" i="9"/>
  <c r="U301" i="9"/>
  <c r="V44" i="7"/>
  <c r="X44" i="7" s="1"/>
  <c r="Z44" i="7" s="1"/>
  <c r="AB44" i="7" s="1"/>
  <c r="W44" i="7"/>
  <c r="V69" i="7"/>
  <c r="X69" i="7" s="1"/>
  <c r="Z69" i="7" s="1"/>
  <c r="AB69" i="7" s="1"/>
  <c r="W69" i="7"/>
  <c r="V96" i="7"/>
  <c r="X96" i="7" s="1"/>
  <c r="Z96" i="7" s="1"/>
  <c r="AB96" i="7" s="1"/>
  <c r="V122" i="7"/>
  <c r="X122" i="7" s="1"/>
  <c r="Z122" i="7" s="1"/>
  <c r="AB122" i="7" s="1"/>
  <c r="W122" i="7"/>
  <c r="V128" i="7"/>
  <c r="X128" i="7" s="1"/>
  <c r="Z128" i="7" s="1"/>
  <c r="AB128" i="7" s="1"/>
  <c r="V130" i="7"/>
  <c r="X130" i="7" s="1"/>
  <c r="Z130" i="7" s="1"/>
  <c r="AB130" i="7" s="1"/>
  <c r="W130" i="7"/>
  <c r="V136" i="7"/>
  <c r="X136" i="7" s="1"/>
  <c r="Z136" i="7" s="1"/>
  <c r="AB136" i="7" s="1"/>
  <c r="V138" i="7"/>
  <c r="X138" i="7" s="1"/>
  <c r="Z138" i="7" s="1"/>
  <c r="AB138" i="7" s="1"/>
  <c r="W138" i="7"/>
  <c r="V144" i="7"/>
  <c r="X144" i="7" s="1"/>
  <c r="Z144" i="7" s="1"/>
  <c r="AB144" i="7" s="1"/>
  <c r="V154" i="7"/>
  <c r="X154" i="7" s="1"/>
  <c r="Z154" i="7" s="1"/>
  <c r="AB154" i="7" s="1"/>
  <c r="W154" i="7"/>
  <c r="V160" i="7"/>
  <c r="X160" i="7" s="1"/>
  <c r="Z160" i="7" s="1"/>
  <c r="AB160" i="7" s="1"/>
  <c r="V162" i="7"/>
  <c r="X162" i="7" s="1"/>
  <c r="Z162" i="7" s="1"/>
  <c r="AB162" i="7" s="1"/>
  <c r="W162" i="7"/>
  <c r="V168" i="7"/>
  <c r="X168" i="7" s="1"/>
  <c r="Z168" i="7" s="1"/>
  <c r="AB168" i="7" s="1"/>
  <c r="V170" i="7"/>
  <c r="X170" i="7" s="1"/>
  <c r="Z170" i="7" s="1"/>
  <c r="AB170" i="7" s="1"/>
  <c r="W170" i="7"/>
  <c r="V176" i="7"/>
  <c r="X176" i="7" s="1"/>
  <c r="Z176" i="7" s="1"/>
  <c r="AB176" i="7" s="1"/>
  <c r="V178" i="7"/>
  <c r="X178" i="7" s="1"/>
  <c r="Z178" i="7" s="1"/>
  <c r="AB178" i="7" s="1"/>
  <c r="W178" i="7"/>
  <c r="V184" i="7"/>
  <c r="X184" i="7" s="1"/>
  <c r="Z184" i="7" s="1"/>
  <c r="AB184" i="7" s="1"/>
  <c r="V186" i="7"/>
  <c r="X186" i="7" s="1"/>
  <c r="Z186" i="7" s="1"/>
  <c r="AB186" i="7" s="1"/>
  <c r="W186" i="7"/>
  <c r="V192" i="7"/>
  <c r="X192" i="7" s="1"/>
  <c r="Z192" i="7" s="1"/>
  <c r="AB192" i="7" s="1"/>
  <c r="V194" i="7"/>
  <c r="X194" i="7" s="1"/>
  <c r="Z194" i="7" s="1"/>
  <c r="AB194" i="7" s="1"/>
  <c r="W194" i="7"/>
  <c r="V200" i="7"/>
  <c r="X200" i="7" s="1"/>
  <c r="Z200" i="7" s="1"/>
  <c r="AB200" i="7" s="1"/>
  <c r="V202" i="7"/>
  <c r="X202" i="7" s="1"/>
  <c r="Z202" i="7" s="1"/>
  <c r="AB202" i="7" s="1"/>
  <c r="W202" i="7"/>
  <c r="V208" i="7"/>
  <c r="X208" i="7" s="1"/>
  <c r="Z208" i="7" s="1"/>
  <c r="AB208" i="7" s="1"/>
  <c r="V210" i="7"/>
  <c r="X210" i="7" s="1"/>
  <c r="Z210" i="7" s="1"/>
  <c r="AB210" i="7" s="1"/>
  <c r="W210" i="7"/>
  <c r="V216" i="7"/>
  <c r="X216" i="7" s="1"/>
  <c r="Z216" i="7" s="1"/>
  <c r="AB216" i="7" s="1"/>
  <c r="V264" i="7"/>
  <c r="X264" i="7" s="1"/>
  <c r="Z264" i="7" s="1"/>
  <c r="AB264" i="7" s="1"/>
  <c r="W264" i="7"/>
  <c r="V266" i="7"/>
  <c r="X266" i="7" s="1"/>
  <c r="Z266" i="7" s="1"/>
  <c r="AB266" i="7" s="1"/>
  <c r="W266" i="7"/>
  <c r="V272" i="7"/>
  <c r="X272" i="7" s="1"/>
  <c r="Z272" i="7" s="1"/>
  <c r="AB272" i="7" s="1"/>
  <c r="W272" i="7"/>
  <c r="V274" i="7"/>
  <c r="X274" i="7" s="1"/>
  <c r="Z274" i="7" s="1"/>
  <c r="AB274" i="7" s="1"/>
  <c r="W274" i="7"/>
  <c r="V280" i="7"/>
  <c r="X280" i="7" s="1"/>
  <c r="Z280" i="7" s="1"/>
  <c r="AB280" i="7" s="1"/>
  <c r="W280" i="7"/>
  <c r="V282" i="7"/>
  <c r="X282" i="7" s="1"/>
  <c r="Z282" i="7" s="1"/>
  <c r="AB282" i="7" s="1"/>
  <c r="W282" i="7"/>
  <c r="V27" i="10"/>
  <c r="X27" i="10" s="1"/>
  <c r="Z27" i="10" s="1"/>
  <c r="AB27" i="10" s="1"/>
  <c r="W27" i="10"/>
  <c r="V35" i="10"/>
  <c r="X35" i="10" s="1"/>
  <c r="Z35" i="10" s="1"/>
  <c r="AB35" i="10" s="1"/>
  <c r="W35" i="10"/>
  <c r="V51" i="10"/>
  <c r="X51" i="10" s="1"/>
  <c r="Z51" i="10" s="1"/>
  <c r="AB51" i="10" s="1"/>
  <c r="W51" i="10"/>
  <c r="V59" i="10"/>
  <c r="X59" i="10" s="1"/>
  <c r="Z59" i="10" s="1"/>
  <c r="AB59" i="10" s="1"/>
  <c r="W59" i="10"/>
  <c r="V67" i="10"/>
  <c r="X67" i="10" s="1"/>
  <c r="Z67" i="10" s="1"/>
  <c r="AB67" i="10" s="1"/>
  <c r="W67" i="10"/>
  <c r="V75" i="10"/>
  <c r="X75" i="10" s="1"/>
  <c r="Z75" i="10" s="1"/>
  <c r="AB75" i="10" s="1"/>
  <c r="W75" i="10"/>
  <c r="V83" i="10"/>
  <c r="X83" i="10" s="1"/>
  <c r="Z83" i="10" s="1"/>
  <c r="AB83" i="10" s="1"/>
  <c r="W83" i="10"/>
  <c r="V115" i="10"/>
  <c r="X115" i="10" s="1"/>
  <c r="Z115" i="10" s="1"/>
  <c r="AB115" i="10" s="1"/>
  <c r="W115" i="10"/>
  <c r="V123" i="10"/>
  <c r="X123" i="10" s="1"/>
  <c r="Z123" i="10" s="1"/>
  <c r="AB123" i="10" s="1"/>
  <c r="W123" i="10"/>
  <c r="V169" i="10"/>
  <c r="X169" i="10" s="1"/>
  <c r="Z169" i="10" s="1"/>
  <c r="AB169" i="10" s="1"/>
  <c r="V185" i="10"/>
  <c r="X185" i="10" s="1"/>
  <c r="Z185" i="10" s="1"/>
  <c r="AB185" i="10" s="1"/>
  <c r="W185" i="10"/>
  <c r="V191" i="10"/>
  <c r="X191" i="10" s="1"/>
  <c r="Z191" i="10" s="1"/>
  <c r="AB191" i="10" s="1"/>
  <c r="W191" i="10"/>
  <c r="V197" i="10"/>
  <c r="X197" i="10" s="1"/>
  <c r="Z197" i="10" s="1"/>
  <c r="AB197" i="10" s="1"/>
  <c r="W197" i="10"/>
  <c r="V201" i="10"/>
  <c r="X201" i="10" s="1"/>
  <c r="Z201" i="10" s="1"/>
  <c r="AB201" i="10" s="1"/>
  <c r="W201" i="10"/>
  <c r="T205" i="10"/>
  <c r="W205" i="10" s="1"/>
  <c r="W251" i="10"/>
  <c r="V251" i="10"/>
  <c r="X251" i="10" s="1"/>
  <c r="Z251" i="10" s="1"/>
  <c r="AB251" i="10" s="1"/>
  <c r="V46" i="9"/>
  <c r="X46" i="9" s="1"/>
  <c r="Z46" i="9" s="1"/>
  <c r="AB46" i="9" s="1"/>
  <c r="V176" i="9"/>
  <c r="X176" i="9" s="1"/>
  <c r="Z176" i="9" s="1"/>
  <c r="AB176" i="9" s="1"/>
  <c r="W246" i="9"/>
  <c r="V246" i="9"/>
  <c r="X246" i="9" s="1"/>
  <c r="Z246" i="9" s="1"/>
  <c r="AB246" i="9" s="1"/>
  <c r="T4" i="9"/>
  <c r="W4" i="9" s="1"/>
  <c r="Y4" i="9" s="1"/>
  <c r="AA4" i="9" s="1"/>
  <c r="AC4" i="9" s="1"/>
  <c r="V41" i="7"/>
  <c r="X41" i="7" s="1"/>
  <c r="Z41" i="7" s="1"/>
  <c r="AB41" i="7" s="1"/>
  <c r="W41" i="7"/>
  <c r="V72" i="7"/>
  <c r="X72" i="7" s="1"/>
  <c r="Z72" i="7" s="1"/>
  <c r="AB72" i="7" s="1"/>
  <c r="V55" i="9"/>
  <c r="X55" i="9" s="1"/>
  <c r="Z55" i="9" s="1"/>
  <c r="AB55" i="9" s="1"/>
  <c r="W55" i="9"/>
  <c r="V87" i="9"/>
  <c r="X87" i="9" s="1"/>
  <c r="Z87" i="9" s="1"/>
  <c r="AB87" i="9" s="1"/>
  <c r="V119" i="9"/>
  <c r="X119" i="9" s="1"/>
  <c r="Z119" i="9" s="1"/>
  <c r="AB119" i="9" s="1"/>
  <c r="W119" i="9"/>
  <c r="T131" i="9"/>
  <c r="T163" i="9"/>
  <c r="T195" i="9"/>
  <c r="W259" i="9"/>
  <c r="V259" i="9"/>
  <c r="X259" i="9" s="1"/>
  <c r="Z259" i="9" s="1"/>
  <c r="AB259" i="9" s="1"/>
  <c r="V8" i="7"/>
  <c r="X8" i="7" s="1"/>
  <c r="Z8" i="7" s="1"/>
  <c r="AB8" i="7" s="1"/>
  <c r="AD8" i="7" s="1"/>
  <c r="W8" i="7"/>
  <c r="V38" i="7"/>
  <c r="X38" i="7" s="1"/>
  <c r="Z38" i="7" s="1"/>
  <c r="AB38" i="7" s="1"/>
  <c r="V63" i="7"/>
  <c r="X63" i="7" s="1"/>
  <c r="Z63" i="7" s="1"/>
  <c r="AB63" i="7" s="1"/>
  <c r="V97" i="7"/>
  <c r="X97" i="7" s="1"/>
  <c r="Z97" i="7" s="1"/>
  <c r="AB97" i="7" s="1"/>
  <c r="V145" i="7"/>
  <c r="X145" i="7" s="1"/>
  <c r="Z145" i="7" s="1"/>
  <c r="AB145" i="7" s="1"/>
  <c r="W145" i="7"/>
  <c r="V161" i="7"/>
  <c r="X161" i="7" s="1"/>
  <c r="Z161" i="7" s="1"/>
  <c r="AB161" i="7" s="1"/>
  <c r="V209" i="7"/>
  <c r="X209" i="7" s="1"/>
  <c r="Z209" i="7" s="1"/>
  <c r="AB209" i="7" s="1"/>
  <c r="W209" i="7"/>
  <c r="V225" i="7"/>
  <c r="X225" i="7" s="1"/>
  <c r="Z225" i="7" s="1"/>
  <c r="AB225" i="7" s="1"/>
  <c r="V241" i="7"/>
  <c r="X241" i="7" s="1"/>
  <c r="Z241" i="7" s="1"/>
  <c r="AB241" i="7" s="1"/>
  <c r="W241" i="7"/>
  <c r="V28" i="10"/>
  <c r="X28" i="10" s="1"/>
  <c r="Z28" i="10" s="1"/>
  <c r="AB28" i="10" s="1"/>
  <c r="V44" i="10"/>
  <c r="X44" i="10" s="1"/>
  <c r="Z44" i="10" s="1"/>
  <c r="AB44" i="10" s="1"/>
  <c r="W44" i="10"/>
  <c r="V60" i="10"/>
  <c r="X60" i="10" s="1"/>
  <c r="Z60" i="10" s="1"/>
  <c r="AB60" i="10" s="1"/>
  <c r="V76" i="10"/>
  <c r="X76" i="10" s="1"/>
  <c r="Z76" i="10" s="1"/>
  <c r="AB76" i="10" s="1"/>
  <c r="V92" i="10"/>
  <c r="X92" i="10" s="1"/>
  <c r="Z92" i="10" s="1"/>
  <c r="AB92" i="10" s="1"/>
  <c r="V108" i="10"/>
  <c r="X108" i="10" s="1"/>
  <c r="Z108" i="10" s="1"/>
  <c r="AB108" i="10" s="1"/>
  <c r="V124" i="10"/>
  <c r="X124" i="10" s="1"/>
  <c r="Z124" i="10" s="1"/>
  <c r="AB124" i="10" s="1"/>
  <c r="V238" i="10"/>
  <c r="X238" i="10" s="1"/>
  <c r="Z238" i="10" s="1"/>
  <c r="AB238" i="10" s="1"/>
  <c r="W238" i="10"/>
  <c r="V254" i="10"/>
  <c r="X254" i="10" s="1"/>
  <c r="Z254" i="10" s="1"/>
  <c r="AB254" i="10" s="1"/>
  <c r="W254" i="10"/>
  <c r="V270" i="10"/>
  <c r="X270" i="10" s="1"/>
  <c r="Z270" i="10" s="1"/>
  <c r="AB270" i="10" s="1"/>
  <c r="W270" i="10"/>
  <c r="W294" i="10"/>
  <c r="V294" i="10"/>
  <c r="X294" i="10" s="1"/>
  <c r="Z294" i="10" s="1"/>
  <c r="AB294" i="10" s="1"/>
  <c r="W270" i="9"/>
  <c r="V270" i="9"/>
  <c r="X270" i="9" s="1"/>
  <c r="Z270" i="9" s="1"/>
  <c r="AB270" i="9" s="1"/>
  <c r="W302" i="9"/>
  <c r="V302" i="9"/>
  <c r="X302" i="9" s="1"/>
  <c r="Z302" i="9" s="1"/>
  <c r="AB302" i="9" s="1"/>
  <c r="V10" i="7"/>
  <c r="X10" i="7" s="1"/>
  <c r="Z10" i="7" s="1"/>
  <c r="AB10" i="7" s="1"/>
  <c r="AD10" i="7" s="1"/>
  <c r="W10" i="7"/>
  <c r="W46" i="7"/>
  <c r="V46" i="7"/>
  <c r="X46" i="7" s="1"/>
  <c r="Z46" i="7" s="1"/>
  <c r="AB46" i="7" s="1"/>
  <c r="U74" i="7"/>
  <c r="T85" i="7"/>
  <c r="T25" i="9"/>
  <c r="V41" i="9"/>
  <c r="X41" i="9" s="1"/>
  <c r="Z41" i="9" s="1"/>
  <c r="AB41" i="9" s="1"/>
  <c r="W41" i="9"/>
  <c r="T57" i="9"/>
  <c r="V73" i="9"/>
  <c r="X73" i="9" s="1"/>
  <c r="Z73" i="9" s="1"/>
  <c r="AB73" i="9" s="1"/>
  <c r="W73" i="9"/>
  <c r="T89" i="9"/>
  <c r="T105" i="9"/>
  <c r="W105" i="9" s="1"/>
  <c r="V121" i="9"/>
  <c r="X121" i="9" s="1"/>
  <c r="Z121" i="9" s="1"/>
  <c r="AB121" i="9" s="1"/>
  <c r="T137" i="9"/>
  <c r="W137" i="9" s="1"/>
  <c r="T153" i="9"/>
  <c r="T169" i="9"/>
  <c r="V185" i="9"/>
  <c r="X185" i="9" s="1"/>
  <c r="Z185" i="9" s="1"/>
  <c r="AB185" i="9" s="1"/>
  <c r="W185" i="9"/>
  <c r="T201" i="9"/>
  <c r="T217" i="9"/>
  <c r="V233" i="9"/>
  <c r="X233" i="9" s="1"/>
  <c r="Z233" i="9" s="1"/>
  <c r="AB233" i="9" s="1"/>
  <c r="W233" i="9"/>
  <c r="T245" i="9"/>
  <c r="U281" i="9"/>
  <c r="V32" i="7"/>
  <c r="X32" i="7" s="1"/>
  <c r="Z32" i="7" s="1"/>
  <c r="AB32" i="7" s="1"/>
  <c r="W32" i="7"/>
  <c r="T49" i="7"/>
  <c r="T65" i="7"/>
  <c r="U86" i="7"/>
  <c r="T288" i="7"/>
  <c r="W288" i="7" s="1"/>
  <c r="V288" i="7"/>
  <c r="X288" i="7" s="1"/>
  <c r="Z288" i="7" s="1"/>
  <c r="AB288" i="7" s="1"/>
  <c r="T296" i="7"/>
  <c r="W296" i="7"/>
  <c r="V296" i="7"/>
  <c r="X296" i="7" s="1"/>
  <c r="Z296" i="7" s="1"/>
  <c r="AB296" i="7" s="1"/>
  <c r="U25" i="10"/>
  <c r="U33" i="10"/>
  <c r="U41" i="10"/>
  <c r="U49" i="10"/>
  <c r="U57" i="10"/>
  <c r="U65" i="10"/>
  <c r="U73" i="10"/>
  <c r="U89" i="10"/>
  <c r="U105" i="10"/>
  <c r="U113" i="10"/>
  <c r="U121" i="10"/>
  <c r="U129" i="10"/>
  <c r="U137" i="10"/>
  <c r="T175" i="10"/>
  <c r="V183" i="10"/>
  <c r="X183" i="10" s="1"/>
  <c r="Z183" i="10" s="1"/>
  <c r="AB183" i="10" s="1"/>
  <c r="V199" i="10"/>
  <c r="X199" i="10" s="1"/>
  <c r="Z199" i="10" s="1"/>
  <c r="AB199" i="10" s="1"/>
  <c r="W199" i="10"/>
  <c r="V205" i="10"/>
  <c r="X205" i="10" s="1"/>
  <c r="Z205" i="10" s="1"/>
  <c r="AB205" i="10" s="1"/>
  <c r="V209" i="10"/>
  <c r="X209" i="10" s="1"/>
  <c r="Z209" i="10" s="1"/>
  <c r="AB209" i="10" s="1"/>
  <c r="W209" i="10"/>
  <c r="W237" i="10"/>
  <c r="V237" i="10"/>
  <c r="X237" i="10" s="1"/>
  <c r="Z237" i="10" s="1"/>
  <c r="AB237" i="10" s="1"/>
  <c r="W269" i="10"/>
  <c r="V269" i="10"/>
  <c r="X269" i="10" s="1"/>
  <c r="Z269" i="10" s="1"/>
  <c r="AB269" i="10" s="1"/>
  <c r="U60" i="9"/>
  <c r="U156" i="9"/>
  <c r="U188" i="9"/>
  <c r="U220" i="9"/>
  <c r="W260" i="9"/>
  <c r="V260" i="9"/>
  <c r="X260" i="9" s="1"/>
  <c r="Z260" i="9" s="1"/>
  <c r="AB260" i="9" s="1"/>
  <c r="V292" i="9"/>
  <c r="X292" i="9" s="1"/>
  <c r="Z292" i="9" s="1"/>
  <c r="AB292" i="9" s="1"/>
  <c r="U40" i="9"/>
  <c r="V4" i="9"/>
  <c r="X4" i="9" s="1"/>
  <c r="Z4" i="9" s="1"/>
  <c r="AB4" i="9" s="1"/>
  <c r="W37" i="7"/>
  <c r="V37" i="7"/>
  <c r="X37" i="7" s="1"/>
  <c r="Z37" i="7" s="1"/>
  <c r="AB37" i="7" s="1"/>
  <c r="V75" i="7"/>
  <c r="X75" i="7" s="1"/>
  <c r="Z75" i="7" s="1"/>
  <c r="AB75" i="7" s="1"/>
  <c r="V59" i="9"/>
  <c r="X59" i="9" s="1"/>
  <c r="Z59" i="9" s="1"/>
  <c r="AB59" i="9" s="1"/>
  <c r="W59" i="9"/>
  <c r="V123" i="9"/>
  <c r="X123" i="9" s="1"/>
  <c r="Z123" i="9" s="1"/>
  <c r="AB123" i="9" s="1"/>
  <c r="V155" i="9"/>
  <c r="X155" i="9" s="1"/>
  <c r="Z155" i="9" s="1"/>
  <c r="AB155" i="9" s="1"/>
  <c r="W155" i="9"/>
  <c r="V219" i="9"/>
  <c r="X219" i="9" s="1"/>
  <c r="Z219" i="9" s="1"/>
  <c r="AB219" i="9" s="1"/>
  <c r="W263" i="9"/>
  <c r="V263" i="9"/>
  <c r="X263" i="9" s="1"/>
  <c r="Z263" i="9" s="1"/>
  <c r="AB263" i="9" s="1"/>
  <c r="U76" i="7"/>
  <c r="V131" i="7"/>
  <c r="X131" i="7" s="1"/>
  <c r="Z131" i="7" s="1"/>
  <c r="AB131" i="7" s="1"/>
  <c r="T137" i="7"/>
  <c r="W137" i="7" s="1"/>
  <c r="V147" i="7"/>
  <c r="X147" i="7" s="1"/>
  <c r="Z147" i="7" s="1"/>
  <c r="AB147" i="7" s="1"/>
  <c r="T153" i="7"/>
  <c r="V163" i="7"/>
  <c r="X163" i="7" s="1"/>
  <c r="Z163" i="7" s="1"/>
  <c r="AB163" i="7" s="1"/>
  <c r="T169" i="7"/>
  <c r="T249" i="7"/>
  <c r="W299" i="7"/>
  <c r="V299" i="7"/>
  <c r="X299" i="7" s="1"/>
  <c r="Z299" i="7" s="1"/>
  <c r="AB299" i="7" s="1"/>
  <c r="V30" i="10"/>
  <c r="X30" i="10" s="1"/>
  <c r="Z30" i="10" s="1"/>
  <c r="AB30" i="10" s="1"/>
  <c r="W30" i="10"/>
  <c r="V46" i="10"/>
  <c r="X46" i="10" s="1"/>
  <c r="Z46" i="10" s="1"/>
  <c r="AB46" i="10" s="1"/>
  <c r="W46" i="10"/>
  <c r="V62" i="10"/>
  <c r="X62" i="10" s="1"/>
  <c r="Z62" i="10" s="1"/>
  <c r="AB62" i="10" s="1"/>
  <c r="W62" i="10"/>
  <c r="V78" i="10"/>
  <c r="X78" i="10" s="1"/>
  <c r="Z78" i="10" s="1"/>
  <c r="AB78" i="10" s="1"/>
  <c r="W78" i="10"/>
  <c r="V94" i="10"/>
  <c r="X94" i="10" s="1"/>
  <c r="Z94" i="10" s="1"/>
  <c r="AB94" i="10" s="1"/>
  <c r="W94" i="10"/>
  <c r="T100" i="10"/>
  <c r="T116" i="10"/>
  <c r="W116" i="10" s="1"/>
  <c r="T132" i="10"/>
  <c r="V144" i="10"/>
  <c r="X144" i="10" s="1"/>
  <c r="Z144" i="10" s="1"/>
  <c r="AB144" i="10" s="1"/>
  <c r="W144" i="10"/>
  <c r="T156" i="10"/>
  <c r="V166" i="10"/>
  <c r="X166" i="10" s="1"/>
  <c r="Z166" i="10" s="1"/>
  <c r="AB166" i="10" s="1"/>
  <c r="W166" i="10"/>
  <c r="W210" i="10"/>
  <c r="V210" i="10"/>
  <c r="X210" i="10" s="1"/>
  <c r="Z210" i="10" s="1"/>
  <c r="AB210" i="10" s="1"/>
  <c r="W300" i="10"/>
  <c r="V300" i="10"/>
  <c r="X300" i="10" s="1"/>
  <c r="Z300" i="10" s="1"/>
  <c r="AB300" i="10" s="1"/>
  <c r="U10" i="10"/>
  <c r="U70" i="9"/>
  <c r="U102" i="9"/>
  <c r="U134" i="9"/>
  <c r="W274" i="9"/>
  <c r="V274" i="9"/>
  <c r="X274" i="9" s="1"/>
  <c r="Z274" i="9" s="1"/>
  <c r="AB274" i="9" s="1"/>
  <c r="U24" i="9"/>
  <c r="T17" i="7"/>
  <c r="W17" i="7" s="1"/>
  <c r="T5" i="10"/>
  <c r="U5" i="10"/>
  <c r="T14" i="9"/>
  <c r="U31" i="7"/>
  <c r="T35" i="7"/>
  <c r="T46" i="7"/>
  <c r="U58" i="7"/>
  <c r="U70" i="7"/>
  <c r="T74" i="7"/>
  <c r="U81" i="7"/>
  <c r="T81" i="7"/>
  <c r="U11" i="9"/>
  <c r="T11" i="9"/>
  <c r="T20" i="10"/>
  <c r="U37" i="9"/>
  <c r="T37" i="9"/>
  <c r="U53" i="9"/>
  <c r="T53" i="9"/>
  <c r="U69" i="9"/>
  <c r="T69" i="9"/>
  <c r="U85" i="9"/>
  <c r="T85" i="9"/>
  <c r="U101" i="9"/>
  <c r="T101" i="9"/>
  <c r="U117" i="9"/>
  <c r="T117" i="9"/>
  <c r="U133" i="9"/>
  <c r="T133" i="9"/>
  <c r="U149" i="9"/>
  <c r="T149" i="9"/>
  <c r="U165" i="9"/>
  <c r="T165" i="9"/>
  <c r="U181" i="9"/>
  <c r="T181" i="9"/>
  <c r="U197" i="9"/>
  <c r="T197" i="9"/>
  <c r="U213" i="9"/>
  <c r="T213" i="9"/>
  <c r="U229" i="9"/>
  <c r="T229" i="9"/>
  <c r="U261" i="9"/>
  <c r="U277" i="9"/>
  <c r="U293" i="9"/>
  <c r="U20" i="7"/>
  <c r="T20" i="7"/>
  <c r="U15" i="7"/>
  <c r="U28" i="7"/>
  <c r="T28" i="7"/>
  <c r="U53" i="7"/>
  <c r="U61" i="7"/>
  <c r="T61" i="7"/>
  <c r="U82" i="7"/>
  <c r="T86" i="7"/>
  <c r="T91" i="7"/>
  <c r="U94" i="7"/>
  <c r="T96" i="7"/>
  <c r="W96" i="7" s="1"/>
  <c r="V100" i="7"/>
  <c r="X100" i="7" s="1"/>
  <c r="Z100" i="7" s="1"/>
  <c r="AB100" i="7" s="1"/>
  <c r="W100" i="7"/>
  <c r="U102" i="7"/>
  <c r="T104" i="7"/>
  <c r="V108" i="7"/>
  <c r="X108" i="7" s="1"/>
  <c r="Z108" i="7" s="1"/>
  <c r="AB108" i="7" s="1"/>
  <c r="W108" i="7"/>
  <c r="U110" i="7"/>
  <c r="T112" i="7"/>
  <c r="V116" i="7"/>
  <c r="X116" i="7" s="1"/>
  <c r="Z116" i="7" s="1"/>
  <c r="AB116" i="7" s="1"/>
  <c r="W116" i="7"/>
  <c r="U118" i="7"/>
  <c r="T120" i="7"/>
  <c r="V124" i="7"/>
  <c r="X124" i="7" s="1"/>
  <c r="Z124" i="7" s="1"/>
  <c r="AB124" i="7" s="1"/>
  <c r="W124" i="7"/>
  <c r="U126" i="7"/>
  <c r="T128" i="7"/>
  <c r="W128" i="7" s="1"/>
  <c r="V132" i="7"/>
  <c r="X132" i="7" s="1"/>
  <c r="Z132" i="7" s="1"/>
  <c r="AB132" i="7" s="1"/>
  <c r="W132" i="7"/>
  <c r="U134" i="7"/>
  <c r="T136" i="7"/>
  <c r="W136" i="7" s="1"/>
  <c r="V140" i="7"/>
  <c r="X140" i="7" s="1"/>
  <c r="Z140" i="7" s="1"/>
  <c r="AB140" i="7" s="1"/>
  <c r="W140" i="7"/>
  <c r="U142" i="7"/>
  <c r="T144" i="7"/>
  <c r="W144" i="7" s="1"/>
  <c r="V148" i="7"/>
  <c r="X148" i="7" s="1"/>
  <c r="Z148" i="7" s="1"/>
  <c r="AB148" i="7" s="1"/>
  <c r="W148" i="7"/>
  <c r="U150" i="7"/>
  <c r="T152" i="7"/>
  <c r="V156" i="7"/>
  <c r="X156" i="7" s="1"/>
  <c r="Z156" i="7" s="1"/>
  <c r="AB156" i="7" s="1"/>
  <c r="W156" i="7"/>
  <c r="U158" i="7"/>
  <c r="T160" i="7"/>
  <c r="W160" i="7" s="1"/>
  <c r="V164" i="7"/>
  <c r="X164" i="7" s="1"/>
  <c r="Z164" i="7" s="1"/>
  <c r="AB164" i="7" s="1"/>
  <c r="W164" i="7"/>
  <c r="U166" i="7"/>
  <c r="T168" i="7"/>
  <c r="W168" i="7" s="1"/>
  <c r="V172" i="7"/>
  <c r="X172" i="7" s="1"/>
  <c r="Z172" i="7" s="1"/>
  <c r="AB172" i="7" s="1"/>
  <c r="W172" i="7"/>
  <c r="U174" i="7"/>
  <c r="T176" i="7"/>
  <c r="W176" i="7" s="1"/>
  <c r="V180" i="7"/>
  <c r="X180" i="7" s="1"/>
  <c r="Z180" i="7" s="1"/>
  <c r="AB180" i="7" s="1"/>
  <c r="W180" i="7"/>
  <c r="U182" i="7"/>
  <c r="T184" i="7"/>
  <c r="W184" i="7" s="1"/>
  <c r="V188" i="7"/>
  <c r="X188" i="7" s="1"/>
  <c r="Z188" i="7" s="1"/>
  <c r="AB188" i="7" s="1"/>
  <c r="W188" i="7"/>
  <c r="U190" i="7"/>
  <c r="T192" i="7"/>
  <c r="W192" i="7" s="1"/>
  <c r="V196" i="7"/>
  <c r="X196" i="7" s="1"/>
  <c r="Z196" i="7" s="1"/>
  <c r="AB196" i="7" s="1"/>
  <c r="W196" i="7"/>
  <c r="U198" i="7"/>
  <c r="T200" i="7"/>
  <c r="W200" i="7" s="1"/>
  <c r="V204" i="7"/>
  <c r="X204" i="7" s="1"/>
  <c r="Z204" i="7" s="1"/>
  <c r="AB204" i="7" s="1"/>
  <c r="W204" i="7"/>
  <c r="U206" i="7"/>
  <c r="T208" i="7"/>
  <c r="W208" i="7" s="1"/>
  <c r="V212" i="7"/>
  <c r="X212" i="7" s="1"/>
  <c r="Z212" i="7" s="1"/>
  <c r="AB212" i="7" s="1"/>
  <c r="W212" i="7"/>
  <c r="U214" i="7"/>
  <c r="T216" i="7"/>
  <c r="W216" i="7" s="1"/>
  <c r="V220" i="7"/>
  <c r="X220" i="7" s="1"/>
  <c r="Z220" i="7" s="1"/>
  <c r="AB220" i="7" s="1"/>
  <c r="W220" i="7"/>
  <c r="U222" i="7"/>
  <c r="T224" i="7"/>
  <c r="V228" i="7"/>
  <c r="X228" i="7" s="1"/>
  <c r="Z228" i="7" s="1"/>
  <c r="AB228" i="7" s="1"/>
  <c r="W228" i="7"/>
  <c r="U230" i="7"/>
  <c r="T232" i="7"/>
  <c r="V236" i="7"/>
  <c r="X236" i="7" s="1"/>
  <c r="Z236" i="7" s="1"/>
  <c r="AB236" i="7" s="1"/>
  <c r="W236" i="7"/>
  <c r="U238" i="7"/>
  <c r="T240" i="7"/>
  <c r="V244" i="7"/>
  <c r="X244" i="7" s="1"/>
  <c r="Z244" i="7" s="1"/>
  <c r="AB244" i="7" s="1"/>
  <c r="W244" i="7"/>
  <c r="U246" i="7"/>
  <c r="T248" i="7"/>
  <c r="V252" i="7"/>
  <c r="X252" i="7" s="1"/>
  <c r="Z252" i="7" s="1"/>
  <c r="AB252" i="7" s="1"/>
  <c r="W252" i="7"/>
  <c r="U254" i="7"/>
  <c r="T256" i="7"/>
  <c r="V260" i="7"/>
  <c r="X260" i="7" s="1"/>
  <c r="Z260" i="7" s="1"/>
  <c r="AB260" i="7" s="1"/>
  <c r="W260" i="7"/>
  <c r="U262" i="7"/>
  <c r="T264" i="7"/>
  <c r="V268" i="7"/>
  <c r="X268" i="7" s="1"/>
  <c r="Z268" i="7" s="1"/>
  <c r="AB268" i="7" s="1"/>
  <c r="W268" i="7"/>
  <c r="U270" i="7"/>
  <c r="T272" i="7"/>
  <c r="V276" i="7"/>
  <c r="X276" i="7" s="1"/>
  <c r="Z276" i="7" s="1"/>
  <c r="AB276" i="7" s="1"/>
  <c r="W276" i="7"/>
  <c r="U278" i="7"/>
  <c r="T280" i="7"/>
  <c r="V284" i="7"/>
  <c r="X284" i="7" s="1"/>
  <c r="Z284" i="7" s="1"/>
  <c r="AB284" i="7" s="1"/>
  <c r="W284" i="7"/>
  <c r="U286" i="7"/>
  <c r="T294" i="7"/>
  <c r="U294" i="7"/>
  <c r="T302" i="7"/>
  <c r="U302" i="7"/>
  <c r="T7" i="10"/>
  <c r="U18" i="9"/>
  <c r="U23" i="10"/>
  <c r="T25" i="10"/>
  <c r="U31" i="10"/>
  <c r="T33" i="10"/>
  <c r="U39" i="10"/>
  <c r="T41" i="10"/>
  <c r="U47" i="10"/>
  <c r="T49" i="10"/>
  <c r="U55" i="10"/>
  <c r="T57" i="10"/>
  <c r="U63" i="10"/>
  <c r="T65" i="10"/>
  <c r="U71" i="10"/>
  <c r="T73" i="10"/>
  <c r="U79" i="10"/>
  <c r="T81" i="10"/>
  <c r="U87" i="10"/>
  <c r="T89" i="10"/>
  <c r="U95" i="10"/>
  <c r="T97" i="10"/>
  <c r="U103" i="10"/>
  <c r="T105" i="10"/>
  <c r="U111" i="10"/>
  <c r="T113" i="10"/>
  <c r="U119" i="10"/>
  <c r="T121" i="10"/>
  <c r="U127" i="10"/>
  <c r="T129" i="10"/>
  <c r="U135" i="10"/>
  <c r="T137" i="10"/>
  <c r="V141" i="10"/>
  <c r="X141" i="10" s="1"/>
  <c r="Z141" i="10" s="1"/>
  <c r="AB141" i="10" s="1"/>
  <c r="W141" i="10"/>
  <c r="U143" i="10"/>
  <c r="T145" i="10"/>
  <c r="V149" i="10"/>
  <c r="X149" i="10" s="1"/>
  <c r="Z149" i="10" s="1"/>
  <c r="AB149" i="10" s="1"/>
  <c r="W149" i="10"/>
  <c r="T153" i="10"/>
  <c r="V157" i="10"/>
  <c r="X157" i="10" s="1"/>
  <c r="Z157" i="10" s="1"/>
  <c r="AB157" i="10" s="1"/>
  <c r="W157" i="10"/>
  <c r="T161" i="10"/>
  <c r="W161" i="10" s="1"/>
  <c r="V165" i="10"/>
  <c r="X165" i="10" s="1"/>
  <c r="Z165" i="10" s="1"/>
  <c r="AB165" i="10" s="1"/>
  <c r="W165" i="10"/>
  <c r="T169" i="10"/>
  <c r="W169" i="10" s="1"/>
  <c r="U173" i="10"/>
  <c r="U175" i="10"/>
  <c r="U181" i="10"/>
  <c r="T181" i="10"/>
  <c r="U189" i="10"/>
  <c r="T189" i="10"/>
  <c r="V207" i="10"/>
  <c r="X207" i="10" s="1"/>
  <c r="Z207" i="10" s="1"/>
  <c r="AB207" i="10" s="1"/>
  <c r="T207" i="10"/>
  <c r="W207" i="10" s="1"/>
  <c r="U213" i="10"/>
  <c r="U217" i="10"/>
  <c r="W227" i="10"/>
  <c r="V227" i="10"/>
  <c r="X227" i="10" s="1"/>
  <c r="Z227" i="10" s="1"/>
  <c r="AB227" i="10" s="1"/>
  <c r="U231" i="10"/>
  <c r="T237" i="10"/>
  <c r="W243" i="10"/>
  <c r="V243" i="10"/>
  <c r="X243" i="10" s="1"/>
  <c r="Z243" i="10" s="1"/>
  <c r="AB243" i="10" s="1"/>
  <c r="T251" i="10"/>
  <c r="W259" i="10"/>
  <c r="V259" i="10"/>
  <c r="X259" i="10" s="1"/>
  <c r="Z259" i="10" s="1"/>
  <c r="AB259" i="10" s="1"/>
  <c r="T267" i="10"/>
  <c r="W267" i="10" s="1"/>
  <c r="W275" i="10"/>
  <c r="V275" i="10"/>
  <c r="X275" i="10" s="1"/>
  <c r="Z275" i="10" s="1"/>
  <c r="AB275" i="10" s="1"/>
  <c r="V283" i="10"/>
  <c r="X283" i="10" s="1"/>
  <c r="Z283" i="10" s="1"/>
  <c r="AB283" i="10" s="1"/>
  <c r="U293" i="10"/>
  <c r="T303" i="10"/>
  <c r="U17" i="10"/>
  <c r="U64" i="9"/>
  <c r="U96" i="9"/>
  <c r="U128" i="9"/>
  <c r="U160" i="9"/>
  <c r="U192" i="9"/>
  <c r="U224" i="9"/>
  <c r="T260" i="9"/>
  <c r="U264" i="9"/>
  <c r="T292" i="9"/>
  <c r="W292" i="9" s="1"/>
  <c r="U296" i="9"/>
  <c r="U22" i="10"/>
  <c r="T6" i="7"/>
  <c r="T14" i="7"/>
  <c r="V52" i="7"/>
  <c r="X52" i="7" s="1"/>
  <c r="Z52" i="7" s="1"/>
  <c r="AB52" i="7" s="1"/>
  <c r="W52" i="7"/>
  <c r="U56" i="7"/>
  <c r="U79" i="7"/>
  <c r="V248" i="9"/>
  <c r="X248" i="9" s="1"/>
  <c r="Z248" i="9" s="1"/>
  <c r="AB248" i="9" s="1"/>
  <c r="T23" i="9"/>
  <c r="V39" i="9"/>
  <c r="X39" i="9" s="1"/>
  <c r="Z39" i="9" s="1"/>
  <c r="AB39" i="9" s="1"/>
  <c r="W39" i="9"/>
  <c r="T51" i="9"/>
  <c r="T55" i="9"/>
  <c r="V71" i="9"/>
  <c r="X71" i="9" s="1"/>
  <c r="Z71" i="9" s="1"/>
  <c r="AB71" i="9" s="1"/>
  <c r="W71" i="9"/>
  <c r="T83" i="9"/>
  <c r="T87" i="9"/>
  <c r="W87" i="9" s="1"/>
  <c r="V103" i="9"/>
  <c r="X103" i="9" s="1"/>
  <c r="Z103" i="9" s="1"/>
  <c r="AB103" i="9" s="1"/>
  <c r="W103" i="9"/>
  <c r="T115" i="9"/>
  <c r="T119" i="9"/>
  <c r="V135" i="9"/>
  <c r="X135" i="9" s="1"/>
  <c r="Z135" i="9" s="1"/>
  <c r="AB135" i="9" s="1"/>
  <c r="W135" i="9"/>
  <c r="T147" i="9"/>
  <c r="T151" i="9"/>
  <c r="V167" i="9"/>
  <c r="X167" i="9" s="1"/>
  <c r="Z167" i="9" s="1"/>
  <c r="AB167" i="9" s="1"/>
  <c r="W167" i="9"/>
  <c r="T179" i="9"/>
  <c r="T183" i="9"/>
  <c r="V199" i="9"/>
  <c r="X199" i="9" s="1"/>
  <c r="Z199" i="9" s="1"/>
  <c r="AB199" i="9" s="1"/>
  <c r="W199" i="9"/>
  <c r="T211" i="9"/>
  <c r="T215" i="9"/>
  <c r="V231" i="9"/>
  <c r="X231" i="9" s="1"/>
  <c r="Z231" i="9" s="1"/>
  <c r="AB231" i="9" s="1"/>
  <c r="W231" i="9"/>
  <c r="T243" i="9"/>
  <c r="T271" i="9"/>
  <c r="U275" i="9"/>
  <c r="T303" i="9"/>
  <c r="U22" i="9"/>
  <c r="V55" i="7"/>
  <c r="X55" i="7" s="1"/>
  <c r="Z55" i="7" s="1"/>
  <c r="AB55" i="7" s="1"/>
  <c r="T84" i="7"/>
  <c r="U88" i="7"/>
  <c r="V105" i="7"/>
  <c r="X105" i="7" s="1"/>
  <c r="Z105" i="7" s="1"/>
  <c r="AB105" i="7" s="1"/>
  <c r="V121" i="7"/>
  <c r="X121" i="7" s="1"/>
  <c r="Z121" i="7" s="1"/>
  <c r="AB121" i="7" s="1"/>
  <c r="W121" i="7"/>
  <c r="V137" i="7"/>
  <c r="X137" i="7" s="1"/>
  <c r="Z137" i="7" s="1"/>
  <c r="AB137" i="7" s="1"/>
  <c r="V153" i="7"/>
  <c r="X153" i="7" s="1"/>
  <c r="Z153" i="7" s="1"/>
  <c r="AB153" i="7" s="1"/>
  <c r="W153" i="7"/>
  <c r="V169" i="7"/>
  <c r="X169" i="7" s="1"/>
  <c r="Z169" i="7" s="1"/>
  <c r="AB169" i="7" s="1"/>
  <c r="W169" i="7"/>
  <c r="V185" i="7"/>
  <c r="X185" i="7" s="1"/>
  <c r="Z185" i="7" s="1"/>
  <c r="AB185" i="7" s="1"/>
  <c r="V201" i="7"/>
  <c r="X201" i="7" s="1"/>
  <c r="Z201" i="7" s="1"/>
  <c r="AB201" i="7" s="1"/>
  <c r="V217" i="7"/>
  <c r="X217" i="7" s="1"/>
  <c r="Z217" i="7" s="1"/>
  <c r="AB217" i="7" s="1"/>
  <c r="W217" i="7"/>
  <c r="V233" i="7"/>
  <c r="X233" i="7" s="1"/>
  <c r="Z233" i="7" s="1"/>
  <c r="AB233" i="7" s="1"/>
  <c r="V249" i="7"/>
  <c r="X249" i="7" s="1"/>
  <c r="Z249" i="7" s="1"/>
  <c r="AB249" i="7" s="1"/>
  <c r="W249" i="7"/>
  <c r="V265" i="7"/>
  <c r="X265" i="7" s="1"/>
  <c r="Z265" i="7" s="1"/>
  <c r="AB265" i="7" s="1"/>
  <c r="V281" i="7"/>
  <c r="X281" i="7" s="1"/>
  <c r="Z281" i="7" s="1"/>
  <c r="AB281" i="7" s="1"/>
  <c r="W281" i="7"/>
  <c r="T297" i="7"/>
  <c r="W297" i="7" s="1"/>
  <c r="U15" i="10"/>
  <c r="V36" i="10"/>
  <c r="X36" i="10" s="1"/>
  <c r="Z36" i="10" s="1"/>
  <c r="AB36" i="10" s="1"/>
  <c r="V52" i="10"/>
  <c r="X52" i="10" s="1"/>
  <c r="Z52" i="10" s="1"/>
  <c r="AB52" i="10" s="1"/>
  <c r="V68" i="10"/>
  <c r="X68" i="10" s="1"/>
  <c r="Z68" i="10" s="1"/>
  <c r="AB68" i="10" s="1"/>
  <c r="W68" i="10"/>
  <c r="V84" i="10"/>
  <c r="X84" i="10" s="1"/>
  <c r="Z84" i="10" s="1"/>
  <c r="AB84" i="10" s="1"/>
  <c r="V100" i="10"/>
  <c r="X100" i="10" s="1"/>
  <c r="Z100" i="10" s="1"/>
  <c r="AB100" i="10" s="1"/>
  <c r="W100" i="10"/>
  <c r="V116" i="10"/>
  <c r="X116" i="10" s="1"/>
  <c r="Z116" i="10" s="1"/>
  <c r="AB116" i="10" s="1"/>
  <c r="V132" i="10"/>
  <c r="X132" i="10" s="1"/>
  <c r="Z132" i="10" s="1"/>
  <c r="AB132" i="10" s="1"/>
  <c r="W132" i="10"/>
  <c r="U152" i="10"/>
  <c r="U168" i="10"/>
  <c r="W176" i="10"/>
  <c r="V176" i="10"/>
  <c r="X176" i="10" s="1"/>
  <c r="Z176" i="10" s="1"/>
  <c r="AB176" i="10" s="1"/>
  <c r="U180" i="10"/>
  <c r="U196" i="10"/>
  <c r="U212" i="10"/>
  <c r="V230" i="10"/>
  <c r="X230" i="10" s="1"/>
  <c r="Z230" i="10" s="1"/>
  <c r="AB230" i="10" s="1"/>
  <c r="W230" i="10"/>
  <c r="T236" i="10"/>
  <c r="V246" i="10"/>
  <c r="X246" i="10" s="1"/>
  <c r="Z246" i="10" s="1"/>
  <c r="AB246" i="10" s="1"/>
  <c r="W246" i="10"/>
  <c r="T252" i="10"/>
  <c r="V262" i="10"/>
  <c r="X262" i="10" s="1"/>
  <c r="Z262" i="10" s="1"/>
  <c r="AB262" i="10" s="1"/>
  <c r="W262" i="10"/>
  <c r="T268" i="10"/>
  <c r="W268" i="10" s="1"/>
  <c r="V278" i="10"/>
  <c r="X278" i="10" s="1"/>
  <c r="Z278" i="10" s="1"/>
  <c r="AB278" i="10" s="1"/>
  <c r="W278" i="10"/>
  <c r="W288" i="10"/>
  <c r="V288" i="10"/>
  <c r="X288" i="10" s="1"/>
  <c r="Z288" i="10" s="1"/>
  <c r="AB288" i="10" s="1"/>
  <c r="V296" i="10"/>
  <c r="X296" i="10" s="1"/>
  <c r="Z296" i="10" s="1"/>
  <c r="AB296" i="10" s="1"/>
  <c r="U9" i="10"/>
  <c r="T42" i="9"/>
  <c r="U48" i="9"/>
  <c r="T78" i="9"/>
  <c r="U82" i="9"/>
  <c r="T110" i="9"/>
  <c r="U114" i="9"/>
  <c r="T142" i="9"/>
  <c r="U146" i="9"/>
  <c r="T174" i="9"/>
  <c r="U178" i="9"/>
  <c r="T206" i="9"/>
  <c r="U210" i="9"/>
  <c r="T238" i="9"/>
  <c r="U242" i="9"/>
  <c r="W250" i="9"/>
  <c r="V250" i="9"/>
  <c r="X250" i="9" s="1"/>
  <c r="Z250" i="9" s="1"/>
  <c r="AB250" i="9" s="1"/>
  <c r="T282" i="9"/>
  <c r="U286" i="9"/>
  <c r="T36" i="9"/>
  <c r="W36" i="9" s="1"/>
  <c r="U44" i="9"/>
  <c r="T4" i="10"/>
  <c r="V43" i="7"/>
  <c r="X43" i="7" s="1"/>
  <c r="Z43" i="7" s="1"/>
  <c r="AB43" i="7" s="1"/>
  <c r="W43" i="7"/>
  <c r="W50" i="7"/>
  <c r="V50" i="7"/>
  <c r="X50" i="7" s="1"/>
  <c r="Z50" i="7" s="1"/>
  <c r="AB50" i="7" s="1"/>
  <c r="V62" i="7"/>
  <c r="X62" i="7" s="1"/>
  <c r="Z62" i="7" s="1"/>
  <c r="AB62" i="7" s="1"/>
  <c r="W62" i="7"/>
  <c r="V29" i="9"/>
  <c r="X29" i="9" s="1"/>
  <c r="Z29" i="9" s="1"/>
  <c r="AB29" i="9" s="1"/>
  <c r="W29" i="9"/>
  <c r="V45" i="9"/>
  <c r="X45" i="9" s="1"/>
  <c r="Z45" i="9" s="1"/>
  <c r="AB45" i="9" s="1"/>
  <c r="W45" i="9"/>
  <c r="V77" i="9"/>
  <c r="X77" i="9" s="1"/>
  <c r="Z77" i="9" s="1"/>
  <c r="AB77" i="9" s="1"/>
  <c r="W77" i="9"/>
  <c r="V141" i="9"/>
  <c r="X141" i="9" s="1"/>
  <c r="Z141" i="9" s="1"/>
  <c r="AB141" i="9" s="1"/>
  <c r="W141" i="9"/>
  <c r="V173" i="9"/>
  <c r="X173" i="9" s="1"/>
  <c r="Z173" i="9" s="1"/>
  <c r="AB173" i="9" s="1"/>
  <c r="W173" i="9"/>
  <c r="V36" i="7"/>
  <c r="X36" i="7" s="1"/>
  <c r="Z36" i="7" s="1"/>
  <c r="AB36" i="7" s="1"/>
  <c r="W36" i="7"/>
  <c r="V98" i="7"/>
  <c r="X98" i="7" s="1"/>
  <c r="Z98" i="7" s="1"/>
  <c r="AB98" i="7" s="1"/>
  <c r="W98" i="7"/>
  <c r="V104" i="7"/>
  <c r="X104" i="7" s="1"/>
  <c r="Z104" i="7" s="1"/>
  <c r="AB104" i="7" s="1"/>
  <c r="W104" i="7"/>
  <c r="V106" i="7"/>
  <c r="X106" i="7" s="1"/>
  <c r="Z106" i="7" s="1"/>
  <c r="AB106" i="7" s="1"/>
  <c r="W106" i="7"/>
  <c r="V112" i="7"/>
  <c r="X112" i="7" s="1"/>
  <c r="Z112" i="7" s="1"/>
  <c r="AB112" i="7" s="1"/>
  <c r="W112" i="7"/>
  <c r="V114" i="7"/>
  <c r="X114" i="7" s="1"/>
  <c r="Z114" i="7" s="1"/>
  <c r="AB114" i="7" s="1"/>
  <c r="W114" i="7"/>
  <c r="V120" i="7"/>
  <c r="X120" i="7" s="1"/>
  <c r="Z120" i="7" s="1"/>
  <c r="AB120" i="7" s="1"/>
  <c r="W120" i="7"/>
  <c r="V146" i="7"/>
  <c r="X146" i="7" s="1"/>
  <c r="Z146" i="7" s="1"/>
  <c r="AB146" i="7" s="1"/>
  <c r="W146" i="7"/>
  <c r="V152" i="7"/>
  <c r="X152" i="7" s="1"/>
  <c r="Z152" i="7" s="1"/>
  <c r="AB152" i="7" s="1"/>
  <c r="W152" i="7"/>
  <c r="V218" i="7"/>
  <c r="X218" i="7" s="1"/>
  <c r="Z218" i="7" s="1"/>
  <c r="AB218" i="7" s="1"/>
  <c r="W218" i="7"/>
  <c r="V224" i="7"/>
  <c r="X224" i="7" s="1"/>
  <c r="Z224" i="7" s="1"/>
  <c r="AB224" i="7" s="1"/>
  <c r="W224" i="7"/>
  <c r="V226" i="7"/>
  <c r="X226" i="7" s="1"/>
  <c r="Z226" i="7" s="1"/>
  <c r="AB226" i="7" s="1"/>
  <c r="W226" i="7"/>
  <c r="V232" i="7"/>
  <c r="X232" i="7" s="1"/>
  <c r="Z232" i="7" s="1"/>
  <c r="AB232" i="7" s="1"/>
  <c r="W232" i="7"/>
  <c r="V234" i="7"/>
  <c r="X234" i="7" s="1"/>
  <c r="Z234" i="7" s="1"/>
  <c r="AB234" i="7" s="1"/>
  <c r="W234" i="7"/>
  <c r="V240" i="7"/>
  <c r="X240" i="7" s="1"/>
  <c r="Z240" i="7" s="1"/>
  <c r="AB240" i="7" s="1"/>
  <c r="W240" i="7"/>
  <c r="V242" i="7"/>
  <c r="X242" i="7" s="1"/>
  <c r="Z242" i="7" s="1"/>
  <c r="AB242" i="7" s="1"/>
  <c r="W242" i="7"/>
  <c r="V248" i="7"/>
  <c r="X248" i="7" s="1"/>
  <c r="Z248" i="7" s="1"/>
  <c r="AB248" i="7" s="1"/>
  <c r="W248" i="7"/>
  <c r="V250" i="7"/>
  <c r="X250" i="7" s="1"/>
  <c r="Z250" i="7" s="1"/>
  <c r="AB250" i="7" s="1"/>
  <c r="W250" i="7"/>
  <c r="V256" i="7"/>
  <c r="X256" i="7" s="1"/>
  <c r="Z256" i="7" s="1"/>
  <c r="AB256" i="7" s="1"/>
  <c r="W256" i="7"/>
  <c r="V258" i="7"/>
  <c r="X258" i="7" s="1"/>
  <c r="Z258" i="7" s="1"/>
  <c r="AB258" i="7" s="1"/>
  <c r="W258" i="7"/>
  <c r="W290" i="7"/>
  <c r="V290" i="7"/>
  <c r="X290" i="7" s="1"/>
  <c r="Z290" i="7" s="1"/>
  <c r="AB290" i="7" s="1"/>
  <c r="W298" i="7"/>
  <c r="V298" i="7"/>
  <c r="X298" i="7" s="1"/>
  <c r="Z298" i="7" s="1"/>
  <c r="AB298" i="7" s="1"/>
  <c r="V7" i="10"/>
  <c r="X7" i="10" s="1"/>
  <c r="Z7" i="10" s="1"/>
  <c r="AB7" i="10" s="1"/>
  <c r="W7" i="10"/>
  <c r="W11" i="7"/>
  <c r="V11" i="7"/>
  <c r="X11" i="7" s="1"/>
  <c r="Z11" i="7" s="1"/>
  <c r="AB11" i="7" s="1"/>
  <c r="AD11" i="7" s="1"/>
  <c r="V43" i="10"/>
  <c r="X43" i="10" s="1"/>
  <c r="Z43" i="10" s="1"/>
  <c r="AB43" i="10" s="1"/>
  <c r="W43" i="10"/>
  <c r="V91" i="10"/>
  <c r="X91" i="10" s="1"/>
  <c r="Z91" i="10" s="1"/>
  <c r="AB91" i="10" s="1"/>
  <c r="W91" i="10"/>
  <c r="V99" i="10"/>
  <c r="X99" i="10" s="1"/>
  <c r="Z99" i="10" s="1"/>
  <c r="AB99" i="10" s="1"/>
  <c r="W99" i="10"/>
  <c r="V107" i="10"/>
  <c r="X107" i="10" s="1"/>
  <c r="Z107" i="10" s="1"/>
  <c r="AB107" i="10" s="1"/>
  <c r="W107" i="10"/>
  <c r="V131" i="10"/>
  <c r="X131" i="10" s="1"/>
  <c r="Z131" i="10" s="1"/>
  <c r="AB131" i="10" s="1"/>
  <c r="W131" i="10"/>
  <c r="V139" i="10"/>
  <c r="X139" i="10" s="1"/>
  <c r="Z139" i="10" s="1"/>
  <c r="AB139" i="10" s="1"/>
  <c r="W139" i="10"/>
  <c r="V153" i="10"/>
  <c r="X153" i="10" s="1"/>
  <c r="Z153" i="10" s="1"/>
  <c r="AB153" i="10" s="1"/>
  <c r="W153" i="10"/>
  <c r="V161" i="10"/>
  <c r="X161" i="10" s="1"/>
  <c r="Z161" i="10" s="1"/>
  <c r="AB161" i="10" s="1"/>
  <c r="V177" i="10"/>
  <c r="X177" i="10" s="1"/>
  <c r="Z177" i="10" s="1"/>
  <c r="AB177" i="10" s="1"/>
  <c r="W177" i="10"/>
  <c r="V179" i="10"/>
  <c r="X179" i="10" s="1"/>
  <c r="Z179" i="10" s="1"/>
  <c r="AB179" i="10" s="1"/>
  <c r="W229" i="10"/>
  <c r="V229" i="10"/>
  <c r="X229" i="10" s="1"/>
  <c r="Z229" i="10" s="1"/>
  <c r="AB229" i="10" s="1"/>
  <c r="V267" i="10"/>
  <c r="X267" i="10" s="1"/>
  <c r="Z267" i="10" s="1"/>
  <c r="AB267" i="10" s="1"/>
  <c r="V80" i="9"/>
  <c r="X80" i="9" s="1"/>
  <c r="Z80" i="9" s="1"/>
  <c r="AB80" i="9" s="1"/>
  <c r="W80" i="9"/>
  <c r="V112" i="9"/>
  <c r="X112" i="9" s="1"/>
  <c r="Z112" i="9" s="1"/>
  <c r="AB112" i="9" s="1"/>
  <c r="V144" i="9"/>
  <c r="X144" i="9" s="1"/>
  <c r="Z144" i="9" s="1"/>
  <c r="AB144" i="9" s="1"/>
  <c r="W144" i="9"/>
  <c r="V208" i="9"/>
  <c r="X208" i="9" s="1"/>
  <c r="Z208" i="9" s="1"/>
  <c r="AB208" i="9" s="1"/>
  <c r="V240" i="9"/>
  <c r="X240" i="9" s="1"/>
  <c r="Z240" i="9" s="1"/>
  <c r="AB240" i="9" s="1"/>
  <c r="W280" i="9"/>
  <c r="V280" i="9"/>
  <c r="X280" i="9" s="1"/>
  <c r="Z280" i="9" s="1"/>
  <c r="AB280" i="9" s="1"/>
  <c r="W244" i="9"/>
  <c r="V244" i="9"/>
  <c r="X244" i="9" s="1"/>
  <c r="Z244" i="9" s="1"/>
  <c r="AB244" i="9" s="1"/>
  <c r="V34" i="9"/>
  <c r="X34" i="9" s="1"/>
  <c r="Z34" i="9" s="1"/>
  <c r="AB34" i="9" s="1"/>
  <c r="V22" i="7"/>
  <c r="X22" i="7" s="1"/>
  <c r="Z22" i="7" s="1"/>
  <c r="AB22" i="7" s="1"/>
  <c r="W22" i="7"/>
  <c r="W25" i="7"/>
  <c r="V25" i="7"/>
  <c r="X25" i="7" s="1"/>
  <c r="Z25" i="7" s="1"/>
  <c r="AB25" i="7" s="1"/>
  <c r="T35" i="9"/>
  <c r="T67" i="9"/>
  <c r="T99" i="9"/>
  <c r="V151" i="9"/>
  <c r="X151" i="9" s="1"/>
  <c r="Z151" i="9" s="1"/>
  <c r="AB151" i="9" s="1"/>
  <c r="W151" i="9"/>
  <c r="V183" i="9"/>
  <c r="X183" i="9" s="1"/>
  <c r="Z183" i="9" s="1"/>
  <c r="AB183" i="9" s="1"/>
  <c r="W183" i="9"/>
  <c r="V215" i="9"/>
  <c r="X215" i="9" s="1"/>
  <c r="Z215" i="9" s="1"/>
  <c r="AB215" i="9" s="1"/>
  <c r="W215" i="9"/>
  <c r="T227" i="9"/>
  <c r="W291" i="9"/>
  <c r="V291" i="9"/>
  <c r="X291" i="9" s="1"/>
  <c r="Z291" i="9" s="1"/>
  <c r="AB291" i="9" s="1"/>
  <c r="V113" i="7"/>
  <c r="X113" i="7" s="1"/>
  <c r="Z113" i="7" s="1"/>
  <c r="AB113" i="7" s="1"/>
  <c r="W113" i="7"/>
  <c r="V129" i="7"/>
  <c r="X129" i="7" s="1"/>
  <c r="Z129" i="7" s="1"/>
  <c r="AB129" i="7" s="1"/>
  <c r="V177" i="7"/>
  <c r="X177" i="7" s="1"/>
  <c r="Z177" i="7" s="1"/>
  <c r="AB177" i="7" s="1"/>
  <c r="W177" i="7"/>
  <c r="V193" i="7"/>
  <c r="X193" i="7" s="1"/>
  <c r="Z193" i="7" s="1"/>
  <c r="AB193" i="7" s="1"/>
  <c r="V257" i="7"/>
  <c r="X257" i="7" s="1"/>
  <c r="Z257" i="7" s="1"/>
  <c r="AB257" i="7" s="1"/>
  <c r="W257" i="7"/>
  <c r="V273" i="7"/>
  <c r="X273" i="7" s="1"/>
  <c r="Z273" i="7" s="1"/>
  <c r="AB273" i="7" s="1"/>
  <c r="V160" i="10"/>
  <c r="X160" i="10" s="1"/>
  <c r="Z160" i="10" s="1"/>
  <c r="AB160" i="10" s="1"/>
  <c r="W178" i="10"/>
  <c r="V178" i="10"/>
  <c r="X178" i="10" s="1"/>
  <c r="Z178" i="10" s="1"/>
  <c r="AB178" i="10" s="1"/>
  <c r="W188" i="10"/>
  <c r="V188" i="10"/>
  <c r="X188" i="10" s="1"/>
  <c r="Z188" i="10" s="1"/>
  <c r="AB188" i="10" s="1"/>
  <c r="W204" i="10"/>
  <c r="V204" i="10"/>
  <c r="X204" i="10" s="1"/>
  <c r="Z204" i="10" s="1"/>
  <c r="AB204" i="10" s="1"/>
  <c r="V222" i="10"/>
  <c r="X222" i="10" s="1"/>
  <c r="Z222" i="10" s="1"/>
  <c r="AB222" i="10" s="1"/>
  <c r="W222" i="10"/>
  <c r="T244" i="10"/>
  <c r="W286" i="10"/>
  <c r="V286" i="10"/>
  <c r="X286" i="10" s="1"/>
  <c r="Z286" i="10" s="1"/>
  <c r="AB286" i="10" s="1"/>
  <c r="V66" i="9"/>
  <c r="X66" i="9" s="1"/>
  <c r="Z66" i="9" s="1"/>
  <c r="AB66" i="9" s="1"/>
  <c r="V98" i="9"/>
  <c r="X98" i="9" s="1"/>
  <c r="Z98" i="9" s="1"/>
  <c r="AB98" i="9" s="1"/>
  <c r="W98" i="9"/>
  <c r="V130" i="9"/>
  <c r="X130" i="9" s="1"/>
  <c r="Z130" i="9" s="1"/>
  <c r="AB130" i="9" s="1"/>
  <c r="V162" i="9"/>
  <c r="X162" i="9" s="1"/>
  <c r="Z162" i="9" s="1"/>
  <c r="AB162" i="9" s="1"/>
  <c r="W162" i="9"/>
  <c r="V194" i="9"/>
  <c r="X194" i="9" s="1"/>
  <c r="Z194" i="9" s="1"/>
  <c r="AB194" i="9" s="1"/>
  <c r="V226" i="9"/>
  <c r="X226" i="9" s="1"/>
  <c r="Z226" i="9" s="1"/>
  <c r="AB226" i="9" s="1"/>
  <c r="W226" i="9"/>
  <c r="V17" i="7"/>
  <c r="X17" i="7" s="1"/>
  <c r="Z17" i="7" s="1"/>
  <c r="AB17" i="7" s="1"/>
  <c r="AD17" i="7" s="1"/>
  <c r="W35" i="7"/>
  <c r="V35" i="7"/>
  <c r="X35" i="7" s="1"/>
  <c r="Z35" i="7" s="1"/>
  <c r="AB35" i="7" s="1"/>
  <c r="V85" i="7"/>
  <c r="X85" i="7" s="1"/>
  <c r="Z85" i="7" s="1"/>
  <c r="AB85" i="7" s="1"/>
  <c r="W85" i="7"/>
  <c r="T15" i="9"/>
  <c r="V25" i="9"/>
  <c r="X25" i="9" s="1"/>
  <c r="Z25" i="9" s="1"/>
  <c r="AB25" i="9" s="1"/>
  <c r="W25" i="9"/>
  <c r="T41" i="9"/>
  <c r="V57" i="9"/>
  <c r="X57" i="9" s="1"/>
  <c r="Z57" i="9" s="1"/>
  <c r="AB57" i="9" s="1"/>
  <c r="W57" i="9"/>
  <c r="T73" i="9"/>
  <c r="V89" i="9"/>
  <c r="X89" i="9" s="1"/>
  <c r="Z89" i="9" s="1"/>
  <c r="AB89" i="9" s="1"/>
  <c r="W89" i="9"/>
  <c r="V105" i="9"/>
  <c r="X105" i="9" s="1"/>
  <c r="Z105" i="9" s="1"/>
  <c r="AB105" i="9" s="1"/>
  <c r="T121" i="9"/>
  <c r="W121" i="9" s="1"/>
  <c r="V137" i="9"/>
  <c r="X137" i="9" s="1"/>
  <c r="Z137" i="9" s="1"/>
  <c r="AB137" i="9" s="1"/>
  <c r="V153" i="9"/>
  <c r="X153" i="9" s="1"/>
  <c r="Z153" i="9" s="1"/>
  <c r="AB153" i="9" s="1"/>
  <c r="W153" i="9"/>
  <c r="V169" i="9"/>
  <c r="X169" i="9" s="1"/>
  <c r="Z169" i="9" s="1"/>
  <c r="AB169" i="9" s="1"/>
  <c r="W169" i="9"/>
  <c r="T185" i="9"/>
  <c r="V201" i="9"/>
  <c r="X201" i="9" s="1"/>
  <c r="Z201" i="9" s="1"/>
  <c r="AB201" i="9" s="1"/>
  <c r="W201" i="9"/>
  <c r="V217" i="9"/>
  <c r="X217" i="9" s="1"/>
  <c r="Z217" i="9" s="1"/>
  <c r="AB217" i="9" s="1"/>
  <c r="W217" i="9"/>
  <c r="T233" i="9"/>
  <c r="V245" i="9"/>
  <c r="X245" i="9" s="1"/>
  <c r="Z245" i="9" s="1"/>
  <c r="AB245" i="9" s="1"/>
  <c r="W245" i="9"/>
  <c r="W265" i="9"/>
  <c r="V265" i="9"/>
  <c r="X265" i="9" s="1"/>
  <c r="Z265" i="9" s="1"/>
  <c r="AB265" i="9" s="1"/>
  <c r="W297" i="9"/>
  <c r="V297" i="9"/>
  <c r="X297" i="9" s="1"/>
  <c r="Z297" i="9" s="1"/>
  <c r="AB297" i="9" s="1"/>
  <c r="T32" i="7"/>
  <c r="V49" i="7"/>
  <c r="X49" i="7" s="1"/>
  <c r="Z49" i="7" s="1"/>
  <c r="AB49" i="7" s="1"/>
  <c r="W49" i="7"/>
  <c r="V65" i="7"/>
  <c r="X65" i="7" s="1"/>
  <c r="Z65" i="7" s="1"/>
  <c r="AB65" i="7" s="1"/>
  <c r="W65" i="7"/>
  <c r="U81" i="10"/>
  <c r="U97" i="10"/>
  <c r="U145" i="10"/>
  <c r="V151" i="10"/>
  <c r="X151" i="10" s="1"/>
  <c r="Z151" i="10" s="1"/>
  <c r="AB151" i="10" s="1"/>
  <c r="W151" i="10"/>
  <c r="V159" i="10"/>
  <c r="X159" i="10" s="1"/>
  <c r="Z159" i="10" s="1"/>
  <c r="AB159" i="10" s="1"/>
  <c r="V167" i="10"/>
  <c r="X167" i="10" s="1"/>
  <c r="Z167" i="10" s="1"/>
  <c r="AB167" i="10" s="1"/>
  <c r="T183" i="10"/>
  <c r="W183" i="10" s="1"/>
  <c r="T199" i="10"/>
  <c r="T213" i="10"/>
  <c r="W223" i="10"/>
  <c r="V223" i="10"/>
  <c r="X223" i="10" s="1"/>
  <c r="Z223" i="10" s="1"/>
  <c r="AB223" i="10" s="1"/>
  <c r="W253" i="10"/>
  <c r="V253" i="10"/>
  <c r="X253" i="10" s="1"/>
  <c r="Z253" i="10" s="1"/>
  <c r="AB253" i="10" s="1"/>
  <c r="W291" i="10"/>
  <c r="V291" i="10"/>
  <c r="X291" i="10" s="1"/>
  <c r="Z291" i="10" s="1"/>
  <c r="AB291" i="10" s="1"/>
  <c r="U92" i="9"/>
  <c r="U124" i="9"/>
  <c r="T256" i="9"/>
  <c r="T288" i="9"/>
  <c r="T87" i="7"/>
  <c r="V27" i="9"/>
  <c r="X27" i="9" s="1"/>
  <c r="Z27" i="9" s="1"/>
  <c r="AB27" i="9" s="1"/>
  <c r="V91" i="9"/>
  <c r="X91" i="9" s="1"/>
  <c r="Z91" i="9" s="1"/>
  <c r="AB91" i="9" s="1"/>
  <c r="V187" i="9"/>
  <c r="X187" i="9" s="1"/>
  <c r="Z187" i="9" s="1"/>
  <c r="AB187" i="9" s="1"/>
  <c r="W295" i="9"/>
  <c r="V295" i="9"/>
  <c r="X295" i="9" s="1"/>
  <c r="Z295" i="9" s="1"/>
  <c r="AB295" i="9" s="1"/>
  <c r="U16" i="7"/>
  <c r="T55" i="7"/>
  <c r="W55" i="7" s="1"/>
  <c r="V99" i="7"/>
  <c r="X99" i="7" s="1"/>
  <c r="Z99" i="7" s="1"/>
  <c r="AB99" i="7" s="1"/>
  <c r="T105" i="7"/>
  <c r="W105" i="7" s="1"/>
  <c r="V115" i="7"/>
  <c r="X115" i="7" s="1"/>
  <c r="Z115" i="7" s="1"/>
  <c r="AB115" i="7" s="1"/>
  <c r="W115" i="7"/>
  <c r="T121" i="7"/>
  <c r="V179" i="7"/>
  <c r="X179" i="7" s="1"/>
  <c r="Z179" i="7" s="1"/>
  <c r="AB179" i="7" s="1"/>
  <c r="T185" i="7"/>
  <c r="W185" i="7" s="1"/>
  <c r="V195" i="7"/>
  <c r="X195" i="7" s="1"/>
  <c r="Z195" i="7" s="1"/>
  <c r="AB195" i="7" s="1"/>
  <c r="T201" i="7"/>
  <c r="W201" i="7" s="1"/>
  <c r="V211" i="7"/>
  <c r="X211" i="7" s="1"/>
  <c r="Z211" i="7" s="1"/>
  <c r="AB211" i="7" s="1"/>
  <c r="T217" i="7"/>
  <c r="V227" i="7"/>
  <c r="X227" i="7" s="1"/>
  <c r="Z227" i="7" s="1"/>
  <c r="AB227" i="7" s="1"/>
  <c r="W227" i="7"/>
  <c r="T233" i="7"/>
  <c r="W233" i="7" s="1"/>
  <c r="V243" i="7"/>
  <c r="X243" i="7" s="1"/>
  <c r="Z243" i="7" s="1"/>
  <c r="AB243" i="7" s="1"/>
  <c r="V259" i="7"/>
  <c r="X259" i="7" s="1"/>
  <c r="Z259" i="7" s="1"/>
  <c r="AB259" i="7" s="1"/>
  <c r="T265" i="7"/>
  <c r="W265" i="7" s="1"/>
  <c r="V275" i="7"/>
  <c r="X275" i="7" s="1"/>
  <c r="Z275" i="7" s="1"/>
  <c r="AB275" i="7" s="1"/>
  <c r="W275" i="7"/>
  <c r="T281" i="7"/>
  <c r="V297" i="7"/>
  <c r="X297" i="7" s="1"/>
  <c r="Z297" i="7" s="1"/>
  <c r="AB297" i="7" s="1"/>
  <c r="T36" i="10"/>
  <c r="W36" i="10" s="1"/>
  <c r="T52" i="10"/>
  <c r="W52" i="10" s="1"/>
  <c r="T84" i="10"/>
  <c r="W84" i="10" s="1"/>
  <c r="V110" i="10"/>
  <c r="X110" i="10" s="1"/>
  <c r="Z110" i="10" s="1"/>
  <c r="AB110" i="10" s="1"/>
  <c r="W110" i="10"/>
  <c r="V126" i="10"/>
  <c r="X126" i="10" s="1"/>
  <c r="Z126" i="10" s="1"/>
  <c r="AB126" i="10" s="1"/>
  <c r="W126" i="10"/>
  <c r="V150" i="10"/>
  <c r="X150" i="10" s="1"/>
  <c r="Z150" i="10" s="1"/>
  <c r="AB150" i="10" s="1"/>
  <c r="W150" i="10"/>
  <c r="T172" i="10"/>
  <c r="V194" i="10"/>
  <c r="X194" i="10" s="1"/>
  <c r="Z194" i="10" s="1"/>
  <c r="AB194" i="10" s="1"/>
  <c r="V228" i="10"/>
  <c r="X228" i="10" s="1"/>
  <c r="Z228" i="10" s="1"/>
  <c r="AB228" i="10" s="1"/>
  <c r="W228" i="10"/>
  <c r="V244" i="10"/>
  <c r="X244" i="10" s="1"/>
  <c r="Z244" i="10" s="1"/>
  <c r="AB244" i="10" s="1"/>
  <c r="W244" i="10"/>
  <c r="V260" i="10"/>
  <c r="X260" i="10" s="1"/>
  <c r="Z260" i="10" s="1"/>
  <c r="AB260" i="10" s="1"/>
  <c r="W260" i="10"/>
  <c r="V276" i="10"/>
  <c r="X276" i="10" s="1"/>
  <c r="Z276" i="10" s="1"/>
  <c r="AB276" i="10" s="1"/>
  <c r="W276" i="10"/>
  <c r="W13" i="7"/>
  <c r="V13" i="7"/>
  <c r="X13" i="7" s="1"/>
  <c r="Z13" i="7" s="1"/>
  <c r="AB13" i="7" s="1"/>
  <c r="AD13" i="7" s="1"/>
  <c r="V5" i="9"/>
  <c r="X5" i="9" s="1"/>
  <c r="Z5" i="9" s="1"/>
  <c r="AB5" i="9" s="1"/>
  <c r="U166" i="9"/>
  <c r="U198" i="9"/>
  <c r="U230" i="9"/>
  <c r="U23" i="7"/>
  <c r="U27" i="7"/>
  <c r="T31" i="7"/>
  <c r="U54" i="7"/>
  <c r="T58" i="7"/>
  <c r="V66" i="7"/>
  <c r="X66" i="7" s="1"/>
  <c r="Z66" i="7" s="1"/>
  <c r="AB66" i="7" s="1"/>
  <c r="W66" i="7"/>
  <c r="T70" i="7"/>
  <c r="U77" i="7"/>
  <c r="W4" i="7"/>
  <c r="Y4" i="7" s="1"/>
  <c r="AA4" i="7" s="1"/>
  <c r="AC4" i="7" s="1"/>
  <c r="V4" i="7"/>
  <c r="X4" i="7" s="1"/>
  <c r="Z4" i="7" s="1"/>
  <c r="AB4" i="7" s="1"/>
  <c r="U7" i="9"/>
  <c r="T7" i="9"/>
  <c r="U20" i="10"/>
  <c r="U33" i="9"/>
  <c r="U49" i="9"/>
  <c r="U65" i="9"/>
  <c r="U81" i="9"/>
  <c r="U97" i="9"/>
  <c r="U113" i="9"/>
  <c r="U129" i="9"/>
  <c r="U145" i="9"/>
  <c r="U161" i="9"/>
  <c r="U177" i="9"/>
  <c r="U193" i="9"/>
  <c r="U209" i="9"/>
  <c r="U225" i="9"/>
  <c r="U241" i="9"/>
  <c r="U257" i="9"/>
  <c r="U273" i="9"/>
  <c r="U289" i="9"/>
  <c r="U12" i="7"/>
  <c r="U6" i="9"/>
  <c r="T15" i="7"/>
  <c r="U24" i="7"/>
  <c r="U40" i="7"/>
  <c r="U57" i="7"/>
  <c r="U73" i="7"/>
  <c r="V78" i="7"/>
  <c r="X78" i="7" s="1"/>
  <c r="Z78" i="7" s="1"/>
  <c r="AB78" i="7" s="1"/>
  <c r="W78" i="7"/>
  <c r="T82" i="7"/>
  <c r="U89" i="7"/>
  <c r="U91" i="7"/>
  <c r="T94" i="7"/>
  <c r="T102" i="7"/>
  <c r="T110" i="7"/>
  <c r="T118" i="7"/>
  <c r="T126" i="7"/>
  <c r="T134" i="7"/>
  <c r="T142" i="7"/>
  <c r="T150" i="7"/>
  <c r="T158" i="7"/>
  <c r="T166" i="7"/>
  <c r="T174" i="7"/>
  <c r="T182" i="7"/>
  <c r="T190" i="7"/>
  <c r="T198" i="7"/>
  <c r="T206" i="7"/>
  <c r="T214" i="7"/>
  <c r="T222" i="7"/>
  <c r="T230" i="7"/>
  <c r="T238" i="7"/>
  <c r="T246" i="7"/>
  <c r="T254" i="7"/>
  <c r="T262" i="7"/>
  <c r="T270" i="7"/>
  <c r="T278" i="7"/>
  <c r="T286" i="7"/>
  <c r="U292" i="7"/>
  <c r="U300" i="7"/>
  <c r="T18" i="9"/>
  <c r="T23" i="10"/>
  <c r="V29" i="10"/>
  <c r="X29" i="10" s="1"/>
  <c r="Z29" i="10" s="1"/>
  <c r="AB29" i="10" s="1"/>
  <c r="W29" i="10"/>
  <c r="T31" i="10"/>
  <c r="V37" i="10"/>
  <c r="X37" i="10" s="1"/>
  <c r="Z37" i="10" s="1"/>
  <c r="AB37" i="10" s="1"/>
  <c r="W37" i="10"/>
  <c r="T39" i="10"/>
  <c r="V45" i="10"/>
  <c r="X45" i="10" s="1"/>
  <c r="Z45" i="10" s="1"/>
  <c r="AB45" i="10" s="1"/>
  <c r="W45" i="10"/>
  <c r="T47" i="10"/>
  <c r="V53" i="10"/>
  <c r="X53" i="10" s="1"/>
  <c r="Z53" i="10" s="1"/>
  <c r="AB53" i="10" s="1"/>
  <c r="W53" i="10"/>
  <c r="T55" i="10"/>
  <c r="V61" i="10"/>
  <c r="X61" i="10" s="1"/>
  <c r="Z61" i="10" s="1"/>
  <c r="AB61" i="10" s="1"/>
  <c r="W61" i="10"/>
  <c r="T63" i="10"/>
  <c r="V69" i="10"/>
  <c r="X69" i="10" s="1"/>
  <c r="Z69" i="10" s="1"/>
  <c r="AB69" i="10" s="1"/>
  <c r="W69" i="10"/>
  <c r="T71" i="10"/>
  <c r="V77" i="10"/>
  <c r="X77" i="10" s="1"/>
  <c r="Z77" i="10" s="1"/>
  <c r="AB77" i="10" s="1"/>
  <c r="W77" i="10"/>
  <c r="T79" i="10"/>
  <c r="V85" i="10"/>
  <c r="X85" i="10" s="1"/>
  <c r="Z85" i="10" s="1"/>
  <c r="AB85" i="10" s="1"/>
  <c r="W85" i="10"/>
  <c r="T87" i="10"/>
  <c r="V93" i="10"/>
  <c r="X93" i="10" s="1"/>
  <c r="Z93" i="10" s="1"/>
  <c r="AB93" i="10" s="1"/>
  <c r="W93" i="10"/>
  <c r="T95" i="10"/>
  <c r="V101" i="10"/>
  <c r="X101" i="10" s="1"/>
  <c r="Z101" i="10" s="1"/>
  <c r="AB101" i="10" s="1"/>
  <c r="W101" i="10"/>
  <c r="T103" i="10"/>
  <c r="V109" i="10"/>
  <c r="X109" i="10" s="1"/>
  <c r="Z109" i="10" s="1"/>
  <c r="AB109" i="10" s="1"/>
  <c r="W109" i="10"/>
  <c r="T111" i="10"/>
  <c r="V117" i="10"/>
  <c r="X117" i="10" s="1"/>
  <c r="Z117" i="10" s="1"/>
  <c r="AB117" i="10" s="1"/>
  <c r="W117" i="10"/>
  <c r="T119" i="10"/>
  <c r="V125" i="10"/>
  <c r="X125" i="10" s="1"/>
  <c r="Z125" i="10" s="1"/>
  <c r="AB125" i="10" s="1"/>
  <c r="W125" i="10"/>
  <c r="T127" i="10"/>
  <c r="V133" i="10"/>
  <c r="X133" i="10" s="1"/>
  <c r="Z133" i="10" s="1"/>
  <c r="AB133" i="10" s="1"/>
  <c r="W133" i="10"/>
  <c r="T135" i="10"/>
  <c r="T143" i="10"/>
  <c r="V147" i="10"/>
  <c r="X147" i="10" s="1"/>
  <c r="Z147" i="10" s="1"/>
  <c r="AB147" i="10" s="1"/>
  <c r="W147" i="10"/>
  <c r="T151" i="10"/>
  <c r="V155" i="10"/>
  <c r="X155" i="10" s="1"/>
  <c r="Z155" i="10" s="1"/>
  <c r="AB155" i="10" s="1"/>
  <c r="W155" i="10"/>
  <c r="T159" i="10"/>
  <c r="W159" i="10" s="1"/>
  <c r="V163" i="10"/>
  <c r="X163" i="10" s="1"/>
  <c r="Z163" i="10" s="1"/>
  <c r="AB163" i="10" s="1"/>
  <c r="W163" i="10"/>
  <c r="T167" i="10"/>
  <c r="W167" i="10" s="1"/>
  <c r="V171" i="10"/>
  <c r="X171" i="10" s="1"/>
  <c r="Z171" i="10" s="1"/>
  <c r="AB171" i="10" s="1"/>
  <c r="W171" i="10"/>
  <c r="T179" i="10"/>
  <c r="W179" i="10" s="1"/>
  <c r="U187" i="10"/>
  <c r="U193" i="10"/>
  <c r="T197" i="10"/>
  <c r="V215" i="10"/>
  <c r="X215" i="10" s="1"/>
  <c r="Z215" i="10" s="1"/>
  <c r="AB215" i="10" s="1"/>
  <c r="W215" i="10"/>
  <c r="T227" i="10"/>
  <c r="W235" i="10"/>
  <c r="V235" i="10"/>
  <c r="X235" i="10" s="1"/>
  <c r="Z235" i="10" s="1"/>
  <c r="AB235" i="10" s="1"/>
  <c r="U239" i="10"/>
  <c r="U245" i="10"/>
  <c r="U261" i="10"/>
  <c r="U277" i="10"/>
  <c r="U285" i="10"/>
  <c r="U299" i="10"/>
  <c r="T30" i="9"/>
  <c r="V38" i="9"/>
  <c r="X38" i="9" s="1"/>
  <c r="Z38" i="9" s="1"/>
  <c r="AB38" i="9" s="1"/>
  <c r="W38" i="9"/>
  <c r="T72" i="9"/>
  <c r="V76" i="9"/>
  <c r="X76" i="9" s="1"/>
  <c r="Z76" i="9" s="1"/>
  <c r="AB76" i="9" s="1"/>
  <c r="T104" i="9"/>
  <c r="W104" i="9" s="1"/>
  <c r="V108" i="9"/>
  <c r="X108" i="9" s="1"/>
  <c r="Z108" i="9" s="1"/>
  <c r="AB108" i="9" s="1"/>
  <c r="T136" i="9"/>
  <c r="W136" i="9" s="1"/>
  <c r="V140" i="9"/>
  <c r="X140" i="9" s="1"/>
  <c r="Z140" i="9" s="1"/>
  <c r="AB140" i="9" s="1"/>
  <c r="T168" i="9"/>
  <c r="V172" i="9"/>
  <c r="X172" i="9" s="1"/>
  <c r="Z172" i="9" s="1"/>
  <c r="AB172" i="9" s="1"/>
  <c r="W172" i="9"/>
  <c r="T200" i="9"/>
  <c r="V204" i="9"/>
  <c r="X204" i="9" s="1"/>
  <c r="Z204" i="9" s="1"/>
  <c r="AB204" i="9" s="1"/>
  <c r="T232" i="9"/>
  <c r="W232" i="9" s="1"/>
  <c r="V236" i="9"/>
  <c r="X236" i="9" s="1"/>
  <c r="Z236" i="9" s="1"/>
  <c r="AB236" i="9" s="1"/>
  <c r="U276" i="9"/>
  <c r="T21" i="9"/>
  <c r="T9" i="9"/>
  <c r="U21" i="10"/>
  <c r="T41" i="7"/>
  <c r="V60" i="7"/>
  <c r="X60" i="7" s="1"/>
  <c r="Z60" i="7" s="1"/>
  <c r="AB60" i="7" s="1"/>
  <c r="T75" i="7"/>
  <c r="W75" i="7" s="1"/>
  <c r="T248" i="9"/>
  <c r="W248" i="9" s="1"/>
  <c r="U23" i="9"/>
  <c r="U43" i="9"/>
  <c r="U75" i="9"/>
  <c r="U107" i="9"/>
  <c r="U139" i="9"/>
  <c r="U171" i="9"/>
  <c r="U203" i="9"/>
  <c r="U235" i="9"/>
  <c r="T275" i="9"/>
  <c r="U279" i="9"/>
  <c r="T8" i="7"/>
  <c r="U17" i="9"/>
  <c r="U26" i="7"/>
  <c r="T38" i="7"/>
  <c r="W38" i="7" s="1"/>
  <c r="V59" i="7"/>
  <c r="X59" i="7" s="1"/>
  <c r="Z59" i="7" s="1"/>
  <c r="AB59" i="7" s="1"/>
  <c r="W59" i="7"/>
  <c r="T71" i="7"/>
  <c r="U90" i="7"/>
  <c r="T97" i="7"/>
  <c r="W97" i="7" s="1"/>
  <c r="T99" i="7"/>
  <c r="W99" i="7" s="1"/>
  <c r="V107" i="7"/>
  <c r="X107" i="7" s="1"/>
  <c r="Z107" i="7" s="1"/>
  <c r="AB107" i="7" s="1"/>
  <c r="W107" i="7"/>
  <c r="T113" i="7"/>
  <c r="T115" i="7"/>
  <c r="V123" i="7"/>
  <c r="X123" i="7" s="1"/>
  <c r="Z123" i="7" s="1"/>
  <c r="AB123" i="7" s="1"/>
  <c r="W123" i="7"/>
  <c r="T129" i="7"/>
  <c r="W129" i="7" s="1"/>
  <c r="T131" i="7"/>
  <c r="W131" i="7" s="1"/>
  <c r="V139" i="7"/>
  <c r="X139" i="7" s="1"/>
  <c r="Z139" i="7" s="1"/>
  <c r="AB139" i="7" s="1"/>
  <c r="W139" i="7"/>
  <c r="T145" i="7"/>
  <c r="T147" i="7"/>
  <c r="W147" i="7" s="1"/>
  <c r="V155" i="7"/>
  <c r="X155" i="7" s="1"/>
  <c r="Z155" i="7" s="1"/>
  <c r="AB155" i="7" s="1"/>
  <c r="W155" i="7"/>
  <c r="T161" i="7"/>
  <c r="W161" i="7" s="1"/>
  <c r="T163" i="7"/>
  <c r="W163" i="7" s="1"/>
  <c r="V171" i="7"/>
  <c r="X171" i="7" s="1"/>
  <c r="Z171" i="7" s="1"/>
  <c r="AB171" i="7" s="1"/>
  <c r="W171" i="7"/>
  <c r="T177" i="7"/>
  <c r="T179" i="7"/>
  <c r="W179" i="7" s="1"/>
  <c r="V187" i="7"/>
  <c r="X187" i="7" s="1"/>
  <c r="Z187" i="7" s="1"/>
  <c r="AB187" i="7" s="1"/>
  <c r="W187" i="7"/>
  <c r="T193" i="7"/>
  <c r="W193" i="7" s="1"/>
  <c r="T195" i="7"/>
  <c r="W195" i="7" s="1"/>
  <c r="V203" i="7"/>
  <c r="X203" i="7" s="1"/>
  <c r="Z203" i="7" s="1"/>
  <c r="AB203" i="7" s="1"/>
  <c r="W203" i="7"/>
  <c r="T209" i="7"/>
  <c r="T211" i="7"/>
  <c r="W211" i="7" s="1"/>
  <c r="V219" i="7"/>
  <c r="X219" i="7" s="1"/>
  <c r="Z219" i="7" s="1"/>
  <c r="AB219" i="7" s="1"/>
  <c r="W219" i="7"/>
  <c r="T225" i="7"/>
  <c r="W225" i="7" s="1"/>
  <c r="T227" i="7"/>
  <c r="V235" i="7"/>
  <c r="X235" i="7" s="1"/>
  <c r="Z235" i="7" s="1"/>
  <c r="AB235" i="7" s="1"/>
  <c r="W235" i="7"/>
  <c r="T241" i="7"/>
  <c r="T243" i="7"/>
  <c r="W243" i="7" s="1"/>
  <c r="V251" i="7"/>
  <c r="X251" i="7" s="1"/>
  <c r="Z251" i="7" s="1"/>
  <c r="AB251" i="7" s="1"/>
  <c r="W251" i="7"/>
  <c r="T257" i="7"/>
  <c r="T259" i="7"/>
  <c r="W259" i="7" s="1"/>
  <c r="V267" i="7"/>
  <c r="X267" i="7" s="1"/>
  <c r="Z267" i="7" s="1"/>
  <c r="AB267" i="7" s="1"/>
  <c r="W267" i="7"/>
  <c r="T273" i="7"/>
  <c r="W273" i="7" s="1"/>
  <c r="T275" i="7"/>
  <c r="V283" i="7"/>
  <c r="X283" i="7" s="1"/>
  <c r="Z283" i="7" s="1"/>
  <c r="AB283" i="7" s="1"/>
  <c r="W283" i="7"/>
  <c r="W289" i="7"/>
  <c r="V289" i="7"/>
  <c r="X289" i="7" s="1"/>
  <c r="Z289" i="7" s="1"/>
  <c r="AB289" i="7" s="1"/>
  <c r="U291" i="7"/>
  <c r="A10" i="17"/>
  <c r="A9" i="10"/>
  <c r="A9" i="9"/>
  <c r="A11" i="5"/>
  <c r="A9" i="7"/>
  <c r="T28" i="10"/>
  <c r="W28" i="10" s="1"/>
  <c r="V38" i="10"/>
  <c r="X38" i="10" s="1"/>
  <c r="Z38" i="10" s="1"/>
  <c r="AB38" i="10" s="1"/>
  <c r="W38" i="10"/>
  <c r="T44" i="10"/>
  <c r="V54" i="10"/>
  <c r="X54" i="10" s="1"/>
  <c r="Z54" i="10" s="1"/>
  <c r="AB54" i="10" s="1"/>
  <c r="W54" i="10"/>
  <c r="T60" i="10"/>
  <c r="W60" i="10" s="1"/>
  <c r="V70" i="10"/>
  <c r="X70" i="10" s="1"/>
  <c r="Z70" i="10" s="1"/>
  <c r="AB70" i="10" s="1"/>
  <c r="W70" i="10"/>
  <c r="T76" i="10"/>
  <c r="W76" i="10" s="1"/>
  <c r="V86" i="10"/>
  <c r="X86" i="10" s="1"/>
  <c r="Z86" i="10" s="1"/>
  <c r="AB86" i="10" s="1"/>
  <c r="W86" i="10"/>
  <c r="T92" i="10"/>
  <c r="W92" i="10" s="1"/>
  <c r="V102" i="10"/>
  <c r="X102" i="10" s="1"/>
  <c r="Z102" i="10" s="1"/>
  <c r="AB102" i="10" s="1"/>
  <c r="W102" i="10"/>
  <c r="T108" i="10"/>
  <c r="W108" i="10" s="1"/>
  <c r="V118" i="10"/>
  <c r="X118" i="10" s="1"/>
  <c r="Z118" i="10" s="1"/>
  <c r="AB118" i="10" s="1"/>
  <c r="W118" i="10"/>
  <c r="T124" i="10"/>
  <c r="W124" i="10" s="1"/>
  <c r="V134" i="10"/>
  <c r="X134" i="10" s="1"/>
  <c r="Z134" i="10" s="1"/>
  <c r="AB134" i="10" s="1"/>
  <c r="W134" i="10"/>
  <c r="V146" i="10"/>
  <c r="X146" i="10" s="1"/>
  <c r="Z146" i="10" s="1"/>
  <c r="AB146" i="10" s="1"/>
  <c r="T148" i="10"/>
  <c r="T150" i="10"/>
  <c r="V158" i="10"/>
  <c r="X158" i="10" s="1"/>
  <c r="Z158" i="10" s="1"/>
  <c r="AB158" i="10" s="1"/>
  <c r="W158" i="10"/>
  <c r="T164" i="10"/>
  <c r="T166" i="10"/>
  <c r="V186" i="10"/>
  <c r="X186" i="10" s="1"/>
  <c r="Z186" i="10" s="1"/>
  <c r="AB186" i="10" s="1"/>
  <c r="V202" i="10"/>
  <c r="X202" i="10" s="1"/>
  <c r="Z202" i="10" s="1"/>
  <c r="AB202" i="10" s="1"/>
  <c r="V218" i="10"/>
  <c r="X218" i="10" s="1"/>
  <c r="Z218" i="10" s="1"/>
  <c r="AB218" i="10" s="1"/>
  <c r="V236" i="10"/>
  <c r="X236" i="10" s="1"/>
  <c r="Z236" i="10" s="1"/>
  <c r="AB236" i="10" s="1"/>
  <c r="W236" i="10"/>
  <c r="V252" i="10"/>
  <c r="X252" i="10" s="1"/>
  <c r="Z252" i="10" s="1"/>
  <c r="AB252" i="10" s="1"/>
  <c r="W252" i="10"/>
  <c r="V268" i="10"/>
  <c r="X268" i="10" s="1"/>
  <c r="Z268" i="10" s="1"/>
  <c r="AB268" i="10" s="1"/>
  <c r="V54" i="9"/>
  <c r="X54" i="9" s="1"/>
  <c r="Z54" i="9" s="1"/>
  <c r="AB54" i="9" s="1"/>
  <c r="W54" i="9"/>
  <c r="V86" i="9"/>
  <c r="X86" i="9" s="1"/>
  <c r="Z86" i="9" s="1"/>
  <c r="AB86" i="9" s="1"/>
  <c r="V118" i="9"/>
  <c r="X118" i="9" s="1"/>
  <c r="Z118" i="9" s="1"/>
  <c r="AB118" i="9" s="1"/>
  <c r="W118" i="9"/>
  <c r="V150" i="9"/>
  <c r="X150" i="9" s="1"/>
  <c r="Z150" i="9" s="1"/>
  <c r="AB150" i="9" s="1"/>
  <c r="V182" i="9"/>
  <c r="X182" i="9" s="1"/>
  <c r="Z182" i="9" s="1"/>
  <c r="AB182" i="9" s="1"/>
  <c r="W182" i="9"/>
  <c r="V214" i="9"/>
  <c r="X214" i="9" s="1"/>
  <c r="Z214" i="9" s="1"/>
  <c r="AB214" i="9" s="1"/>
  <c r="T250" i="9"/>
  <c r="U258" i="9"/>
  <c r="T286" i="9"/>
  <c r="U290" i="9"/>
  <c r="V4" i="10"/>
  <c r="X4" i="10" s="1"/>
  <c r="Z4" i="10" s="1"/>
  <c r="AB4" i="10" s="1"/>
  <c r="W4" i="10"/>
  <c r="Y4" i="10" s="1"/>
  <c r="AA4" i="10" s="1"/>
  <c r="AC4" i="10" s="1"/>
  <c r="U195" i="10"/>
  <c r="T195" i="10"/>
  <c r="U203" i="10"/>
  <c r="T203" i="10"/>
  <c r="U211" i="10"/>
  <c r="T211" i="10"/>
  <c r="U219" i="10"/>
  <c r="T219" i="10"/>
  <c r="U221" i="10"/>
  <c r="T225" i="10"/>
  <c r="U225" i="10"/>
  <c r="T233" i="10"/>
  <c r="U233" i="10"/>
  <c r="T241" i="10"/>
  <c r="U241" i="10"/>
  <c r="T249" i="10"/>
  <c r="U249" i="10"/>
  <c r="T257" i="10"/>
  <c r="U257" i="10"/>
  <c r="T265" i="10"/>
  <c r="U265" i="10"/>
  <c r="T273" i="10"/>
  <c r="U273" i="10"/>
  <c r="T281" i="10"/>
  <c r="U281" i="10"/>
  <c r="T285" i="10"/>
  <c r="U289" i="10"/>
  <c r="T293" i="10"/>
  <c r="U297" i="10"/>
  <c r="T299" i="10"/>
  <c r="U303" i="10"/>
  <c r="U21" i="7"/>
  <c r="U6" i="10"/>
  <c r="V30" i="9"/>
  <c r="X30" i="9" s="1"/>
  <c r="Z30" i="9" s="1"/>
  <c r="AB30" i="9" s="1"/>
  <c r="W30" i="9"/>
  <c r="T46" i="9"/>
  <c r="W46" i="9" s="1"/>
  <c r="V56" i="9"/>
  <c r="X56" i="9" s="1"/>
  <c r="Z56" i="9" s="1"/>
  <c r="AB56" i="9" s="1"/>
  <c r="W56" i="9"/>
  <c r="T64" i="9"/>
  <c r="V72" i="9"/>
  <c r="X72" i="9" s="1"/>
  <c r="Z72" i="9" s="1"/>
  <c r="AB72" i="9" s="1"/>
  <c r="W72" i="9"/>
  <c r="T80" i="9"/>
  <c r="V88" i="9"/>
  <c r="X88" i="9" s="1"/>
  <c r="Z88" i="9" s="1"/>
  <c r="AB88" i="9" s="1"/>
  <c r="W88" i="9"/>
  <c r="T96" i="9"/>
  <c r="V104" i="9"/>
  <c r="X104" i="9" s="1"/>
  <c r="Z104" i="9" s="1"/>
  <c r="AB104" i="9" s="1"/>
  <c r="T112" i="9"/>
  <c r="W112" i="9" s="1"/>
  <c r="V120" i="9"/>
  <c r="X120" i="9" s="1"/>
  <c r="Z120" i="9" s="1"/>
  <c r="AB120" i="9" s="1"/>
  <c r="W120" i="9"/>
  <c r="T128" i="9"/>
  <c r="V136" i="9"/>
  <c r="X136" i="9" s="1"/>
  <c r="Z136" i="9" s="1"/>
  <c r="AB136" i="9" s="1"/>
  <c r="T144" i="9"/>
  <c r="V152" i="9"/>
  <c r="X152" i="9" s="1"/>
  <c r="Z152" i="9" s="1"/>
  <c r="AB152" i="9" s="1"/>
  <c r="W152" i="9"/>
  <c r="T160" i="9"/>
  <c r="V168" i="9"/>
  <c r="X168" i="9" s="1"/>
  <c r="Z168" i="9" s="1"/>
  <c r="AB168" i="9" s="1"/>
  <c r="W168" i="9"/>
  <c r="T176" i="9"/>
  <c r="W176" i="9" s="1"/>
  <c r="V184" i="9"/>
  <c r="X184" i="9" s="1"/>
  <c r="Z184" i="9" s="1"/>
  <c r="AB184" i="9" s="1"/>
  <c r="W184" i="9"/>
  <c r="T192" i="9"/>
  <c r="V200" i="9"/>
  <c r="X200" i="9" s="1"/>
  <c r="Z200" i="9" s="1"/>
  <c r="AB200" i="9" s="1"/>
  <c r="W200" i="9"/>
  <c r="T208" i="9"/>
  <c r="W208" i="9" s="1"/>
  <c r="V216" i="9"/>
  <c r="X216" i="9" s="1"/>
  <c r="Z216" i="9" s="1"/>
  <c r="AB216" i="9" s="1"/>
  <c r="W216" i="9"/>
  <c r="T224" i="9"/>
  <c r="V232" i="9"/>
  <c r="X232" i="9" s="1"/>
  <c r="Z232" i="9" s="1"/>
  <c r="AB232" i="9" s="1"/>
  <c r="T240" i="9"/>
  <c r="W240" i="9" s="1"/>
  <c r="U256" i="9"/>
  <c r="U272" i="9"/>
  <c r="U288" i="9"/>
  <c r="U21" i="9"/>
  <c r="V26" i="9"/>
  <c r="X26" i="9" s="1"/>
  <c r="Z26" i="9" s="1"/>
  <c r="AB26" i="9" s="1"/>
  <c r="W26" i="9"/>
  <c r="T40" i="9"/>
  <c r="U6" i="7"/>
  <c r="T22" i="7"/>
  <c r="U9" i="9"/>
  <c r="T16" i="9"/>
  <c r="T21" i="10"/>
  <c r="U33" i="7"/>
  <c r="T37" i="7"/>
  <c r="U45" i="7"/>
  <c r="T60" i="7"/>
  <c r="W60" i="7" s="1"/>
  <c r="V68" i="7"/>
  <c r="X68" i="7" s="1"/>
  <c r="Z68" i="7" s="1"/>
  <c r="AB68" i="7" s="1"/>
  <c r="W68" i="7"/>
  <c r="T83" i="7"/>
  <c r="U87" i="7"/>
  <c r="U5" i="7"/>
  <c r="W254" i="9"/>
  <c r="V254" i="9"/>
  <c r="X254" i="9" s="1"/>
  <c r="Z254" i="9" s="1"/>
  <c r="AB254" i="9" s="1"/>
  <c r="T8" i="10"/>
  <c r="T12" i="10"/>
  <c r="T31" i="9"/>
  <c r="U35" i="9"/>
  <c r="T47" i="9"/>
  <c r="U51" i="9"/>
  <c r="T63" i="9"/>
  <c r="U67" i="9"/>
  <c r="T79" i="9"/>
  <c r="U83" i="9"/>
  <c r="T95" i="9"/>
  <c r="U99" i="9"/>
  <c r="T111" i="9"/>
  <c r="U115" i="9"/>
  <c r="T127" i="9"/>
  <c r="U131" i="9"/>
  <c r="T143" i="9"/>
  <c r="U147" i="9"/>
  <c r="T159" i="9"/>
  <c r="U163" i="9"/>
  <c r="T175" i="9"/>
  <c r="U179" i="9"/>
  <c r="T191" i="9"/>
  <c r="U195" i="9"/>
  <c r="T207" i="9"/>
  <c r="U211" i="9"/>
  <c r="T223" i="9"/>
  <c r="U227" i="9"/>
  <c r="T239" i="9"/>
  <c r="U243" i="9"/>
  <c r="T251" i="9"/>
  <c r="U251" i="9"/>
  <c r="U255" i="9"/>
  <c r="U271" i="9"/>
  <c r="U287" i="9"/>
  <c r="U303" i="9"/>
  <c r="T16" i="7"/>
  <c r="U11" i="10"/>
  <c r="T22" i="9"/>
  <c r="U34" i="7"/>
  <c r="T34" i="7"/>
  <c r="U42" i="7"/>
  <c r="U51" i="7"/>
  <c r="T51" i="7"/>
  <c r="T67" i="7"/>
  <c r="U71" i="7"/>
  <c r="T76" i="7"/>
  <c r="V84" i="7"/>
  <c r="X84" i="7" s="1"/>
  <c r="Z84" i="7" s="1"/>
  <c r="AB84" i="7" s="1"/>
  <c r="W84" i="7"/>
  <c r="T90" i="7"/>
  <c r="T95" i="7"/>
  <c r="T103" i="7"/>
  <c r="T111" i="7"/>
  <c r="T119" i="7"/>
  <c r="T127" i="7"/>
  <c r="T135" i="7"/>
  <c r="T143" i="7"/>
  <c r="T151" i="7"/>
  <c r="T159" i="7"/>
  <c r="T167" i="7"/>
  <c r="T175" i="7"/>
  <c r="T183" i="7"/>
  <c r="T191" i="7"/>
  <c r="T199" i="7"/>
  <c r="T207" i="7"/>
  <c r="T215" i="7"/>
  <c r="T223" i="7"/>
  <c r="T231" i="7"/>
  <c r="T239" i="7"/>
  <c r="T247" i="7"/>
  <c r="T255" i="7"/>
  <c r="T263" i="7"/>
  <c r="T271" i="7"/>
  <c r="T279" i="7"/>
  <c r="T287" i="7"/>
  <c r="U287" i="7"/>
  <c r="T295" i="7"/>
  <c r="U295" i="7"/>
  <c r="T303" i="7"/>
  <c r="U303" i="7"/>
  <c r="T15" i="10"/>
  <c r="U26" i="10"/>
  <c r="T26" i="10"/>
  <c r="U34" i="10"/>
  <c r="T34" i="10"/>
  <c r="U42" i="10"/>
  <c r="T42" i="10"/>
  <c r="U50" i="10"/>
  <c r="T50" i="10"/>
  <c r="U58" i="10"/>
  <c r="T58" i="10"/>
  <c r="U66" i="10"/>
  <c r="T66" i="10"/>
  <c r="U74" i="10"/>
  <c r="T74" i="10"/>
  <c r="U82" i="10"/>
  <c r="T82" i="10"/>
  <c r="U90" i="10"/>
  <c r="T90" i="10"/>
  <c r="U98" i="10"/>
  <c r="T98" i="10"/>
  <c r="U106" i="10"/>
  <c r="T106" i="10"/>
  <c r="U114" i="10"/>
  <c r="T114" i="10"/>
  <c r="U122" i="10"/>
  <c r="T122" i="10"/>
  <c r="U130" i="10"/>
  <c r="T130" i="10"/>
  <c r="U138" i="10"/>
  <c r="T138" i="10"/>
  <c r="U142" i="10"/>
  <c r="T146" i="10"/>
  <c r="W146" i="10" s="1"/>
  <c r="U148" i="10"/>
  <c r="T154" i="10"/>
  <c r="U156" i="10"/>
  <c r="T162" i="10"/>
  <c r="U164" i="10"/>
  <c r="T170" i="10"/>
  <c r="U172" i="10"/>
  <c r="U174" i="10"/>
  <c r="T176" i="10"/>
  <c r="T178" i="10"/>
  <c r="U184" i="10"/>
  <c r="T186" i="10"/>
  <c r="W186" i="10" s="1"/>
  <c r="U192" i="10"/>
  <c r="T194" i="10"/>
  <c r="W194" i="10" s="1"/>
  <c r="U200" i="10"/>
  <c r="T202" i="10"/>
  <c r="W202" i="10" s="1"/>
  <c r="U208" i="10"/>
  <c r="T210" i="10"/>
  <c r="U216" i="10"/>
  <c r="T218" i="10"/>
  <c r="W218" i="10" s="1"/>
  <c r="U226" i="10"/>
  <c r="T226" i="10"/>
  <c r="U234" i="10"/>
  <c r="T234" i="10"/>
  <c r="U242" i="10"/>
  <c r="T242" i="10"/>
  <c r="U250" i="10"/>
  <c r="T250" i="10"/>
  <c r="U258" i="10"/>
  <c r="T258" i="10"/>
  <c r="U266" i="10"/>
  <c r="T266" i="10"/>
  <c r="U274" i="10"/>
  <c r="T274" i="10"/>
  <c r="U282" i="10"/>
  <c r="T284" i="10"/>
  <c r="U284" i="10"/>
  <c r="T288" i="10"/>
  <c r="T292" i="10"/>
  <c r="U292" i="10"/>
  <c r="T296" i="10"/>
  <c r="W296" i="10" s="1"/>
  <c r="T13" i="7"/>
  <c r="U20" i="9"/>
  <c r="T10" i="10"/>
  <c r="V42" i="9"/>
  <c r="X42" i="9" s="1"/>
  <c r="Z42" i="9" s="1"/>
  <c r="AB42" i="9" s="1"/>
  <c r="W42" i="9"/>
  <c r="T54" i="9"/>
  <c r="V62" i="9"/>
  <c r="X62" i="9" s="1"/>
  <c r="Z62" i="9" s="1"/>
  <c r="AB62" i="9" s="1"/>
  <c r="W62" i="9"/>
  <c r="T70" i="9"/>
  <c r="V78" i="9"/>
  <c r="X78" i="9" s="1"/>
  <c r="Z78" i="9" s="1"/>
  <c r="AB78" i="9" s="1"/>
  <c r="W78" i="9"/>
  <c r="T86" i="9"/>
  <c r="W86" i="9" s="1"/>
  <c r="V94" i="9"/>
  <c r="X94" i="9" s="1"/>
  <c r="Z94" i="9" s="1"/>
  <c r="AB94" i="9" s="1"/>
  <c r="W94" i="9"/>
  <c r="T102" i="9"/>
  <c r="V110" i="9"/>
  <c r="X110" i="9" s="1"/>
  <c r="Z110" i="9" s="1"/>
  <c r="AB110" i="9" s="1"/>
  <c r="W110" i="9"/>
  <c r="T118" i="9"/>
  <c r="V126" i="9"/>
  <c r="X126" i="9" s="1"/>
  <c r="Z126" i="9" s="1"/>
  <c r="AB126" i="9" s="1"/>
  <c r="W126" i="9"/>
  <c r="T134" i="9"/>
  <c r="V142" i="9"/>
  <c r="X142" i="9" s="1"/>
  <c r="Z142" i="9" s="1"/>
  <c r="AB142" i="9" s="1"/>
  <c r="W142" i="9"/>
  <c r="T150" i="9"/>
  <c r="W150" i="9" s="1"/>
  <c r="V158" i="9"/>
  <c r="X158" i="9" s="1"/>
  <c r="Z158" i="9" s="1"/>
  <c r="AB158" i="9" s="1"/>
  <c r="W158" i="9"/>
  <c r="T166" i="9"/>
  <c r="V174" i="9"/>
  <c r="X174" i="9" s="1"/>
  <c r="Z174" i="9" s="1"/>
  <c r="AB174" i="9" s="1"/>
  <c r="W174" i="9"/>
  <c r="T182" i="9"/>
  <c r="V190" i="9"/>
  <c r="X190" i="9" s="1"/>
  <c r="Z190" i="9" s="1"/>
  <c r="AB190" i="9" s="1"/>
  <c r="W190" i="9"/>
  <c r="T198" i="9"/>
  <c r="V206" i="9"/>
  <c r="X206" i="9" s="1"/>
  <c r="Z206" i="9" s="1"/>
  <c r="AB206" i="9" s="1"/>
  <c r="W206" i="9"/>
  <c r="T214" i="9"/>
  <c r="W214" i="9" s="1"/>
  <c r="V222" i="9"/>
  <c r="X222" i="9" s="1"/>
  <c r="Z222" i="9" s="1"/>
  <c r="AB222" i="9" s="1"/>
  <c r="W222" i="9"/>
  <c r="T230" i="9"/>
  <c r="V238" i="9"/>
  <c r="X238" i="9" s="1"/>
  <c r="Z238" i="9" s="1"/>
  <c r="AB238" i="9" s="1"/>
  <c r="W238" i="9"/>
  <c r="U266" i="9"/>
  <c r="U282" i="9"/>
  <c r="U298" i="9"/>
  <c r="U14" i="10"/>
  <c r="T24" i="9"/>
  <c r="V36" i="9"/>
  <c r="X36" i="9" s="1"/>
  <c r="Z36" i="9" s="1"/>
  <c r="AB36" i="9" s="1"/>
  <c r="T19" i="9"/>
  <c r="U247" i="10"/>
  <c r="U255" i="10"/>
  <c r="U263" i="10"/>
  <c r="U271" i="10"/>
  <c r="U279" i="10"/>
  <c r="T283" i="10"/>
  <c r="W283" i="10" s="1"/>
  <c r="U287" i="10"/>
  <c r="T291" i="10"/>
  <c r="U295" i="10"/>
  <c r="U301" i="10"/>
  <c r="T21" i="7"/>
  <c r="U13" i="9"/>
  <c r="T38" i="9"/>
  <c r="V50" i="9"/>
  <c r="X50" i="9" s="1"/>
  <c r="Z50" i="9" s="1"/>
  <c r="AB50" i="9" s="1"/>
  <c r="W50" i="9"/>
  <c r="T60" i="9"/>
  <c r="V68" i="9"/>
  <c r="X68" i="9" s="1"/>
  <c r="Z68" i="9" s="1"/>
  <c r="AB68" i="9" s="1"/>
  <c r="W68" i="9"/>
  <c r="T76" i="9"/>
  <c r="W76" i="9" s="1"/>
  <c r="V84" i="9"/>
  <c r="X84" i="9" s="1"/>
  <c r="Z84" i="9" s="1"/>
  <c r="AB84" i="9" s="1"/>
  <c r="W84" i="9"/>
  <c r="T92" i="9"/>
  <c r="V100" i="9"/>
  <c r="X100" i="9" s="1"/>
  <c r="Z100" i="9" s="1"/>
  <c r="AB100" i="9" s="1"/>
  <c r="W100" i="9"/>
  <c r="T108" i="9"/>
  <c r="W108" i="9" s="1"/>
  <c r="V116" i="9"/>
  <c r="X116" i="9" s="1"/>
  <c r="Z116" i="9" s="1"/>
  <c r="AB116" i="9" s="1"/>
  <c r="W116" i="9"/>
  <c r="T124" i="9"/>
  <c r="V132" i="9"/>
  <c r="X132" i="9" s="1"/>
  <c r="Z132" i="9" s="1"/>
  <c r="AB132" i="9" s="1"/>
  <c r="W132" i="9"/>
  <c r="T140" i="9"/>
  <c r="W140" i="9" s="1"/>
  <c r="V148" i="9"/>
  <c r="X148" i="9" s="1"/>
  <c r="Z148" i="9" s="1"/>
  <c r="AB148" i="9" s="1"/>
  <c r="W148" i="9"/>
  <c r="T156" i="9"/>
  <c r="V164" i="9"/>
  <c r="X164" i="9" s="1"/>
  <c r="Z164" i="9" s="1"/>
  <c r="AB164" i="9" s="1"/>
  <c r="W164" i="9"/>
  <c r="T172" i="9"/>
  <c r="V180" i="9"/>
  <c r="X180" i="9" s="1"/>
  <c r="Z180" i="9" s="1"/>
  <c r="AB180" i="9" s="1"/>
  <c r="W180" i="9"/>
  <c r="T188" i="9"/>
  <c r="V196" i="9"/>
  <c r="X196" i="9" s="1"/>
  <c r="Z196" i="9" s="1"/>
  <c r="AB196" i="9" s="1"/>
  <c r="W196" i="9"/>
  <c r="T204" i="9"/>
  <c r="W204" i="9" s="1"/>
  <c r="V212" i="9"/>
  <c r="X212" i="9" s="1"/>
  <c r="Z212" i="9" s="1"/>
  <c r="AB212" i="9" s="1"/>
  <c r="W212" i="9"/>
  <c r="T220" i="9"/>
  <c r="V228" i="9"/>
  <c r="X228" i="9" s="1"/>
  <c r="Z228" i="9" s="1"/>
  <c r="AB228" i="9" s="1"/>
  <c r="W228" i="9"/>
  <c r="T236" i="9"/>
  <c r="W236" i="9" s="1"/>
  <c r="U252" i="9"/>
  <c r="U268" i="9"/>
  <c r="U284" i="9"/>
  <c r="U300" i="9"/>
  <c r="T22" i="10"/>
  <c r="T34" i="9"/>
  <c r="W34" i="9" s="1"/>
  <c r="V52" i="9"/>
  <c r="X52" i="9" s="1"/>
  <c r="Z52" i="9" s="1"/>
  <c r="AB52" i="9" s="1"/>
  <c r="W52" i="9"/>
  <c r="U14" i="7"/>
  <c r="U9" i="7"/>
  <c r="U7" i="7"/>
  <c r="T19" i="10"/>
  <c r="U29" i="7"/>
  <c r="T33" i="7"/>
  <c r="W48" i="7"/>
  <c r="V48" i="7"/>
  <c r="X48" i="7" s="1"/>
  <c r="Z48" i="7" s="1"/>
  <c r="AB48" i="7" s="1"/>
  <c r="T56" i="7"/>
  <c r="V64" i="7"/>
  <c r="X64" i="7" s="1"/>
  <c r="Z64" i="7" s="1"/>
  <c r="AB64" i="7" s="1"/>
  <c r="W64" i="7"/>
  <c r="T72" i="7"/>
  <c r="W72" i="7" s="1"/>
  <c r="T79" i="7"/>
  <c r="U83" i="7"/>
  <c r="T5" i="7"/>
  <c r="U8" i="10"/>
  <c r="T16" i="10"/>
  <c r="T27" i="9"/>
  <c r="W27" i="9" s="1"/>
  <c r="U31" i="9"/>
  <c r="T43" i="9"/>
  <c r="U47" i="9"/>
  <c r="T59" i="9"/>
  <c r="U63" i="9"/>
  <c r="T75" i="9"/>
  <c r="U79" i="9"/>
  <c r="T91" i="9"/>
  <c r="W91" i="9" s="1"/>
  <c r="U95" i="9"/>
  <c r="T107" i="9"/>
  <c r="U111" i="9"/>
  <c r="T123" i="9"/>
  <c r="W123" i="9" s="1"/>
  <c r="U127" i="9"/>
  <c r="T139" i="9"/>
  <c r="U143" i="9"/>
  <c r="T155" i="9"/>
  <c r="U159" i="9"/>
  <c r="T171" i="9"/>
  <c r="U175" i="9"/>
  <c r="T187" i="9"/>
  <c r="W187" i="9" s="1"/>
  <c r="U191" i="9"/>
  <c r="T203" i="9"/>
  <c r="U207" i="9"/>
  <c r="T219" i="9"/>
  <c r="W219" i="9" s="1"/>
  <c r="U223" i="9"/>
  <c r="T235" i="9"/>
  <c r="U239" i="9"/>
  <c r="U247" i="9"/>
  <c r="U267" i="9"/>
  <c r="U283" i="9"/>
  <c r="U299" i="9"/>
  <c r="T17" i="9"/>
  <c r="U30" i="7"/>
  <c r="T42" i="7"/>
  <c r="U47" i="7"/>
  <c r="T63" i="7"/>
  <c r="W63" i="7" s="1"/>
  <c r="U67" i="7"/>
  <c r="V80" i="7"/>
  <c r="X80" i="7" s="1"/>
  <c r="Z80" i="7" s="1"/>
  <c r="AB80" i="7" s="1"/>
  <c r="W80" i="7"/>
  <c r="T88" i="7"/>
  <c r="V92" i="7"/>
  <c r="X92" i="7" s="1"/>
  <c r="Z92" i="7" s="1"/>
  <c r="AB92" i="7" s="1"/>
  <c r="W92" i="7"/>
  <c r="U95" i="7"/>
  <c r="U101" i="7"/>
  <c r="U103" i="7"/>
  <c r="U109" i="7"/>
  <c r="U111" i="7"/>
  <c r="U117" i="7"/>
  <c r="U119" i="7"/>
  <c r="U125" i="7"/>
  <c r="U127" i="7"/>
  <c r="U133" i="7"/>
  <c r="U135" i="7"/>
  <c r="U141" i="7"/>
  <c r="U143" i="7"/>
  <c r="U149" i="7"/>
  <c r="U151" i="7"/>
  <c r="U157" i="7"/>
  <c r="U159" i="7"/>
  <c r="U165" i="7"/>
  <c r="U167" i="7"/>
  <c r="U173" i="7"/>
  <c r="U175" i="7"/>
  <c r="U181" i="7"/>
  <c r="U183" i="7"/>
  <c r="U189" i="7"/>
  <c r="U191" i="7"/>
  <c r="U197" i="7"/>
  <c r="U199" i="7"/>
  <c r="U205" i="7"/>
  <c r="U207" i="7"/>
  <c r="U213" i="7"/>
  <c r="U215" i="7"/>
  <c r="U221" i="7"/>
  <c r="U223" i="7"/>
  <c r="U229" i="7"/>
  <c r="U231" i="7"/>
  <c r="U237" i="7"/>
  <c r="U239" i="7"/>
  <c r="U245" i="7"/>
  <c r="U247" i="7"/>
  <c r="U253" i="7"/>
  <c r="U255" i="7"/>
  <c r="U261" i="7"/>
  <c r="U263" i="7"/>
  <c r="U269" i="7"/>
  <c r="U271" i="7"/>
  <c r="U277" i="7"/>
  <c r="U279" i="7"/>
  <c r="U285" i="7"/>
  <c r="U293" i="7"/>
  <c r="U301" i="7"/>
  <c r="U19" i="7"/>
  <c r="U24" i="10"/>
  <c r="U32" i="10"/>
  <c r="U40" i="10"/>
  <c r="U48" i="10"/>
  <c r="U56" i="10"/>
  <c r="U64" i="10"/>
  <c r="U72" i="10"/>
  <c r="U80" i="10"/>
  <c r="U88" i="10"/>
  <c r="U96" i="10"/>
  <c r="U104" i="10"/>
  <c r="U112" i="10"/>
  <c r="U120" i="10"/>
  <c r="U128" i="10"/>
  <c r="U136" i="10"/>
  <c r="U140" i="10"/>
  <c r="T144" i="10"/>
  <c r="T152" i="10"/>
  <c r="U154" i="10"/>
  <c r="T160" i="10"/>
  <c r="W160" i="10" s="1"/>
  <c r="U162" i="10"/>
  <c r="T168" i="10"/>
  <c r="U170" i="10"/>
  <c r="T174" i="10"/>
  <c r="U182" i="10"/>
  <c r="T184" i="10"/>
  <c r="U190" i="10"/>
  <c r="T192" i="10"/>
  <c r="U198" i="10"/>
  <c r="T200" i="10"/>
  <c r="U206" i="10"/>
  <c r="T208" i="10"/>
  <c r="U214" i="10"/>
  <c r="T216" i="10"/>
  <c r="U220" i="10"/>
  <c r="U224" i="10"/>
  <c r="U232" i="10"/>
  <c r="U240" i="10"/>
  <c r="U248" i="10"/>
  <c r="U256" i="10"/>
  <c r="U264" i="10"/>
  <c r="U272" i="10"/>
  <c r="U280" i="10"/>
  <c r="T282" i="10"/>
  <c r="U290" i="10"/>
  <c r="U298" i="10"/>
  <c r="U302" i="10"/>
  <c r="T9" i="10"/>
  <c r="T20" i="9"/>
  <c r="T5" i="9"/>
  <c r="W5" i="9" s="1"/>
  <c r="V32" i="9"/>
  <c r="X32" i="9" s="1"/>
  <c r="Z32" i="9" s="1"/>
  <c r="AB32" i="9" s="1"/>
  <c r="W32" i="9"/>
  <c r="T48" i="9"/>
  <c r="V58" i="9"/>
  <c r="X58" i="9" s="1"/>
  <c r="Z58" i="9" s="1"/>
  <c r="AB58" i="9" s="1"/>
  <c r="W58" i="9"/>
  <c r="T66" i="9"/>
  <c r="W66" i="9" s="1"/>
  <c r="V74" i="9"/>
  <c r="X74" i="9" s="1"/>
  <c r="Z74" i="9" s="1"/>
  <c r="AB74" i="9" s="1"/>
  <c r="W74" i="9"/>
  <c r="T82" i="9"/>
  <c r="V90" i="9"/>
  <c r="X90" i="9" s="1"/>
  <c r="Z90" i="9" s="1"/>
  <c r="AB90" i="9" s="1"/>
  <c r="W90" i="9"/>
  <c r="T98" i="9"/>
  <c r="V106" i="9"/>
  <c r="X106" i="9" s="1"/>
  <c r="Z106" i="9" s="1"/>
  <c r="AB106" i="9" s="1"/>
  <c r="W106" i="9"/>
  <c r="T114" i="9"/>
  <c r="V122" i="9"/>
  <c r="X122" i="9" s="1"/>
  <c r="Z122" i="9" s="1"/>
  <c r="AB122" i="9" s="1"/>
  <c r="W122" i="9"/>
  <c r="T130" i="9"/>
  <c r="W130" i="9" s="1"/>
  <c r="V138" i="9"/>
  <c r="X138" i="9" s="1"/>
  <c r="Z138" i="9" s="1"/>
  <c r="AB138" i="9" s="1"/>
  <c r="W138" i="9"/>
  <c r="T146" i="9"/>
  <c r="V154" i="9"/>
  <c r="X154" i="9" s="1"/>
  <c r="Z154" i="9" s="1"/>
  <c r="AB154" i="9" s="1"/>
  <c r="W154" i="9"/>
  <c r="T162" i="9"/>
  <c r="V170" i="9"/>
  <c r="X170" i="9" s="1"/>
  <c r="Z170" i="9" s="1"/>
  <c r="AB170" i="9" s="1"/>
  <c r="W170" i="9"/>
  <c r="T178" i="9"/>
  <c r="V186" i="9"/>
  <c r="X186" i="9" s="1"/>
  <c r="Z186" i="9" s="1"/>
  <c r="AB186" i="9" s="1"/>
  <c r="W186" i="9"/>
  <c r="T194" i="9"/>
  <c r="W194" i="9" s="1"/>
  <c r="V202" i="9"/>
  <c r="X202" i="9" s="1"/>
  <c r="Z202" i="9" s="1"/>
  <c r="AB202" i="9" s="1"/>
  <c r="W202" i="9"/>
  <c r="T210" i="9"/>
  <c r="V218" i="9"/>
  <c r="X218" i="9" s="1"/>
  <c r="Z218" i="9" s="1"/>
  <c r="AB218" i="9" s="1"/>
  <c r="W218" i="9"/>
  <c r="T226" i="9"/>
  <c r="V234" i="9"/>
  <c r="X234" i="9" s="1"/>
  <c r="Z234" i="9" s="1"/>
  <c r="AB234" i="9" s="1"/>
  <c r="W234" i="9"/>
  <c r="T242" i="9"/>
  <c r="U262" i="9"/>
  <c r="U278" i="9"/>
  <c r="U294" i="9"/>
  <c r="V28" i="9"/>
  <c r="X28" i="9" s="1"/>
  <c r="Z28" i="9" s="1"/>
  <c r="AB28" i="9" s="1"/>
  <c r="W28" i="9"/>
  <c r="T44" i="9"/>
  <c r="U18" i="7"/>
  <c r="U19" i="9"/>
  <c r="AA194" i="9" l="1"/>
  <c r="AC194" i="9" s="1"/>
  <c r="Y194" i="9"/>
  <c r="Y160" i="10"/>
  <c r="AA160" i="10" s="1"/>
  <c r="AC160" i="10" s="1"/>
  <c r="AA214" i="9"/>
  <c r="AC214" i="9" s="1"/>
  <c r="Y214" i="9"/>
  <c r="Y150" i="9"/>
  <c r="AA150" i="9" s="1"/>
  <c r="AC150" i="9" s="1"/>
  <c r="AA86" i="9"/>
  <c r="AC86" i="9" s="1"/>
  <c r="Y86" i="9"/>
  <c r="Y92" i="10"/>
  <c r="AA92" i="10" s="1"/>
  <c r="AC92" i="10" s="1"/>
  <c r="AA5" i="9"/>
  <c r="AC5" i="9" s="1"/>
  <c r="Y5" i="9"/>
  <c r="Y283" i="10"/>
  <c r="AA283" i="10" s="1"/>
  <c r="AC283" i="10" s="1"/>
  <c r="Y208" i="9"/>
  <c r="AA208" i="9" s="1"/>
  <c r="AC208" i="9" s="1"/>
  <c r="AA46" i="9"/>
  <c r="AC46" i="9" s="1"/>
  <c r="Y46" i="9"/>
  <c r="Y124" i="10"/>
  <c r="AA124" i="10" s="1"/>
  <c r="AC124" i="10" s="1"/>
  <c r="AA60" i="10"/>
  <c r="AC60" i="10" s="1"/>
  <c r="Y60" i="10"/>
  <c r="Y84" i="10"/>
  <c r="AA84" i="10" s="1"/>
  <c r="AC84" i="10" s="1"/>
  <c r="AA55" i="7"/>
  <c r="AC55" i="7" s="1"/>
  <c r="Y55" i="7"/>
  <c r="Y183" i="10"/>
  <c r="AA183" i="10" s="1"/>
  <c r="AC183" i="10" s="1"/>
  <c r="AA268" i="10"/>
  <c r="AC268" i="10" s="1"/>
  <c r="Y268" i="10"/>
  <c r="Y87" i="9"/>
  <c r="AA87" i="9" s="1"/>
  <c r="AC87" i="9" s="1"/>
  <c r="AA161" i="10"/>
  <c r="AC161" i="10" s="1"/>
  <c r="Y161" i="10"/>
  <c r="Y72" i="7"/>
  <c r="AA72" i="7" s="1"/>
  <c r="AC72" i="7" s="1"/>
  <c r="Y236" i="9"/>
  <c r="AA236" i="9" s="1"/>
  <c r="AC236" i="9" s="1"/>
  <c r="AA108" i="9"/>
  <c r="AC108" i="9" s="1"/>
  <c r="Y108" i="9"/>
  <c r="Y194" i="10"/>
  <c r="AA194" i="10" s="1"/>
  <c r="AC194" i="10" s="1"/>
  <c r="AA112" i="9"/>
  <c r="AC112" i="9" s="1"/>
  <c r="Y112" i="9"/>
  <c r="Y76" i="10"/>
  <c r="AA76" i="10" s="1"/>
  <c r="AC76" i="10" s="1"/>
  <c r="AA259" i="7"/>
  <c r="AC259" i="7" s="1"/>
  <c r="Y259" i="7"/>
  <c r="Y243" i="7"/>
  <c r="AA243" i="7" s="1"/>
  <c r="AC243" i="7" s="1"/>
  <c r="AA211" i="7"/>
  <c r="AC211" i="7" s="1"/>
  <c r="Y211" i="7"/>
  <c r="Y195" i="7"/>
  <c r="AA195" i="7" s="1"/>
  <c r="AC195" i="7" s="1"/>
  <c r="AA179" i="7"/>
  <c r="AC179" i="7" s="1"/>
  <c r="Y179" i="7"/>
  <c r="Y163" i="7"/>
  <c r="AA163" i="7" s="1"/>
  <c r="AC163" i="7" s="1"/>
  <c r="AA147" i="7"/>
  <c r="AC147" i="7" s="1"/>
  <c r="Y147" i="7"/>
  <c r="Y131" i="7"/>
  <c r="AA131" i="7" s="1"/>
  <c r="AC131" i="7" s="1"/>
  <c r="AA99" i="7"/>
  <c r="AC99" i="7" s="1"/>
  <c r="Y99" i="7"/>
  <c r="Y248" i="9"/>
  <c r="AA248" i="9" s="1"/>
  <c r="AC248" i="9" s="1"/>
  <c r="AA136" i="9"/>
  <c r="AC136" i="9" s="1"/>
  <c r="Y136" i="9"/>
  <c r="Y159" i="10"/>
  <c r="AA159" i="10" s="1"/>
  <c r="AC159" i="10" s="1"/>
  <c r="AA52" i="10"/>
  <c r="AC52" i="10" s="1"/>
  <c r="Y52" i="10"/>
  <c r="Y185" i="7"/>
  <c r="AA185" i="7" s="1"/>
  <c r="AC185" i="7" s="1"/>
  <c r="AA267" i="10"/>
  <c r="AC267" i="10" s="1"/>
  <c r="Y267" i="10"/>
  <c r="Y207" i="10"/>
  <c r="AA207" i="10" s="1"/>
  <c r="AC207" i="10" s="1"/>
  <c r="AA169" i="10"/>
  <c r="AC169" i="10" s="1"/>
  <c r="Y169" i="10"/>
  <c r="Y216" i="7"/>
  <c r="AA216" i="7" s="1"/>
  <c r="AC216" i="7" s="1"/>
  <c r="AA208" i="7"/>
  <c r="AC208" i="7" s="1"/>
  <c r="Y208" i="7"/>
  <c r="Y200" i="7"/>
  <c r="AA200" i="7" s="1"/>
  <c r="AC200" i="7" s="1"/>
  <c r="AA192" i="7"/>
  <c r="AC192" i="7" s="1"/>
  <c r="Y192" i="7"/>
  <c r="Y184" i="7"/>
  <c r="AA184" i="7" s="1"/>
  <c r="AC184" i="7" s="1"/>
  <c r="AA176" i="7"/>
  <c r="AC176" i="7" s="1"/>
  <c r="Y176" i="7"/>
  <c r="Y168" i="7"/>
  <c r="AA168" i="7" s="1"/>
  <c r="AC168" i="7" s="1"/>
  <c r="AA160" i="7"/>
  <c r="AC160" i="7" s="1"/>
  <c r="Y160" i="7"/>
  <c r="Y144" i="7"/>
  <c r="AA144" i="7" s="1"/>
  <c r="AC144" i="7" s="1"/>
  <c r="AA136" i="7"/>
  <c r="AC136" i="7" s="1"/>
  <c r="Y136" i="7"/>
  <c r="Y128" i="7"/>
  <c r="AA128" i="7" s="1"/>
  <c r="AC128" i="7" s="1"/>
  <c r="AA96" i="7"/>
  <c r="AC96" i="7" s="1"/>
  <c r="Y96" i="7"/>
  <c r="Y17" i="7"/>
  <c r="AA17" i="7" s="1"/>
  <c r="AC17" i="7" s="1"/>
  <c r="AE17" i="7" s="1"/>
  <c r="N18" i="17" s="1"/>
  <c r="AA288" i="7"/>
  <c r="AC288" i="7" s="1"/>
  <c r="Y288" i="7"/>
  <c r="Y137" i="9"/>
  <c r="AA137" i="9" s="1"/>
  <c r="AC137" i="9" s="1"/>
  <c r="AA130" i="9"/>
  <c r="AC130" i="9" s="1"/>
  <c r="Y130" i="9"/>
  <c r="Y66" i="9"/>
  <c r="AA66" i="9" s="1"/>
  <c r="AC66" i="9" s="1"/>
  <c r="AA296" i="10"/>
  <c r="AC296" i="10" s="1"/>
  <c r="Y296" i="10"/>
  <c r="Y176" i="9"/>
  <c r="AA176" i="9" s="1"/>
  <c r="AC176" i="9" s="1"/>
  <c r="AA28" i="10"/>
  <c r="AC28" i="10" s="1"/>
  <c r="Y28" i="10"/>
  <c r="Y273" i="7"/>
  <c r="AA273" i="7" s="1"/>
  <c r="AC273" i="7" s="1"/>
  <c r="AA225" i="7"/>
  <c r="AC225" i="7" s="1"/>
  <c r="Y225" i="7"/>
  <c r="Y193" i="7"/>
  <c r="AA193" i="7" s="1"/>
  <c r="AC193" i="7" s="1"/>
  <c r="AA161" i="7"/>
  <c r="AC161" i="7" s="1"/>
  <c r="Y161" i="7"/>
  <c r="Y129" i="7"/>
  <c r="AA129" i="7" s="1"/>
  <c r="AC129" i="7" s="1"/>
  <c r="AA97" i="7"/>
  <c r="AC97" i="7" s="1"/>
  <c r="Y97" i="7"/>
  <c r="Y75" i="7"/>
  <c r="AA75" i="7" s="1"/>
  <c r="AC75" i="7" s="1"/>
  <c r="AA232" i="9"/>
  <c r="AC232" i="9" s="1"/>
  <c r="Y232" i="9"/>
  <c r="Y167" i="10"/>
  <c r="AA167" i="10" s="1"/>
  <c r="AC167" i="10" s="1"/>
  <c r="AA36" i="10"/>
  <c r="AC36" i="10" s="1"/>
  <c r="Y36" i="10"/>
  <c r="Y233" i="7"/>
  <c r="AA233" i="7" s="1"/>
  <c r="AC233" i="7" s="1"/>
  <c r="AA105" i="7"/>
  <c r="AC105" i="7" s="1"/>
  <c r="Y105" i="7"/>
  <c r="Y121" i="9"/>
  <c r="AA121" i="9" s="1"/>
  <c r="AC121" i="9" s="1"/>
  <c r="AA292" i="9"/>
  <c r="AC292" i="9" s="1"/>
  <c r="Y292" i="9"/>
  <c r="Y137" i="7"/>
  <c r="AA137" i="7" s="1"/>
  <c r="AC137" i="7" s="1"/>
  <c r="AA205" i="10"/>
  <c r="AC205" i="10" s="1"/>
  <c r="Y205" i="10"/>
  <c r="Y63" i="7"/>
  <c r="AA63" i="7" s="1"/>
  <c r="AC63" i="7" s="1"/>
  <c r="AA219" i="9"/>
  <c r="AC219" i="9" s="1"/>
  <c r="Y219" i="9"/>
  <c r="Y187" i="9"/>
  <c r="AA187" i="9" s="1"/>
  <c r="AC187" i="9" s="1"/>
  <c r="AA123" i="9"/>
  <c r="AC123" i="9" s="1"/>
  <c r="Y123" i="9"/>
  <c r="Y91" i="9"/>
  <c r="AA91" i="9" s="1"/>
  <c r="AC91" i="9" s="1"/>
  <c r="AA27" i="9"/>
  <c r="AC27" i="9" s="1"/>
  <c r="Y27" i="9"/>
  <c r="Y34" i="9"/>
  <c r="AA34" i="9" s="1"/>
  <c r="AC34" i="9" s="1"/>
  <c r="AA204" i="9"/>
  <c r="AC204" i="9" s="1"/>
  <c r="Y204" i="9"/>
  <c r="Y140" i="9"/>
  <c r="AA140" i="9" s="1"/>
  <c r="AC140" i="9" s="1"/>
  <c r="AA76" i="9"/>
  <c r="AC76" i="9" s="1"/>
  <c r="Y76" i="9"/>
  <c r="Y218" i="10"/>
  <c r="AA218" i="10" s="1"/>
  <c r="AC218" i="10" s="1"/>
  <c r="AA202" i="10"/>
  <c r="AC202" i="10" s="1"/>
  <c r="Y202" i="10"/>
  <c r="Y186" i="10"/>
  <c r="AA186" i="10" s="1"/>
  <c r="AC186" i="10" s="1"/>
  <c r="AA146" i="10"/>
  <c r="AC146" i="10" s="1"/>
  <c r="Y146" i="10"/>
  <c r="Y60" i="7"/>
  <c r="AA60" i="7" s="1"/>
  <c r="AC60" i="7" s="1"/>
  <c r="AA240" i="9"/>
  <c r="AC240" i="9" s="1"/>
  <c r="Y240" i="9"/>
  <c r="Y108" i="10"/>
  <c r="AA108" i="10" s="1"/>
  <c r="AC108" i="10" s="1"/>
  <c r="AA38" i="7"/>
  <c r="AC38" i="7" s="1"/>
  <c r="Y38" i="7"/>
  <c r="Y104" i="9"/>
  <c r="AA104" i="9" s="1"/>
  <c r="AC104" i="9" s="1"/>
  <c r="AA179" i="10"/>
  <c r="AC179" i="10" s="1"/>
  <c r="Y179" i="10"/>
  <c r="Y265" i="7"/>
  <c r="AA265" i="7" s="1"/>
  <c r="AC265" i="7" s="1"/>
  <c r="AA201" i="7"/>
  <c r="AC201" i="7" s="1"/>
  <c r="Y201" i="7"/>
  <c r="Y36" i="9"/>
  <c r="AA36" i="9" s="1"/>
  <c r="AC36" i="9" s="1"/>
  <c r="AA297" i="7"/>
  <c r="AC297" i="7" s="1"/>
  <c r="Y297" i="7"/>
  <c r="Y116" i="10"/>
  <c r="AA116" i="10" s="1"/>
  <c r="AC116" i="10" s="1"/>
  <c r="AA105" i="9"/>
  <c r="AC105" i="9" s="1"/>
  <c r="Y105" i="9"/>
  <c r="Y106" i="9"/>
  <c r="AA106" i="9" s="1"/>
  <c r="AC106" i="9" s="1"/>
  <c r="V256" i="10"/>
  <c r="X256" i="10" s="1"/>
  <c r="Z256" i="10" s="1"/>
  <c r="AB256" i="10" s="1"/>
  <c r="W256" i="10"/>
  <c r="V140" i="10"/>
  <c r="X140" i="10" s="1"/>
  <c r="Z140" i="10" s="1"/>
  <c r="AB140" i="10" s="1"/>
  <c r="W140" i="10"/>
  <c r="V80" i="10"/>
  <c r="X80" i="10" s="1"/>
  <c r="Z80" i="10" s="1"/>
  <c r="AB80" i="10" s="1"/>
  <c r="W80" i="10"/>
  <c r="W19" i="7"/>
  <c r="V19" i="7"/>
  <c r="X19" i="7" s="1"/>
  <c r="Z19" i="7" s="1"/>
  <c r="AB19" i="7" s="1"/>
  <c r="AD19" i="7" s="1"/>
  <c r="V263" i="7"/>
  <c r="X263" i="7" s="1"/>
  <c r="Z263" i="7" s="1"/>
  <c r="AB263" i="7" s="1"/>
  <c r="W263" i="7"/>
  <c r="V247" i="7"/>
  <c r="X247" i="7" s="1"/>
  <c r="Z247" i="7" s="1"/>
  <c r="AB247" i="7" s="1"/>
  <c r="W247" i="7"/>
  <c r="V215" i="7"/>
  <c r="X215" i="7" s="1"/>
  <c r="Z215" i="7" s="1"/>
  <c r="AB215" i="7" s="1"/>
  <c r="W215" i="7"/>
  <c r="V199" i="7"/>
  <c r="X199" i="7" s="1"/>
  <c r="Z199" i="7" s="1"/>
  <c r="AB199" i="7" s="1"/>
  <c r="W199" i="7"/>
  <c r="V167" i="7"/>
  <c r="X167" i="7" s="1"/>
  <c r="Z167" i="7" s="1"/>
  <c r="AB167" i="7" s="1"/>
  <c r="W167" i="7"/>
  <c r="V151" i="7"/>
  <c r="X151" i="7" s="1"/>
  <c r="Z151" i="7" s="1"/>
  <c r="AB151" i="7" s="1"/>
  <c r="W151" i="7"/>
  <c r="V135" i="7"/>
  <c r="X135" i="7" s="1"/>
  <c r="Z135" i="7" s="1"/>
  <c r="AB135" i="7" s="1"/>
  <c r="W135" i="7"/>
  <c r="V119" i="7"/>
  <c r="X119" i="7" s="1"/>
  <c r="Z119" i="7" s="1"/>
  <c r="AB119" i="7" s="1"/>
  <c r="W119" i="7"/>
  <c r="V103" i="7"/>
  <c r="X103" i="7" s="1"/>
  <c r="Z103" i="7" s="1"/>
  <c r="AB103" i="7" s="1"/>
  <c r="W103" i="7"/>
  <c r="V67" i="7"/>
  <c r="X67" i="7" s="1"/>
  <c r="Z67" i="7" s="1"/>
  <c r="AB67" i="7" s="1"/>
  <c r="W67" i="7"/>
  <c r="W267" i="9"/>
  <c r="V267" i="9"/>
  <c r="X267" i="9" s="1"/>
  <c r="Z267" i="9" s="1"/>
  <c r="AB267" i="9" s="1"/>
  <c r="V223" i="9"/>
  <c r="X223" i="9" s="1"/>
  <c r="Z223" i="9" s="1"/>
  <c r="AB223" i="9" s="1"/>
  <c r="W223" i="9"/>
  <c r="V159" i="9"/>
  <c r="X159" i="9" s="1"/>
  <c r="Z159" i="9" s="1"/>
  <c r="AB159" i="9" s="1"/>
  <c r="W159" i="9"/>
  <c r="V95" i="9"/>
  <c r="X95" i="9" s="1"/>
  <c r="Z95" i="9" s="1"/>
  <c r="AB95" i="9" s="1"/>
  <c r="W95" i="9"/>
  <c r="V31" i="9"/>
  <c r="X31" i="9" s="1"/>
  <c r="Z31" i="9" s="1"/>
  <c r="AB31" i="9" s="1"/>
  <c r="W31" i="9"/>
  <c r="Y64" i="7"/>
  <c r="AA64" i="7" s="1"/>
  <c r="AC64" i="7" s="1"/>
  <c r="W7" i="7"/>
  <c r="V7" i="7"/>
  <c r="X7" i="7" s="1"/>
  <c r="Z7" i="7" s="1"/>
  <c r="AB7" i="7" s="1"/>
  <c r="AD7" i="7" s="1"/>
  <c r="Y100" i="9"/>
  <c r="AA100" i="9" s="1"/>
  <c r="AC100" i="9" s="1"/>
  <c r="W255" i="10"/>
  <c r="V255" i="10"/>
  <c r="X255" i="10" s="1"/>
  <c r="Z255" i="10" s="1"/>
  <c r="AB255" i="10" s="1"/>
  <c r="AA78" i="9"/>
  <c r="AC78" i="9" s="1"/>
  <c r="Y78" i="9"/>
  <c r="Y84" i="7"/>
  <c r="AA84" i="7" s="1"/>
  <c r="AC84" i="7" s="1"/>
  <c r="W255" i="9"/>
  <c r="V255" i="9"/>
  <c r="X255" i="9" s="1"/>
  <c r="Z255" i="9" s="1"/>
  <c r="AB255" i="9" s="1"/>
  <c r="AA216" i="9"/>
  <c r="AC216" i="9" s="1"/>
  <c r="Y216" i="9"/>
  <c r="Y88" i="9"/>
  <c r="AA88" i="9" s="1"/>
  <c r="AC88" i="9" s="1"/>
  <c r="AA182" i="9"/>
  <c r="AC182" i="9" s="1"/>
  <c r="Y182" i="9"/>
  <c r="Y38" i="10"/>
  <c r="AA38" i="10" s="1"/>
  <c r="AC38" i="10" s="1"/>
  <c r="W291" i="7"/>
  <c r="V291" i="7"/>
  <c r="X291" i="7" s="1"/>
  <c r="Z291" i="7" s="1"/>
  <c r="AB291" i="7" s="1"/>
  <c r="V139" i="9"/>
  <c r="X139" i="9" s="1"/>
  <c r="Z139" i="9" s="1"/>
  <c r="AB139" i="9" s="1"/>
  <c r="W139" i="9"/>
  <c r="V23" i="9"/>
  <c r="X23" i="9" s="1"/>
  <c r="Z23" i="9" s="1"/>
  <c r="AB23" i="9" s="1"/>
  <c r="AD23" i="9" s="1"/>
  <c r="W23" i="9"/>
  <c r="Y38" i="9"/>
  <c r="AA38" i="9" s="1"/>
  <c r="AC38" i="9" s="1"/>
  <c r="W285" i="10"/>
  <c r="V285" i="10"/>
  <c r="X285" i="10" s="1"/>
  <c r="Z285" i="10" s="1"/>
  <c r="AB285" i="10" s="1"/>
  <c r="Y215" i="10"/>
  <c r="AA215" i="10" s="1"/>
  <c r="AC215" i="10" s="1"/>
  <c r="V187" i="10"/>
  <c r="X187" i="10" s="1"/>
  <c r="Z187" i="10" s="1"/>
  <c r="AB187" i="10" s="1"/>
  <c r="W187" i="10"/>
  <c r="Y155" i="10"/>
  <c r="AA155" i="10" s="1"/>
  <c r="AC155" i="10" s="1"/>
  <c r="AA109" i="10"/>
  <c r="AC109" i="10" s="1"/>
  <c r="Y109" i="10"/>
  <c r="Y77" i="10"/>
  <c r="AA77" i="10" s="1"/>
  <c r="AC77" i="10" s="1"/>
  <c r="V40" i="7"/>
  <c r="X40" i="7" s="1"/>
  <c r="Z40" i="7" s="1"/>
  <c r="AB40" i="7" s="1"/>
  <c r="W40" i="7"/>
  <c r="V241" i="9"/>
  <c r="X241" i="9" s="1"/>
  <c r="Z241" i="9" s="1"/>
  <c r="AB241" i="9" s="1"/>
  <c r="W241" i="9"/>
  <c r="V113" i="9"/>
  <c r="X113" i="9" s="1"/>
  <c r="Z113" i="9" s="1"/>
  <c r="AB113" i="9" s="1"/>
  <c r="W113" i="9"/>
  <c r="W54" i="7"/>
  <c r="V54" i="7"/>
  <c r="X54" i="7" s="1"/>
  <c r="Z54" i="7" s="1"/>
  <c r="AB54" i="7" s="1"/>
  <c r="V166" i="9"/>
  <c r="X166" i="9" s="1"/>
  <c r="Z166" i="9" s="1"/>
  <c r="AB166" i="9" s="1"/>
  <c r="W166" i="9"/>
  <c r="AA150" i="10"/>
  <c r="AC150" i="10" s="1"/>
  <c r="Y150" i="10"/>
  <c r="Y275" i="7"/>
  <c r="AA275" i="7" s="1"/>
  <c r="AC275" i="7" s="1"/>
  <c r="AA295" i="9"/>
  <c r="AC295" i="9" s="1"/>
  <c r="Y295" i="9"/>
  <c r="V97" i="10"/>
  <c r="X97" i="10" s="1"/>
  <c r="Z97" i="10" s="1"/>
  <c r="AB97" i="10" s="1"/>
  <c r="W97" i="10"/>
  <c r="AA49" i="7"/>
  <c r="AC49" i="7" s="1"/>
  <c r="Y49" i="7"/>
  <c r="Y297" i="9"/>
  <c r="AA297" i="9" s="1"/>
  <c r="AC297" i="9" s="1"/>
  <c r="AA201" i="9"/>
  <c r="AC201" i="9" s="1"/>
  <c r="Y201" i="9"/>
  <c r="Y89" i="9"/>
  <c r="AA89" i="9" s="1"/>
  <c r="AC89" i="9" s="1"/>
  <c r="AA257" i="7"/>
  <c r="AC257" i="7" s="1"/>
  <c r="Y257" i="7"/>
  <c r="Y22" i="7"/>
  <c r="AA22" i="7" s="1"/>
  <c r="AC22" i="7" s="1"/>
  <c r="AA153" i="10"/>
  <c r="AC153" i="10" s="1"/>
  <c r="Y153" i="10"/>
  <c r="Y131" i="10"/>
  <c r="AA131" i="10" s="1"/>
  <c r="AC131" i="10" s="1"/>
  <c r="AA99" i="10"/>
  <c r="AC99" i="10" s="1"/>
  <c r="Y99" i="10"/>
  <c r="Y43" i="10"/>
  <c r="AA43" i="10" s="1"/>
  <c r="AC43" i="10" s="1"/>
  <c r="AA7" i="10"/>
  <c r="AC7" i="10" s="1"/>
  <c r="Y7" i="10"/>
  <c r="Y256" i="7"/>
  <c r="AA256" i="7" s="1"/>
  <c r="AC256" i="7" s="1"/>
  <c r="AA240" i="7"/>
  <c r="AC240" i="7" s="1"/>
  <c r="Y240" i="7"/>
  <c r="Y224" i="7"/>
  <c r="AA224" i="7" s="1"/>
  <c r="AC224" i="7" s="1"/>
  <c r="AA152" i="7"/>
  <c r="AC152" i="7" s="1"/>
  <c r="Y152" i="7"/>
  <c r="Y112" i="7"/>
  <c r="AA112" i="7" s="1"/>
  <c r="AC112" i="7" s="1"/>
  <c r="AA36" i="7"/>
  <c r="AC36" i="7" s="1"/>
  <c r="Y36" i="7"/>
  <c r="Y45" i="9"/>
  <c r="AA45" i="9" s="1"/>
  <c r="AC45" i="9" s="1"/>
  <c r="AA246" i="10"/>
  <c r="AC246" i="10" s="1"/>
  <c r="Y246" i="10"/>
  <c r="Y100" i="10"/>
  <c r="AA100" i="10" s="1"/>
  <c r="AC100" i="10" s="1"/>
  <c r="AA217" i="7"/>
  <c r="AC217" i="7" s="1"/>
  <c r="Y217" i="7"/>
  <c r="Y153" i="7"/>
  <c r="AA153" i="7" s="1"/>
  <c r="AC153" i="7" s="1"/>
  <c r="V88" i="7"/>
  <c r="X88" i="7" s="1"/>
  <c r="Z88" i="7" s="1"/>
  <c r="AB88" i="7" s="1"/>
  <c r="W88" i="7"/>
  <c r="Y141" i="10"/>
  <c r="AA141" i="10" s="1"/>
  <c r="AC141" i="10" s="1"/>
  <c r="W294" i="7"/>
  <c r="V294" i="7"/>
  <c r="X294" i="7" s="1"/>
  <c r="Z294" i="7" s="1"/>
  <c r="AB294" i="7" s="1"/>
  <c r="V53" i="7"/>
  <c r="X53" i="7" s="1"/>
  <c r="Z53" i="7" s="1"/>
  <c r="AB53" i="7" s="1"/>
  <c r="W53" i="7"/>
  <c r="W261" i="9"/>
  <c r="V261" i="9"/>
  <c r="X261" i="9" s="1"/>
  <c r="Z261" i="9" s="1"/>
  <c r="AB261" i="9" s="1"/>
  <c r="V181" i="9"/>
  <c r="X181" i="9" s="1"/>
  <c r="Z181" i="9" s="1"/>
  <c r="AB181" i="9" s="1"/>
  <c r="W181" i="9"/>
  <c r="V117" i="9"/>
  <c r="X117" i="9" s="1"/>
  <c r="Z117" i="9" s="1"/>
  <c r="AB117" i="9" s="1"/>
  <c r="W117" i="9"/>
  <c r="V53" i="9"/>
  <c r="X53" i="9" s="1"/>
  <c r="Z53" i="9" s="1"/>
  <c r="AB53" i="9" s="1"/>
  <c r="W53" i="9"/>
  <c r="Y274" i="9"/>
  <c r="AA274" i="9" s="1"/>
  <c r="AC274" i="9" s="1"/>
  <c r="AA260" i="9"/>
  <c r="AC260" i="9" s="1"/>
  <c r="Y260" i="9"/>
  <c r="Y237" i="10"/>
  <c r="AA237" i="10" s="1"/>
  <c r="AC237" i="10" s="1"/>
  <c r="V73" i="10"/>
  <c r="X73" i="10" s="1"/>
  <c r="Z73" i="10" s="1"/>
  <c r="AB73" i="10" s="1"/>
  <c r="W73" i="10"/>
  <c r="Y296" i="7"/>
  <c r="AA296" i="7" s="1"/>
  <c r="AC296" i="7" s="1"/>
  <c r="AA233" i="9"/>
  <c r="AC233" i="9" s="1"/>
  <c r="Y233" i="9"/>
  <c r="Y41" i="9"/>
  <c r="AA41" i="9" s="1"/>
  <c r="AC41" i="9" s="1"/>
  <c r="AA46" i="7"/>
  <c r="AC46" i="7" s="1"/>
  <c r="Y46" i="7"/>
  <c r="Y302" i="9"/>
  <c r="AA302" i="9" s="1"/>
  <c r="AC302" i="9" s="1"/>
  <c r="AA294" i="10"/>
  <c r="AC294" i="10" s="1"/>
  <c r="Y294" i="10"/>
  <c r="Y197" i="10"/>
  <c r="AA197" i="10" s="1"/>
  <c r="AC197" i="10" s="1"/>
  <c r="AA67" i="10"/>
  <c r="AC67" i="10" s="1"/>
  <c r="Y67" i="10"/>
  <c r="Y93" i="9"/>
  <c r="AA93" i="9" s="1"/>
  <c r="AC93" i="9" s="1"/>
  <c r="AA186" i="9"/>
  <c r="AC186" i="9" s="1"/>
  <c r="Y186" i="9"/>
  <c r="Y58" i="9"/>
  <c r="AA58" i="9" s="1"/>
  <c r="AC58" i="9" s="1"/>
  <c r="W302" i="10"/>
  <c r="V302" i="10"/>
  <c r="X302" i="10" s="1"/>
  <c r="Z302" i="10" s="1"/>
  <c r="AB302" i="10" s="1"/>
  <c r="V248" i="10"/>
  <c r="X248" i="10" s="1"/>
  <c r="Z248" i="10" s="1"/>
  <c r="AB248" i="10" s="1"/>
  <c r="W248" i="10"/>
  <c r="W206" i="10"/>
  <c r="V206" i="10"/>
  <c r="X206" i="10" s="1"/>
  <c r="Z206" i="10" s="1"/>
  <c r="AB206" i="10" s="1"/>
  <c r="V154" i="10"/>
  <c r="X154" i="10" s="1"/>
  <c r="Z154" i="10" s="1"/>
  <c r="AB154" i="10" s="1"/>
  <c r="W154" i="10"/>
  <c r="V104" i="10"/>
  <c r="X104" i="10" s="1"/>
  <c r="Z104" i="10" s="1"/>
  <c r="AB104" i="10" s="1"/>
  <c r="W104" i="10"/>
  <c r="V40" i="10"/>
  <c r="X40" i="10" s="1"/>
  <c r="Z40" i="10" s="1"/>
  <c r="AB40" i="10" s="1"/>
  <c r="W40" i="10"/>
  <c r="V261" i="7"/>
  <c r="X261" i="7" s="1"/>
  <c r="Z261" i="7" s="1"/>
  <c r="AB261" i="7" s="1"/>
  <c r="W261" i="7"/>
  <c r="V229" i="7"/>
  <c r="X229" i="7" s="1"/>
  <c r="Z229" i="7" s="1"/>
  <c r="AB229" i="7" s="1"/>
  <c r="W229" i="7"/>
  <c r="V197" i="7"/>
  <c r="X197" i="7" s="1"/>
  <c r="Z197" i="7" s="1"/>
  <c r="AB197" i="7" s="1"/>
  <c r="W197" i="7"/>
  <c r="V165" i="7"/>
  <c r="X165" i="7" s="1"/>
  <c r="Z165" i="7" s="1"/>
  <c r="AB165" i="7" s="1"/>
  <c r="W165" i="7"/>
  <c r="V133" i="7"/>
  <c r="X133" i="7" s="1"/>
  <c r="Z133" i="7" s="1"/>
  <c r="AB133" i="7" s="1"/>
  <c r="W133" i="7"/>
  <c r="V247" i="9"/>
  <c r="X247" i="9" s="1"/>
  <c r="Z247" i="9" s="1"/>
  <c r="AB247" i="9" s="1"/>
  <c r="W247" i="9"/>
  <c r="W9" i="7"/>
  <c r="V9" i="7"/>
  <c r="X9" i="7" s="1"/>
  <c r="Z9" i="7" s="1"/>
  <c r="AB9" i="7" s="1"/>
  <c r="AD9" i="7" s="1"/>
  <c r="W268" i="9"/>
  <c r="V268" i="9"/>
  <c r="X268" i="9" s="1"/>
  <c r="Z268" i="9" s="1"/>
  <c r="AB268" i="9" s="1"/>
  <c r="AA180" i="9"/>
  <c r="AC180" i="9" s="1"/>
  <c r="Y180" i="9"/>
  <c r="Y50" i="9"/>
  <c r="AA50" i="9" s="1"/>
  <c r="AC50" i="9" s="1"/>
  <c r="W295" i="10"/>
  <c r="V295" i="10"/>
  <c r="X295" i="10" s="1"/>
  <c r="Z295" i="10" s="1"/>
  <c r="AB295" i="10" s="1"/>
  <c r="W247" i="10"/>
  <c r="V247" i="10"/>
  <c r="X247" i="10" s="1"/>
  <c r="Z247" i="10" s="1"/>
  <c r="AB247" i="10" s="1"/>
  <c r="W266" i="9"/>
  <c r="V266" i="9"/>
  <c r="X266" i="9" s="1"/>
  <c r="Z266" i="9" s="1"/>
  <c r="AB266" i="9" s="1"/>
  <c r="Y222" i="9"/>
  <c r="AA222" i="9" s="1"/>
  <c r="AC222" i="9" s="1"/>
  <c r="AA94" i="9"/>
  <c r="AC94" i="9" s="1"/>
  <c r="Y94" i="9"/>
  <c r="V266" i="10"/>
  <c r="X266" i="10" s="1"/>
  <c r="Z266" i="10" s="1"/>
  <c r="AB266" i="10" s="1"/>
  <c r="W266" i="10"/>
  <c r="W216" i="10"/>
  <c r="V216" i="10"/>
  <c r="X216" i="10" s="1"/>
  <c r="Z216" i="10" s="1"/>
  <c r="AB216" i="10" s="1"/>
  <c r="W184" i="10"/>
  <c r="V184" i="10"/>
  <c r="X184" i="10" s="1"/>
  <c r="Z184" i="10" s="1"/>
  <c r="AB184" i="10" s="1"/>
  <c r="V156" i="10"/>
  <c r="X156" i="10" s="1"/>
  <c r="Z156" i="10" s="1"/>
  <c r="AB156" i="10" s="1"/>
  <c r="W156" i="10"/>
  <c r="V130" i="10"/>
  <c r="X130" i="10" s="1"/>
  <c r="Z130" i="10" s="1"/>
  <c r="AB130" i="10" s="1"/>
  <c r="W130" i="10"/>
  <c r="V114" i="10"/>
  <c r="X114" i="10" s="1"/>
  <c r="Z114" i="10" s="1"/>
  <c r="AB114" i="10" s="1"/>
  <c r="W114" i="10"/>
  <c r="V82" i="10"/>
  <c r="X82" i="10" s="1"/>
  <c r="Z82" i="10" s="1"/>
  <c r="AB82" i="10" s="1"/>
  <c r="W82" i="10"/>
  <c r="V50" i="10"/>
  <c r="X50" i="10" s="1"/>
  <c r="Z50" i="10" s="1"/>
  <c r="AB50" i="10" s="1"/>
  <c r="W50" i="10"/>
  <c r="W303" i="7"/>
  <c r="V303" i="7"/>
  <c r="X303" i="7" s="1"/>
  <c r="Z303" i="7" s="1"/>
  <c r="AB303" i="7" s="1"/>
  <c r="W287" i="7"/>
  <c r="V287" i="7"/>
  <c r="X287" i="7" s="1"/>
  <c r="Z287" i="7" s="1"/>
  <c r="AB287" i="7" s="1"/>
  <c r="V34" i="7"/>
  <c r="X34" i="7" s="1"/>
  <c r="Z34" i="7" s="1"/>
  <c r="AB34" i="7" s="1"/>
  <c r="W34" i="7"/>
  <c r="V195" i="9"/>
  <c r="X195" i="9" s="1"/>
  <c r="Z195" i="9" s="1"/>
  <c r="AB195" i="9" s="1"/>
  <c r="W195" i="9"/>
  <c r="V45" i="7"/>
  <c r="X45" i="7" s="1"/>
  <c r="Z45" i="7" s="1"/>
  <c r="AB45" i="7" s="1"/>
  <c r="W45" i="7"/>
  <c r="W288" i="9"/>
  <c r="V288" i="9"/>
  <c r="X288" i="9" s="1"/>
  <c r="Z288" i="9" s="1"/>
  <c r="AB288" i="9" s="1"/>
  <c r="V303" i="10"/>
  <c r="X303" i="10" s="1"/>
  <c r="Z303" i="10" s="1"/>
  <c r="AB303" i="10" s="1"/>
  <c r="W303" i="10"/>
  <c r="W273" i="10"/>
  <c r="V273" i="10"/>
  <c r="X273" i="10" s="1"/>
  <c r="Z273" i="10" s="1"/>
  <c r="AB273" i="10" s="1"/>
  <c r="W241" i="10"/>
  <c r="V241" i="10"/>
  <c r="X241" i="10" s="1"/>
  <c r="Z241" i="10" s="1"/>
  <c r="AB241" i="10" s="1"/>
  <c r="V219" i="10"/>
  <c r="X219" i="10" s="1"/>
  <c r="Z219" i="10" s="1"/>
  <c r="AB219" i="10" s="1"/>
  <c r="W219" i="10"/>
  <c r="V203" i="10"/>
  <c r="X203" i="10" s="1"/>
  <c r="Z203" i="10" s="1"/>
  <c r="AB203" i="10" s="1"/>
  <c r="W203" i="10"/>
  <c r="AA54" i="10"/>
  <c r="AC54" i="10" s="1"/>
  <c r="Y54" i="10"/>
  <c r="V235" i="9"/>
  <c r="X235" i="9" s="1"/>
  <c r="Z235" i="9" s="1"/>
  <c r="AB235" i="9" s="1"/>
  <c r="W235" i="9"/>
  <c r="W276" i="9"/>
  <c r="V276" i="9"/>
  <c r="X276" i="9" s="1"/>
  <c r="Z276" i="9" s="1"/>
  <c r="AB276" i="9" s="1"/>
  <c r="Y117" i="10"/>
  <c r="AA117" i="10" s="1"/>
  <c r="AC117" i="10" s="1"/>
  <c r="AA85" i="10"/>
  <c r="AC85" i="10" s="1"/>
  <c r="Y85" i="10"/>
  <c r="V24" i="7"/>
  <c r="X24" i="7" s="1"/>
  <c r="Z24" i="7" s="1"/>
  <c r="AB24" i="7" s="1"/>
  <c r="W24" i="7"/>
  <c r="W289" i="9"/>
  <c r="V289" i="9"/>
  <c r="X289" i="9" s="1"/>
  <c r="Z289" i="9" s="1"/>
  <c r="AB289" i="9" s="1"/>
  <c r="V225" i="9"/>
  <c r="X225" i="9" s="1"/>
  <c r="Z225" i="9" s="1"/>
  <c r="AB225" i="9" s="1"/>
  <c r="W225" i="9"/>
  <c r="V161" i="9"/>
  <c r="X161" i="9" s="1"/>
  <c r="Z161" i="9" s="1"/>
  <c r="AB161" i="9" s="1"/>
  <c r="W161" i="9"/>
  <c r="V97" i="9"/>
  <c r="X97" i="9" s="1"/>
  <c r="Z97" i="9" s="1"/>
  <c r="AB97" i="9" s="1"/>
  <c r="W97" i="9"/>
  <c r="V33" i="9"/>
  <c r="X33" i="9" s="1"/>
  <c r="Z33" i="9" s="1"/>
  <c r="AB33" i="9" s="1"/>
  <c r="W33" i="9"/>
  <c r="Y66" i="7"/>
  <c r="AA66" i="7" s="1"/>
  <c r="AC66" i="7" s="1"/>
  <c r="AA85" i="7"/>
  <c r="AC85" i="7" s="1"/>
  <c r="Y85" i="7"/>
  <c r="Y244" i="9"/>
  <c r="AA244" i="9" s="1"/>
  <c r="AC244" i="9" s="1"/>
  <c r="AA229" i="10"/>
  <c r="AC229" i="10" s="1"/>
  <c r="Y229" i="10"/>
  <c r="W286" i="9"/>
  <c r="V286" i="9"/>
  <c r="X286" i="9" s="1"/>
  <c r="Z286" i="9" s="1"/>
  <c r="AB286" i="9" s="1"/>
  <c r="V242" i="9"/>
  <c r="X242" i="9" s="1"/>
  <c r="Z242" i="9" s="1"/>
  <c r="AB242" i="9" s="1"/>
  <c r="W242" i="9"/>
  <c r="V178" i="9"/>
  <c r="X178" i="9" s="1"/>
  <c r="Z178" i="9" s="1"/>
  <c r="AB178" i="9" s="1"/>
  <c r="W178" i="9"/>
  <c r="V114" i="9"/>
  <c r="X114" i="9" s="1"/>
  <c r="Z114" i="9" s="1"/>
  <c r="AB114" i="9" s="1"/>
  <c r="W114" i="9"/>
  <c r="V48" i="9"/>
  <c r="X48" i="9" s="1"/>
  <c r="Z48" i="9" s="1"/>
  <c r="AB48" i="9" s="1"/>
  <c r="W48" i="9"/>
  <c r="Y288" i="10"/>
  <c r="AA288" i="10" s="1"/>
  <c r="AC288" i="10" s="1"/>
  <c r="AA262" i="10"/>
  <c r="AC262" i="10" s="1"/>
  <c r="Y262" i="10"/>
  <c r="W212" i="10"/>
  <c r="V212" i="10"/>
  <c r="X212" i="10" s="1"/>
  <c r="Z212" i="10" s="1"/>
  <c r="AB212" i="10" s="1"/>
  <c r="AA176" i="10"/>
  <c r="AC176" i="10" s="1"/>
  <c r="Y176" i="10"/>
  <c r="Y231" i="9"/>
  <c r="AA231" i="9" s="1"/>
  <c r="AC231" i="9" s="1"/>
  <c r="AA199" i="9"/>
  <c r="AC199" i="9" s="1"/>
  <c r="Y199" i="9"/>
  <c r="Y167" i="9"/>
  <c r="AA167" i="9" s="1"/>
  <c r="AC167" i="9" s="1"/>
  <c r="AA135" i="9"/>
  <c r="AC135" i="9" s="1"/>
  <c r="Y135" i="9"/>
  <c r="Y103" i="9"/>
  <c r="AA103" i="9" s="1"/>
  <c r="AC103" i="9" s="1"/>
  <c r="AA71" i="9"/>
  <c r="AC71" i="9" s="1"/>
  <c r="Y71" i="9"/>
  <c r="Y39" i="9"/>
  <c r="AA39" i="9" s="1"/>
  <c r="AC39" i="9" s="1"/>
  <c r="W56" i="7"/>
  <c r="V56" i="7"/>
  <c r="X56" i="7" s="1"/>
  <c r="Z56" i="7" s="1"/>
  <c r="AB56" i="7" s="1"/>
  <c r="W264" i="9"/>
  <c r="V264" i="9"/>
  <c r="X264" i="9" s="1"/>
  <c r="Z264" i="9" s="1"/>
  <c r="AB264" i="9" s="1"/>
  <c r="V160" i="9"/>
  <c r="X160" i="9" s="1"/>
  <c r="Z160" i="9" s="1"/>
  <c r="AB160" i="9" s="1"/>
  <c r="W160" i="9"/>
  <c r="AA243" i="10"/>
  <c r="AC243" i="10" s="1"/>
  <c r="Y243" i="10"/>
  <c r="Y227" i="10"/>
  <c r="AA227" i="10" s="1"/>
  <c r="AC227" i="10" s="1"/>
  <c r="AA157" i="10"/>
  <c r="AC157" i="10" s="1"/>
  <c r="Y157" i="10"/>
  <c r="V127" i="10"/>
  <c r="X127" i="10" s="1"/>
  <c r="Z127" i="10" s="1"/>
  <c r="AB127" i="10" s="1"/>
  <c r="W127" i="10"/>
  <c r="V111" i="10"/>
  <c r="X111" i="10" s="1"/>
  <c r="Z111" i="10" s="1"/>
  <c r="AB111" i="10" s="1"/>
  <c r="W111" i="10"/>
  <c r="V95" i="10"/>
  <c r="X95" i="10" s="1"/>
  <c r="Z95" i="10" s="1"/>
  <c r="AB95" i="10" s="1"/>
  <c r="W95" i="10"/>
  <c r="V79" i="10"/>
  <c r="X79" i="10" s="1"/>
  <c r="Z79" i="10" s="1"/>
  <c r="AB79" i="10" s="1"/>
  <c r="W79" i="10"/>
  <c r="V63" i="10"/>
  <c r="X63" i="10" s="1"/>
  <c r="Z63" i="10" s="1"/>
  <c r="AB63" i="10" s="1"/>
  <c r="W63" i="10"/>
  <c r="V47" i="10"/>
  <c r="X47" i="10" s="1"/>
  <c r="Z47" i="10" s="1"/>
  <c r="AB47" i="10" s="1"/>
  <c r="W47" i="10"/>
  <c r="V31" i="10"/>
  <c r="X31" i="10" s="1"/>
  <c r="Z31" i="10" s="1"/>
  <c r="AB31" i="10" s="1"/>
  <c r="W31" i="10"/>
  <c r="V82" i="7"/>
  <c r="X82" i="7" s="1"/>
  <c r="Z82" i="7" s="1"/>
  <c r="AB82" i="7" s="1"/>
  <c r="W82" i="7"/>
  <c r="V20" i="7"/>
  <c r="X20" i="7" s="1"/>
  <c r="Z20" i="7" s="1"/>
  <c r="AB20" i="7" s="1"/>
  <c r="AD20" i="7" s="1"/>
  <c r="W20" i="7"/>
  <c r="V11" i="9"/>
  <c r="X11" i="9" s="1"/>
  <c r="Z11" i="9" s="1"/>
  <c r="AB11" i="9" s="1"/>
  <c r="AD11" i="9" s="1"/>
  <c r="V70" i="7"/>
  <c r="X70" i="7" s="1"/>
  <c r="Z70" i="7" s="1"/>
  <c r="AB70" i="7" s="1"/>
  <c r="W70" i="7"/>
  <c r="W31" i="7"/>
  <c r="V31" i="7"/>
  <c r="X31" i="7" s="1"/>
  <c r="Z31" i="7" s="1"/>
  <c r="AB31" i="7" s="1"/>
  <c r="V134" i="9"/>
  <c r="X134" i="9" s="1"/>
  <c r="Z134" i="9" s="1"/>
  <c r="AB134" i="9" s="1"/>
  <c r="W134" i="9"/>
  <c r="AA166" i="10"/>
  <c r="AC166" i="10" s="1"/>
  <c r="Y166" i="10"/>
  <c r="Y94" i="10"/>
  <c r="AA94" i="10" s="1"/>
  <c r="AC94" i="10" s="1"/>
  <c r="AA62" i="10"/>
  <c r="AC62" i="10" s="1"/>
  <c r="Y62" i="10"/>
  <c r="Y30" i="10"/>
  <c r="AA30" i="10" s="1"/>
  <c r="AC30" i="10" s="1"/>
  <c r="AA263" i="9"/>
  <c r="AC263" i="9" s="1"/>
  <c r="Y263" i="9"/>
  <c r="Y37" i="7"/>
  <c r="AA37" i="7" s="1"/>
  <c r="AC37" i="7" s="1"/>
  <c r="V220" i="9"/>
  <c r="X220" i="9" s="1"/>
  <c r="Z220" i="9" s="1"/>
  <c r="AB220" i="9" s="1"/>
  <c r="W220" i="9"/>
  <c r="Y209" i="10"/>
  <c r="AA209" i="10" s="1"/>
  <c r="AC209" i="10" s="1"/>
  <c r="AA199" i="10"/>
  <c r="AC199" i="10" s="1"/>
  <c r="Y199" i="10"/>
  <c r="V113" i="10"/>
  <c r="X113" i="10" s="1"/>
  <c r="Z113" i="10" s="1"/>
  <c r="AB113" i="10" s="1"/>
  <c r="W113" i="10"/>
  <c r="V65" i="10"/>
  <c r="X65" i="10" s="1"/>
  <c r="Z65" i="10" s="1"/>
  <c r="AB65" i="10" s="1"/>
  <c r="W65" i="10"/>
  <c r="V33" i="10"/>
  <c r="X33" i="10" s="1"/>
  <c r="Z33" i="10" s="1"/>
  <c r="AB33" i="10" s="1"/>
  <c r="W33" i="10"/>
  <c r="V86" i="7"/>
  <c r="X86" i="7" s="1"/>
  <c r="Z86" i="7" s="1"/>
  <c r="AB86" i="7" s="1"/>
  <c r="W86" i="7"/>
  <c r="Y73" i="9"/>
  <c r="AA73" i="9" s="1"/>
  <c r="AC73" i="9" s="1"/>
  <c r="AA10" i="7"/>
  <c r="AC10" i="7" s="1"/>
  <c r="AE10" i="7" s="1"/>
  <c r="N11" i="17" s="1"/>
  <c r="Y10" i="7"/>
  <c r="Y270" i="10"/>
  <c r="AA270" i="10" s="1"/>
  <c r="AC270" i="10" s="1"/>
  <c r="AA238" i="10"/>
  <c r="AC238" i="10" s="1"/>
  <c r="Y238" i="10"/>
  <c r="Y44" i="10"/>
  <c r="AA44" i="10" s="1"/>
  <c r="AC44" i="10" s="1"/>
  <c r="AA241" i="7"/>
  <c r="AC241" i="7" s="1"/>
  <c r="Y241" i="7"/>
  <c r="Y209" i="7"/>
  <c r="AA209" i="7" s="1"/>
  <c r="AC209" i="7" s="1"/>
  <c r="AA145" i="7"/>
  <c r="AC145" i="7" s="1"/>
  <c r="Y145" i="7"/>
  <c r="Y8" i="7"/>
  <c r="AA8" i="7" s="1"/>
  <c r="AC8" i="7" s="1"/>
  <c r="AE8" i="7" s="1"/>
  <c r="N9" i="17" s="1"/>
  <c r="W285" i="9"/>
  <c r="V285" i="9"/>
  <c r="X285" i="9" s="1"/>
  <c r="Z285" i="9" s="1"/>
  <c r="AB285" i="9" s="1"/>
  <c r="Y28" i="9"/>
  <c r="AA28" i="9" s="1"/>
  <c r="AC28" i="9" s="1"/>
  <c r="W262" i="9"/>
  <c r="V262" i="9"/>
  <c r="X262" i="9" s="1"/>
  <c r="Z262" i="9" s="1"/>
  <c r="AB262" i="9" s="1"/>
  <c r="Y202" i="9"/>
  <c r="AA202" i="9" s="1"/>
  <c r="AC202" i="9" s="1"/>
  <c r="AA138" i="9"/>
  <c r="AC138" i="9" s="1"/>
  <c r="Y138" i="9"/>
  <c r="Y74" i="9"/>
  <c r="AA74" i="9" s="1"/>
  <c r="AC74" i="9" s="1"/>
  <c r="W298" i="10"/>
  <c r="V298" i="10"/>
  <c r="X298" i="10" s="1"/>
  <c r="Z298" i="10" s="1"/>
  <c r="AB298" i="10" s="1"/>
  <c r="V272" i="10"/>
  <c r="X272" i="10" s="1"/>
  <c r="Z272" i="10" s="1"/>
  <c r="AB272" i="10" s="1"/>
  <c r="W272" i="10"/>
  <c r="V240" i="10"/>
  <c r="X240" i="10" s="1"/>
  <c r="Z240" i="10" s="1"/>
  <c r="AB240" i="10" s="1"/>
  <c r="W240" i="10"/>
  <c r="V128" i="10"/>
  <c r="X128" i="10" s="1"/>
  <c r="Z128" i="10" s="1"/>
  <c r="AB128" i="10" s="1"/>
  <c r="W128" i="10"/>
  <c r="V96" i="10"/>
  <c r="X96" i="10" s="1"/>
  <c r="Z96" i="10" s="1"/>
  <c r="AB96" i="10" s="1"/>
  <c r="W96" i="10"/>
  <c r="V64" i="10"/>
  <c r="X64" i="10" s="1"/>
  <c r="Z64" i="10" s="1"/>
  <c r="AB64" i="10" s="1"/>
  <c r="W64" i="10"/>
  <c r="V32" i="10"/>
  <c r="X32" i="10" s="1"/>
  <c r="Z32" i="10" s="1"/>
  <c r="AB32" i="10" s="1"/>
  <c r="W32" i="10"/>
  <c r="W293" i="7"/>
  <c r="V293" i="7"/>
  <c r="X293" i="7" s="1"/>
  <c r="Z293" i="7" s="1"/>
  <c r="AB293" i="7" s="1"/>
  <c r="V271" i="7"/>
  <c r="X271" i="7" s="1"/>
  <c r="Z271" i="7" s="1"/>
  <c r="AB271" i="7" s="1"/>
  <c r="W271" i="7"/>
  <c r="V255" i="7"/>
  <c r="X255" i="7" s="1"/>
  <c r="Z255" i="7" s="1"/>
  <c r="AB255" i="7" s="1"/>
  <c r="W255" i="7"/>
  <c r="V239" i="7"/>
  <c r="X239" i="7" s="1"/>
  <c r="Z239" i="7" s="1"/>
  <c r="AB239" i="7" s="1"/>
  <c r="W239" i="7"/>
  <c r="V223" i="7"/>
  <c r="X223" i="7" s="1"/>
  <c r="Z223" i="7" s="1"/>
  <c r="AB223" i="7" s="1"/>
  <c r="W223" i="7"/>
  <c r="V207" i="7"/>
  <c r="X207" i="7" s="1"/>
  <c r="Z207" i="7" s="1"/>
  <c r="AB207" i="7" s="1"/>
  <c r="W207" i="7"/>
  <c r="V191" i="7"/>
  <c r="X191" i="7" s="1"/>
  <c r="Z191" i="7" s="1"/>
  <c r="AB191" i="7" s="1"/>
  <c r="W191" i="7"/>
  <c r="V175" i="7"/>
  <c r="X175" i="7" s="1"/>
  <c r="Z175" i="7" s="1"/>
  <c r="AB175" i="7" s="1"/>
  <c r="W175" i="7"/>
  <c r="V159" i="7"/>
  <c r="X159" i="7" s="1"/>
  <c r="Z159" i="7" s="1"/>
  <c r="AB159" i="7" s="1"/>
  <c r="W159" i="7"/>
  <c r="V143" i="7"/>
  <c r="X143" i="7" s="1"/>
  <c r="Z143" i="7" s="1"/>
  <c r="AB143" i="7" s="1"/>
  <c r="W143" i="7"/>
  <c r="V127" i="7"/>
  <c r="X127" i="7" s="1"/>
  <c r="Z127" i="7" s="1"/>
  <c r="AB127" i="7" s="1"/>
  <c r="W127" i="7"/>
  <c r="V111" i="7"/>
  <c r="X111" i="7" s="1"/>
  <c r="Z111" i="7" s="1"/>
  <c r="AB111" i="7" s="1"/>
  <c r="W111" i="7"/>
  <c r="V95" i="7"/>
  <c r="X95" i="7" s="1"/>
  <c r="Z95" i="7" s="1"/>
  <c r="AB95" i="7" s="1"/>
  <c r="W95" i="7"/>
  <c r="AA80" i="7"/>
  <c r="AC80" i="7" s="1"/>
  <c r="Y80" i="7"/>
  <c r="V47" i="7"/>
  <c r="X47" i="7" s="1"/>
  <c r="Z47" i="7" s="1"/>
  <c r="AB47" i="7" s="1"/>
  <c r="W47" i="7"/>
  <c r="W299" i="9"/>
  <c r="V299" i="9"/>
  <c r="X299" i="9" s="1"/>
  <c r="Z299" i="9" s="1"/>
  <c r="AB299" i="9" s="1"/>
  <c r="V239" i="9"/>
  <c r="X239" i="9" s="1"/>
  <c r="Z239" i="9" s="1"/>
  <c r="AB239" i="9" s="1"/>
  <c r="W239" i="9"/>
  <c r="V207" i="9"/>
  <c r="X207" i="9" s="1"/>
  <c r="Z207" i="9" s="1"/>
  <c r="AB207" i="9" s="1"/>
  <c r="W207" i="9"/>
  <c r="V175" i="9"/>
  <c r="X175" i="9" s="1"/>
  <c r="Z175" i="9" s="1"/>
  <c r="AB175" i="9" s="1"/>
  <c r="W175" i="9"/>
  <c r="V143" i="9"/>
  <c r="X143" i="9" s="1"/>
  <c r="Z143" i="9" s="1"/>
  <c r="AB143" i="9" s="1"/>
  <c r="W143" i="9"/>
  <c r="V111" i="9"/>
  <c r="X111" i="9" s="1"/>
  <c r="Z111" i="9" s="1"/>
  <c r="AB111" i="9" s="1"/>
  <c r="W111" i="9"/>
  <c r="V79" i="9"/>
  <c r="X79" i="9" s="1"/>
  <c r="Z79" i="9" s="1"/>
  <c r="AB79" i="9" s="1"/>
  <c r="W79" i="9"/>
  <c r="V47" i="9"/>
  <c r="X47" i="9" s="1"/>
  <c r="Z47" i="9" s="1"/>
  <c r="AB47" i="9" s="1"/>
  <c r="W47" i="9"/>
  <c r="W29" i="7"/>
  <c r="V29" i="7"/>
  <c r="X29" i="7" s="1"/>
  <c r="Z29" i="7" s="1"/>
  <c r="AB29" i="7" s="1"/>
  <c r="V14" i="7"/>
  <c r="X14" i="7" s="1"/>
  <c r="Z14" i="7" s="1"/>
  <c r="AB14" i="7" s="1"/>
  <c r="AD14" i="7" s="1"/>
  <c r="W14" i="7"/>
  <c r="W252" i="9"/>
  <c r="V252" i="9"/>
  <c r="X252" i="9" s="1"/>
  <c r="Z252" i="9" s="1"/>
  <c r="AB252" i="9" s="1"/>
  <c r="Y196" i="9"/>
  <c r="AA196" i="9" s="1"/>
  <c r="AC196" i="9" s="1"/>
  <c r="AA132" i="9"/>
  <c r="AC132" i="9" s="1"/>
  <c r="Y132" i="9"/>
  <c r="Y68" i="9"/>
  <c r="AA68" i="9" s="1"/>
  <c r="AC68" i="9" s="1"/>
  <c r="W271" i="10"/>
  <c r="V271" i="10"/>
  <c r="X271" i="10" s="1"/>
  <c r="Z271" i="10" s="1"/>
  <c r="AB271" i="10" s="1"/>
  <c r="AA238" i="9"/>
  <c r="AC238" i="9" s="1"/>
  <c r="Y238" i="9"/>
  <c r="Y174" i="9"/>
  <c r="AA174" i="9" s="1"/>
  <c r="AC174" i="9" s="1"/>
  <c r="AA110" i="9"/>
  <c r="AC110" i="9" s="1"/>
  <c r="Y110" i="9"/>
  <c r="Y42" i="9"/>
  <c r="AA42" i="9" s="1"/>
  <c r="AC42" i="9" s="1"/>
  <c r="V51" i="7"/>
  <c r="X51" i="7" s="1"/>
  <c r="Z51" i="7" s="1"/>
  <c r="AB51" i="7" s="1"/>
  <c r="W51" i="7"/>
  <c r="W287" i="9"/>
  <c r="V287" i="9"/>
  <c r="X287" i="9" s="1"/>
  <c r="Z287" i="9" s="1"/>
  <c r="AB287" i="9" s="1"/>
  <c r="AA254" i="9"/>
  <c r="AC254" i="9" s="1"/>
  <c r="Y254" i="9"/>
  <c r="Y68" i="7"/>
  <c r="AA68" i="7" s="1"/>
  <c r="AC68" i="7" s="1"/>
  <c r="Y26" i="9"/>
  <c r="AA26" i="9" s="1"/>
  <c r="AC26" i="9" s="1"/>
  <c r="W272" i="9"/>
  <c r="V272" i="9"/>
  <c r="X272" i="9" s="1"/>
  <c r="Z272" i="9" s="1"/>
  <c r="AB272" i="9" s="1"/>
  <c r="Y184" i="9"/>
  <c r="AA184" i="9" s="1"/>
  <c r="AC184" i="9" s="1"/>
  <c r="AA120" i="9"/>
  <c r="AC120" i="9" s="1"/>
  <c r="Y120" i="9"/>
  <c r="Y56" i="9"/>
  <c r="AA56" i="9" s="1"/>
  <c r="AC56" i="9" s="1"/>
  <c r="W290" i="9"/>
  <c r="V290" i="9"/>
  <c r="X290" i="9" s="1"/>
  <c r="Z290" i="9" s="1"/>
  <c r="AB290" i="9" s="1"/>
  <c r="Y236" i="10"/>
  <c r="AA236" i="10" s="1"/>
  <c r="AC236" i="10" s="1"/>
  <c r="AA134" i="10"/>
  <c r="AC134" i="10" s="1"/>
  <c r="Y134" i="10"/>
  <c r="Y70" i="10"/>
  <c r="AA70" i="10" s="1"/>
  <c r="AC70" i="10" s="1"/>
  <c r="AA289" i="7"/>
  <c r="AC289" i="7" s="1"/>
  <c r="Y289" i="7"/>
  <c r="V203" i="9"/>
  <c r="X203" i="9" s="1"/>
  <c r="Z203" i="9" s="1"/>
  <c r="AB203" i="9" s="1"/>
  <c r="W203" i="9"/>
  <c r="V75" i="9"/>
  <c r="X75" i="9" s="1"/>
  <c r="Z75" i="9" s="1"/>
  <c r="AB75" i="9" s="1"/>
  <c r="W75" i="9"/>
  <c r="W261" i="10"/>
  <c r="V261" i="10"/>
  <c r="X261" i="10" s="1"/>
  <c r="Z261" i="10" s="1"/>
  <c r="AB261" i="10" s="1"/>
  <c r="Y235" i="10"/>
  <c r="AA235" i="10" s="1"/>
  <c r="AC235" i="10" s="1"/>
  <c r="AA171" i="10"/>
  <c r="AC171" i="10" s="1"/>
  <c r="Y171" i="10"/>
  <c r="Y125" i="10"/>
  <c r="AA125" i="10" s="1"/>
  <c r="AC125" i="10" s="1"/>
  <c r="AA93" i="10"/>
  <c r="AC93" i="10" s="1"/>
  <c r="Y93" i="10"/>
  <c r="Y61" i="10"/>
  <c r="AA61" i="10" s="1"/>
  <c r="AC61" i="10" s="1"/>
  <c r="AA29" i="10"/>
  <c r="AC29" i="10" s="1"/>
  <c r="Y29" i="10"/>
  <c r="W300" i="7"/>
  <c r="V300" i="7"/>
  <c r="X300" i="7" s="1"/>
  <c r="Z300" i="7" s="1"/>
  <c r="AB300" i="7" s="1"/>
  <c r="V89" i="7"/>
  <c r="X89" i="7" s="1"/>
  <c r="Z89" i="7" s="1"/>
  <c r="AB89" i="7" s="1"/>
  <c r="W89" i="7"/>
  <c r="V73" i="7"/>
  <c r="X73" i="7" s="1"/>
  <c r="Z73" i="7" s="1"/>
  <c r="AB73" i="7" s="1"/>
  <c r="W73" i="7"/>
  <c r="W273" i="9"/>
  <c r="V273" i="9"/>
  <c r="X273" i="9" s="1"/>
  <c r="Z273" i="9" s="1"/>
  <c r="AB273" i="9" s="1"/>
  <c r="V209" i="9"/>
  <c r="X209" i="9" s="1"/>
  <c r="Z209" i="9" s="1"/>
  <c r="AB209" i="9" s="1"/>
  <c r="W209" i="9"/>
  <c r="V145" i="9"/>
  <c r="X145" i="9" s="1"/>
  <c r="Z145" i="9" s="1"/>
  <c r="AB145" i="9" s="1"/>
  <c r="W145" i="9"/>
  <c r="V81" i="9"/>
  <c r="X81" i="9" s="1"/>
  <c r="Z81" i="9" s="1"/>
  <c r="AB81" i="9" s="1"/>
  <c r="W81" i="9"/>
  <c r="W27" i="7"/>
  <c r="V27" i="7"/>
  <c r="X27" i="7" s="1"/>
  <c r="Z27" i="7" s="1"/>
  <c r="AB27" i="7" s="1"/>
  <c r="V230" i="9"/>
  <c r="X230" i="9" s="1"/>
  <c r="Z230" i="9" s="1"/>
  <c r="AB230" i="9" s="1"/>
  <c r="W230" i="9"/>
  <c r="Y126" i="10"/>
  <c r="AA126" i="10" s="1"/>
  <c r="AC126" i="10" s="1"/>
  <c r="V16" i="7"/>
  <c r="X16" i="7" s="1"/>
  <c r="Z16" i="7" s="1"/>
  <c r="AB16" i="7" s="1"/>
  <c r="AD16" i="7" s="1"/>
  <c r="W16" i="7"/>
  <c r="V124" i="9"/>
  <c r="X124" i="9" s="1"/>
  <c r="Z124" i="9" s="1"/>
  <c r="AB124" i="9" s="1"/>
  <c r="W124" i="9"/>
  <c r="AA65" i="7"/>
  <c r="AC65" i="7" s="1"/>
  <c r="Y65" i="7"/>
  <c r="Y265" i="9"/>
  <c r="AA265" i="9" s="1"/>
  <c r="AC265" i="9" s="1"/>
  <c r="AA217" i="9"/>
  <c r="AC217" i="9" s="1"/>
  <c r="Y217" i="9"/>
  <c r="Y25" i="9"/>
  <c r="AA25" i="9" s="1"/>
  <c r="AC25" i="9" s="1"/>
  <c r="AA222" i="10"/>
  <c r="AC222" i="10" s="1"/>
  <c r="Y222" i="10"/>
  <c r="Y139" i="10"/>
  <c r="AA139" i="10" s="1"/>
  <c r="AC139" i="10" s="1"/>
  <c r="AA107" i="10"/>
  <c r="AC107" i="10" s="1"/>
  <c r="Y107" i="10"/>
  <c r="Y91" i="10"/>
  <c r="AA91" i="10" s="1"/>
  <c r="AC91" i="10" s="1"/>
  <c r="J12" i="17"/>
  <c r="C11" i="9"/>
  <c r="W11" i="9" s="1"/>
  <c r="Y258" i="7"/>
  <c r="AA258" i="7" s="1"/>
  <c r="AC258" i="7" s="1"/>
  <c r="AA250" i="7"/>
  <c r="AC250" i="7" s="1"/>
  <c r="Y250" i="7"/>
  <c r="Y242" i="7"/>
  <c r="AA242" i="7" s="1"/>
  <c r="AC242" i="7" s="1"/>
  <c r="AA234" i="7"/>
  <c r="AC234" i="7" s="1"/>
  <c r="Y234" i="7"/>
  <c r="Y226" i="7"/>
  <c r="AA226" i="7" s="1"/>
  <c r="AC226" i="7" s="1"/>
  <c r="AA218" i="7"/>
  <c r="AC218" i="7" s="1"/>
  <c r="Y218" i="7"/>
  <c r="Y146" i="7"/>
  <c r="AA146" i="7" s="1"/>
  <c r="AC146" i="7" s="1"/>
  <c r="AA114" i="7"/>
  <c r="AC114" i="7" s="1"/>
  <c r="Y114" i="7"/>
  <c r="Y106" i="7"/>
  <c r="AA106" i="7" s="1"/>
  <c r="AC106" i="7" s="1"/>
  <c r="AA98" i="7"/>
  <c r="AC98" i="7" s="1"/>
  <c r="Y98" i="7"/>
  <c r="Y173" i="9"/>
  <c r="AA173" i="9" s="1"/>
  <c r="AC173" i="9" s="1"/>
  <c r="AA77" i="9"/>
  <c r="AC77" i="9" s="1"/>
  <c r="Y77" i="9"/>
  <c r="Y29" i="9"/>
  <c r="AA29" i="9" s="1"/>
  <c r="AC29" i="9" s="1"/>
  <c r="AA278" i="10"/>
  <c r="AC278" i="10" s="1"/>
  <c r="Y278" i="10"/>
  <c r="W196" i="10"/>
  <c r="V196" i="10"/>
  <c r="X196" i="10" s="1"/>
  <c r="Z196" i="10" s="1"/>
  <c r="AB196" i="10" s="1"/>
  <c r="V168" i="10"/>
  <c r="X168" i="10" s="1"/>
  <c r="Z168" i="10" s="1"/>
  <c r="AB168" i="10" s="1"/>
  <c r="W168" i="10"/>
  <c r="AA169" i="7"/>
  <c r="AC169" i="7" s="1"/>
  <c r="Y169" i="7"/>
  <c r="W275" i="9"/>
  <c r="V275" i="9"/>
  <c r="X275" i="9" s="1"/>
  <c r="Z275" i="9" s="1"/>
  <c r="AB275" i="9" s="1"/>
  <c r="AA52" i="7"/>
  <c r="AC52" i="7" s="1"/>
  <c r="Y52" i="7"/>
  <c r="V128" i="9"/>
  <c r="X128" i="9" s="1"/>
  <c r="Z128" i="9" s="1"/>
  <c r="AB128" i="9" s="1"/>
  <c r="W128" i="9"/>
  <c r="Y259" i="10"/>
  <c r="AA259" i="10" s="1"/>
  <c r="AC259" i="10" s="1"/>
  <c r="V217" i="10"/>
  <c r="X217" i="10" s="1"/>
  <c r="Z217" i="10" s="1"/>
  <c r="AB217" i="10" s="1"/>
  <c r="W217" i="10"/>
  <c r="V181" i="10"/>
  <c r="X181" i="10" s="1"/>
  <c r="Z181" i="10" s="1"/>
  <c r="AB181" i="10" s="1"/>
  <c r="W181" i="10"/>
  <c r="AA165" i="10"/>
  <c r="AC165" i="10" s="1"/>
  <c r="Y165" i="10"/>
  <c r="W302" i="7"/>
  <c r="V302" i="7"/>
  <c r="X302" i="7" s="1"/>
  <c r="Z302" i="7" s="1"/>
  <c r="AB302" i="7" s="1"/>
  <c r="W286" i="7"/>
  <c r="V286" i="7"/>
  <c r="X286" i="7" s="1"/>
  <c r="Z286" i="7" s="1"/>
  <c r="AB286" i="7" s="1"/>
  <c r="V278" i="7"/>
  <c r="X278" i="7" s="1"/>
  <c r="Z278" i="7" s="1"/>
  <c r="AB278" i="7" s="1"/>
  <c r="W278" i="7"/>
  <c r="V270" i="7"/>
  <c r="X270" i="7" s="1"/>
  <c r="Z270" i="7" s="1"/>
  <c r="AB270" i="7" s="1"/>
  <c r="W270" i="7"/>
  <c r="V262" i="7"/>
  <c r="X262" i="7" s="1"/>
  <c r="Z262" i="7" s="1"/>
  <c r="AB262" i="7" s="1"/>
  <c r="W262" i="7"/>
  <c r="V254" i="7"/>
  <c r="X254" i="7" s="1"/>
  <c r="Z254" i="7" s="1"/>
  <c r="AB254" i="7" s="1"/>
  <c r="W254" i="7"/>
  <c r="V246" i="7"/>
  <c r="X246" i="7" s="1"/>
  <c r="Z246" i="7" s="1"/>
  <c r="AB246" i="7" s="1"/>
  <c r="W246" i="7"/>
  <c r="V238" i="7"/>
  <c r="X238" i="7" s="1"/>
  <c r="Z238" i="7" s="1"/>
  <c r="AB238" i="7" s="1"/>
  <c r="W238" i="7"/>
  <c r="V230" i="7"/>
  <c r="X230" i="7" s="1"/>
  <c r="Z230" i="7" s="1"/>
  <c r="AB230" i="7" s="1"/>
  <c r="W230" i="7"/>
  <c r="V222" i="7"/>
  <c r="X222" i="7" s="1"/>
  <c r="Z222" i="7" s="1"/>
  <c r="AB222" i="7" s="1"/>
  <c r="W222" i="7"/>
  <c r="V214" i="7"/>
  <c r="X214" i="7" s="1"/>
  <c r="Z214" i="7" s="1"/>
  <c r="AB214" i="7" s="1"/>
  <c r="W214" i="7"/>
  <c r="V206" i="7"/>
  <c r="X206" i="7" s="1"/>
  <c r="Z206" i="7" s="1"/>
  <c r="AB206" i="7" s="1"/>
  <c r="W206" i="7"/>
  <c r="V198" i="7"/>
  <c r="X198" i="7" s="1"/>
  <c r="Z198" i="7" s="1"/>
  <c r="AB198" i="7" s="1"/>
  <c r="W198" i="7"/>
  <c r="V190" i="7"/>
  <c r="X190" i="7" s="1"/>
  <c r="Z190" i="7" s="1"/>
  <c r="AB190" i="7" s="1"/>
  <c r="W190" i="7"/>
  <c r="V182" i="7"/>
  <c r="X182" i="7" s="1"/>
  <c r="Z182" i="7" s="1"/>
  <c r="AB182" i="7" s="1"/>
  <c r="W182" i="7"/>
  <c r="V174" i="7"/>
  <c r="X174" i="7" s="1"/>
  <c r="Z174" i="7" s="1"/>
  <c r="AB174" i="7" s="1"/>
  <c r="W174" i="7"/>
  <c r="V166" i="7"/>
  <c r="X166" i="7" s="1"/>
  <c r="Z166" i="7" s="1"/>
  <c r="AB166" i="7" s="1"/>
  <c r="W166" i="7"/>
  <c r="V158" i="7"/>
  <c r="X158" i="7" s="1"/>
  <c r="Z158" i="7" s="1"/>
  <c r="AB158" i="7" s="1"/>
  <c r="W158" i="7"/>
  <c r="V150" i="7"/>
  <c r="X150" i="7" s="1"/>
  <c r="Z150" i="7" s="1"/>
  <c r="AB150" i="7" s="1"/>
  <c r="W150" i="7"/>
  <c r="V142" i="7"/>
  <c r="X142" i="7" s="1"/>
  <c r="Z142" i="7" s="1"/>
  <c r="AB142" i="7" s="1"/>
  <c r="W142" i="7"/>
  <c r="V134" i="7"/>
  <c r="X134" i="7" s="1"/>
  <c r="Z134" i="7" s="1"/>
  <c r="AB134" i="7" s="1"/>
  <c r="W134" i="7"/>
  <c r="V126" i="7"/>
  <c r="X126" i="7" s="1"/>
  <c r="Z126" i="7" s="1"/>
  <c r="AB126" i="7" s="1"/>
  <c r="W126" i="7"/>
  <c r="V118" i="7"/>
  <c r="X118" i="7" s="1"/>
  <c r="Z118" i="7" s="1"/>
  <c r="AB118" i="7" s="1"/>
  <c r="W118" i="7"/>
  <c r="V110" i="7"/>
  <c r="X110" i="7" s="1"/>
  <c r="Z110" i="7" s="1"/>
  <c r="AB110" i="7" s="1"/>
  <c r="W110" i="7"/>
  <c r="V102" i="7"/>
  <c r="X102" i="7" s="1"/>
  <c r="Z102" i="7" s="1"/>
  <c r="AB102" i="7" s="1"/>
  <c r="W102" i="7"/>
  <c r="V94" i="7"/>
  <c r="X94" i="7" s="1"/>
  <c r="Z94" i="7" s="1"/>
  <c r="AB94" i="7" s="1"/>
  <c r="W94" i="7"/>
  <c r="V28" i="7"/>
  <c r="X28" i="7" s="1"/>
  <c r="Z28" i="7" s="1"/>
  <c r="AB28" i="7" s="1"/>
  <c r="W28" i="7"/>
  <c r="W293" i="9"/>
  <c r="V293" i="9"/>
  <c r="X293" i="9" s="1"/>
  <c r="Z293" i="9" s="1"/>
  <c r="AB293" i="9" s="1"/>
  <c r="V229" i="9"/>
  <c r="X229" i="9" s="1"/>
  <c r="Z229" i="9" s="1"/>
  <c r="AB229" i="9" s="1"/>
  <c r="W229" i="9"/>
  <c r="V197" i="9"/>
  <c r="X197" i="9" s="1"/>
  <c r="Z197" i="9" s="1"/>
  <c r="AB197" i="9" s="1"/>
  <c r="W197" i="9"/>
  <c r="V165" i="9"/>
  <c r="X165" i="9" s="1"/>
  <c r="Z165" i="9" s="1"/>
  <c r="AB165" i="9" s="1"/>
  <c r="W165" i="9"/>
  <c r="V133" i="9"/>
  <c r="X133" i="9" s="1"/>
  <c r="Z133" i="9" s="1"/>
  <c r="AB133" i="9" s="1"/>
  <c r="W133" i="9"/>
  <c r="V101" i="9"/>
  <c r="X101" i="9" s="1"/>
  <c r="Z101" i="9" s="1"/>
  <c r="AB101" i="9" s="1"/>
  <c r="W101" i="9"/>
  <c r="V69" i="9"/>
  <c r="X69" i="9" s="1"/>
  <c r="Z69" i="9" s="1"/>
  <c r="AB69" i="9" s="1"/>
  <c r="W69" i="9"/>
  <c r="V37" i="9"/>
  <c r="X37" i="9" s="1"/>
  <c r="Z37" i="9" s="1"/>
  <c r="AB37" i="9" s="1"/>
  <c r="W37" i="9"/>
  <c r="W58" i="7"/>
  <c r="V58" i="7"/>
  <c r="X58" i="7" s="1"/>
  <c r="Z58" i="7" s="1"/>
  <c r="AB58" i="7" s="1"/>
  <c r="V24" i="9"/>
  <c r="X24" i="9" s="1"/>
  <c r="Z24" i="9" s="1"/>
  <c r="AB24" i="9" s="1"/>
  <c r="W24" i="9"/>
  <c r="V102" i="9"/>
  <c r="X102" i="9" s="1"/>
  <c r="Z102" i="9" s="1"/>
  <c r="AB102" i="9" s="1"/>
  <c r="W102" i="9"/>
  <c r="Y300" i="10"/>
  <c r="AA300" i="10" s="1"/>
  <c r="AC300" i="10" s="1"/>
  <c r="V188" i="9"/>
  <c r="X188" i="9" s="1"/>
  <c r="Z188" i="9" s="1"/>
  <c r="AB188" i="9" s="1"/>
  <c r="W188" i="9"/>
  <c r="Y269" i="10"/>
  <c r="AA269" i="10" s="1"/>
  <c r="AC269" i="10" s="1"/>
  <c r="V137" i="10"/>
  <c r="X137" i="10" s="1"/>
  <c r="Z137" i="10" s="1"/>
  <c r="AB137" i="10" s="1"/>
  <c r="W137" i="10"/>
  <c r="V105" i="10"/>
  <c r="X105" i="10" s="1"/>
  <c r="Z105" i="10" s="1"/>
  <c r="AB105" i="10" s="1"/>
  <c r="W105" i="10"/>
  <c r="V57" i="10"/>
  <c r="X57" i="10" s="1"/>
  <c r="Z57" i="10" s="1"/>
  <c r="AB57" i="10" s="1"/>
  <c r="W57" i="10"/>
  <c r="V25" i="10"/>
  <c r="X25" i="10" s="1"/>
  <c r="Z25" i="10" s="1"/>
  <c r="AB25" i="10" s="1"/>
  <c r="W25" i="10"/>
  <c r="W281" i="9"/>
  <c r="V281" i="9"/>
  <c r="X281" i="9" s="1"/>
  <c r="Z281" i="9" s="1"/>
  <c r="AB281" i="9" s="1"/>
  <c r="V74" i="7"/>
  <c r="X74" i="7" s="1"/>
  <c r="Z74" i="7" s="1"/>
  <c r="AB74" i="7" s="1"/>
  <c r="W74" i="7"/>
  <c r="J11" i="17"/>
  <c r="C10" i="9"/>
  <c r="Y270" i="9"/>
  <c r="AA270" i="9" s="1"/>
  <c r="AC270" i="9" s="1"/>
  <c r="J9" i="17"/>
  <c r="C8" i="9"/>
  <c r="Y246" i="9"/>
  <c r="AA246" i="9" s="1"/>
  <c r="AC246" i="9" s="1"/>
  <c r="AA201" i="10"/>
  <c r="AC201" i="10" s="1"/>
  <c r="Y201" i="10"/>
  <c r="Y191" i="10"/>
  <c r="AA191" i="10" s="1"/>
  <c r="AC191" i="10" s="1"/>
  <c r="AA115" i="10"/>
  <c r="AC115" i="10" s="1"/>
  <c r="Y115" i="10"/>
  <c r="Y75" i="10"/>
  <c r="AA75" i="10" s="1"/>
  <c r="AC75" i="10" s="1"/>
  <c r="AA59" i="10"/>
  <c r="AC59" i="10" s="1"/>
  <c r="Y59" i="10"/>
  <c r="Y35" i="10"/>
  <c r="AA35" i="10" s="1"/>
  <c r="AC35" i="10" s="1"/>
  <c r="AA282" i="7"/>
  <c r="AC282" i="7" s="1"/>
  <c r="Y282" i="7"/>
  <c r="Y274" i="7"/>
  <c r="AA274" i="7" s="1"/>
  <c r="AC274" i="7" s="1"/>
  <c r="AA266" i="7"/>
  <c r="AC266" i="7" s="1"/>
  <c r="Y266" i="7"/>
  <c r="Y44" i="7"/>
  <c r="AA44" i="7" s="1"/>
  <c r="AC44" i="7" s="1"/>
  <c r="W269" i="9"/>
  <c r="V269" i="9"/>
  <c r="X269" i="9" s="1"/>
  <c r="Z269" i="9" s="1"/>
  <c r="AB269" i="9" s="1"/>
  <c r="Y237" i="9"/>
  <c r="AA237" i="9" s="1"/>
  <c r="AC237" i="9" s="1"/>
  <c r="AA205" i="9"/>
  <c r="AC205" i="9" s="1"/>
  <c r="Y205" i="9"/>
  <c r="Y157" i="9"/>
  <c r="AA157" i="9" s="1"/>
  <c r="AC157" i="9" s="1"/>
  <c r="AA109" i="9"/>
  <c r="AC109" i="9" s="1"/>
  <c r="Y109" i="9"/>
  <c r="Y61" i="9"/>
  <c r="AA61" i="9" s="1"/>
  <c r="AC61" i="9" s="1"/>
  <c r="V18" i="7"/>
  <c r="X18" i="7" s="1"/>
  <c r="Z18" i="7" s="1"/>
  <c r="AB18" i="7" s="1"/>
  <c r="AD18" i="7" s="1"/>
  <c r="W18" i="7"/>
  <c r="W294" i="9"/>
  <c r="V294" i="9"/>
  <c r="X294" i="9" s="1"/>
  <c r="Z294" i="9" s="1"/>
  <c r="AB294" i="9" s="1"/>
  <c r="AA234" i="9"/>
  <c r="AC234" i="9" s="1"/>
  <c r="Y234" i="9"/>
  <c r="Y170" i="9"/>
  <c r="AA170" i="9" s="1"/>
  <c r="AC170" i="9" s="1"/>
  <c r="AA32" i="9"/>
  <c r="AC32" i="9" s="1"/>
  <c r="Y32" i="9"/>
  <c r="V224" i="10"/>
  <c r="X224" i="10" s="1"/>
  <c r="Z224" i="10" s="1"/>
  <c r="AB224" i="10" s="1"/>
  <c r="W224" i="10"/>
  <c r="V112" i="10"/>
  <c r="X112" i="10" s="1"/>
  <c r="Z112" i="10" s="1"/>
  <c r="AB112" i="10" s="1"/>
  <c r="W112" i="10"/>
  <c r="V48" i="10"/>
  <c r="X48" i="10" s="1"/>
  <c r="Z48" i="10" s="1"/>
  <c r="AB48" i="10" s="1"/>
  <c r="W48" i="10"/>
  <c r="V279" i="7"/>
  <c r="X279" i="7" s="1"/>
  <c r="Z279" i="7" s="1"/>
  <c r="AB279" i="7" s="1"/>
  <c r="W279" i="7"/>
  <c r="V231" i="7"/>
  <c r="X231" i="7" s="1"/>
  <c r="Z231" i="7" s="1"/>
  <c r="AB231" i="7" s="1"/>
  <c r="W231" i="7"/>
  <c r="V183" i="7"/>
  <c r="X183" i="7" s="1"/>
  <c r="Z183" i="7" s="1"/>
  <c r="AB183" i="7" s="1"/>
  <c r="W183" i="7"/>
  <c r="V30" i="7"/>
  <c r="X30" i="7" s="1"/>
  <c r="Z30" i="7" s="1"/>
  <c r="AB30" i="7" s="1"/>
  <c r="W30" i="7"/>
  <c r="V191" i="9"/>
  <c r="X191" i="9" s="1"/>
  <c r="Z191" i="9" s="1"/>
  <c r="AB191" i="9" s="1"/>
  <c r="W191" i="9"/>
  <c r="V127" i="9"/>
  <c r="X127" i="9" s="1"/>
  <c r="Z127" i="9" s="1"/>
  <c r="AB127" i="9" s="1"/>
  <c r="W127" i="9"/>
  <c r="V63" i="9"/>
  <c r="X63" i="9" s="1"/>
  <c r="Z63" i="9" s="1"/>
  <c r="AB63" i="9" s="1"/>
  <c r="W63" i="9"/>
  <c r="Y48" i="7"/>
  <c r="AA48" i="7" s="1"/>
  <c r="AC48" i="7" s="1"/>
  <c r="W284" i="9"/>
  <c r="V284" i="9"/>
  <c r="X284" i="9" s="1"/>
  <c r="Z284" i="9" s="1"/>
  <c r="AB284" i="9" s="1"/>
  <c r="Y228" i="9"/>
  <c r="AA228" i="9" s="1"/>
  <c r="AC228" i="9" s="1"/>
  <c r="AA164" i="9"/>
  <c r="AC164" i="9" s="1"/>
  <c r="Y164" i="9"/>
  <c r="V301" i="10"/>
  <c r="X301" i="10" s="1"/>
  <c r="Z301" i="10" s="1"/>
  <c r="AB301" i="10" s="1"/>
  <c r="W301" i="10"/>
  <c r="W282" i="9"/>
  <c r="V282" i="9"/>
  <c r="X282" i="9" s="1"/>
  <c r="Z282" i="9" s="1"/>
  <c r="AB282" i="9" s="1"/>
  <c r="Y206" i="9"/>
  <c r="AA206" i="9" s="1"/>
  <c r="AC206" i="9" s="1"/>
  <c r="AA142" i="9"/>
  <c r="AC142" i="9" s="1"/>
  <c r="Y142" i="9"/>
  <c r="W292" i="10"/>
  <c r="V292" i="10"/>
  <c r="X292" i="10" s="1"/>
  <c r="Z292" i="10" s="1"/>
  <c r="AB292" i="10" s="1"/>
  <c r="W174" i="10"/>
  <c r="V174" i="10"/>
  <c r="X174" i="10" s="1"/>
  <c r="Z174" i="10" s="1"/>
  <c r="AB174" i="10" s="1"/>
  <c r="V87" i="7"/>
  <c r="X87" i="7" s="1"/>
  <c r="Z87" i="7" s="1"/>
  <c r="AB87" i="7" s="1"/>
  <c r="W87" i="7"/>
  <c r="V6" i="7"/>
  <c r="X6" i="7" s="1"/>
  <c r="Z6" i="7" s="1"/>
  <c r="AB6" i="7" s="1"/>
  <c r="AD6" i="7" s="1"/>
  <c r="W6" i="7"/>
  <c r="Y152" i="9"/>
  <c r="AA152" i="9" s="1"/>
  <c r="AC152" i="9" s="1"/>
  <c r="W21" i="7"/>
  <c r="V21" i="7"/>
  <c r="X21" i="7" s="1"/>
  <c r="Z21" i="7" s="1"/>
  <c r="AB21" i="7" s="1"/>
  <c r="AD21" i="7" s="1"/>
  <c r="W258" i="9"/>
  <c r="V258" i="9"/>
  <c r="X258" i="9" s="1"/>
  <c r="Z258" i="9" s="1"/>
  <c r="AB258" i="9" s="1"/>
  <c r="AA118" i="9"/>
  <c r="AC118" i="9" s="1"/>
  <c r="Y118" i="9"/>
  <c r="Y54" i="9"/>
  <c r="AA54" i="9" s="1"/>
  <c r="AC54" i="9" s="1"/>
  <c r="AA252" i="10"/>
  <c r="AC252" i="10" s="1"/>
  <c r="Y252" i="10"/>
  <c r="Y158" i="10"/>
  <c r="AA158" i="10" s="1"/>
  <c r="AC158" i="10" s="1"/>
  <c r="AA102" i="10"/>
  <c r="AC102" i="10" s="1"/>
  <c r="Y102" i="10"/>
  <c r="A11" i="17"/>
  <c r="A10" i="10"/>
  <c r="A10" i="9"/>
  <c r="A10" i="7"/>
  <c r="A12" i="5"/>
  <c r="V26" i="7"/>
  <c r="X26" i="7" s="1"/>
  <c r="Z26" i="7" s="1"/>
  <c r="AB26" i="7" s="1"/>
  <c r="W26" i="7"/>
  <c r="Y172" i="9"/>
  <c r="AA172" i="9" s="1"/>
  <c r="AC172" i="9" s="1"/>
  <c r="W239" i="10"/>
  <c r="V239" i="10"/>
  <c r="X239" i="10" s="1"/>
  <c r="Z239" i="10" s="1"/>
  <c r="AB239" i="10" s="1"/>
  <c r="Y45" i="10"/>
  <c r="AA45" i="10" s="1"/>
  <c r="AC45" i="10" s="1"/>
  <c r="Y78" i="7"/>
  <c r="AA78" i="7" s="1"/>
  <c r="AC78" i="7" s="1"/>
  <c r="V12" i="7"/>
  <c r="X12" i="7" s="1"/>
  <c r="Z12" i="7" s="1"/>
  <c r="AB12" i="7" s="1"/>
  <c r="AD12" i="7" s="1"/>
  <c r="W12" i="7"/>
  <c r="V177" i="9"/>
  <c r="X177" i="9" s="1"/>
  <c r="Z177" i="9" s="1"/>
  <c r="AB177" i="9" s="1"/>
  <c r="W177" i="9"/>
  <c r="V49" i="9"/>
  <c r="X49" i="9" s="1"/>
  <c r="Z49" i="9" s="1"/>
  <c r="AB49" i="9" s="1"/>
  <c r="W49" i="9"/>
  <c r="Y13" i="7"/>
  <c r="AA13" i="7" s="1"/>
  <c r="AC13" i="7" s="1"/>
  <c r="AE13" i="7" s="1"/>
  <c r="N14" i="17" s="1"/>
  <c r="Y110" i="10"/>
  <c r="AA110" i="10" s="1"/>
  <c r="AC110" i="10" s="1"/>
  <c r="Y227" i="7"/>
  <c r="AA227" i="7" s="1"/>
  <c r="AC227" i="7" s="1"/>
  <c r="Y115" i="7"/>
  <c r="AA115" i="7" s="1"/>
  <c r="AC115" i="7" s="1"/>
  <c r="Y35" i="7"/>
  <c r="AA35" i="7" s="1"/>
  <c r="AC35" i="7" s="1"/>
  <c r="Y286" i="10"/>
  <c r="AA286" i="10" s="1"/>
  <c r="AC286" i="10" s="1"/>
  <c r="Y177" i="7"/>
  <c r="AA177" i="7" s="1"/>
  <c r="AC177" i="7" s="1"/>
  <c r="Y113" i="7"/>
  <c r="AA113" i="7" s="1"/>
  <c r="AC113" i="7" s="1"/>
  <c r="Y144" i="9"/>
  <c r="AA144" i="9" s="1"/>
  <c r="AC144" i="9" s="1"/>
  <c r="Y80" i="9"/>
  <c r="AA80" i="9" s="1"/>
  <c r="AC80" i="9" s="1"/>
  <c r="Y177" i="10"/>
  <c r="AA177" i="10" s="1"/>
  <c r="AC177" i="10" s="1"/>
  <c r="Y248" i="7"/>
  <c r="AA248" i="7" s="1"/>
  <c r="AC248" i="7" s="1"/>
  <c r="Y232" i="7"/>
  <c r="AA232" i="7" s="1"/>
  <c r="AC232" i="7" s="1"/>
  <c r="Y120" i="7"/>
  <c r="AA120" i="7" s="1"/>
  <c r="AC120" i="7" s="1"/>
  <c r="Y104" i="7"/>
  <c r="AA104" i="7" s="1"/>
  <c r="AC104" i="7" s="1"/>
  <c r="Y141" i="9"/>
  <c r="AA141" i="9" s="1"/>
  <c r="AC141" i="9" s="1"/>
  <c r="Y62" i="7"/>
  <c r="AA62" i="7" s="1"/>
  <c r="AC62" i="7" s="1"/>
  <c r="Y43" i="7"/>
  <c r="AA43" i="7" s="1"/>
  <c r="AC43" i="7" s="1"/>
  <c r="Y250" i="9"/>
  <c r="AA250" i="9" s="1"/>
  <c r="AC250" i="9" s="1"/>
  <c r="Y132" i="10"/>
  <c r="AA132" i="10" s="1"/>
  <c r="AC132" i="10" s="1"/>
  <c r="Y68" i="10"/>
  <c r="AA68" i="10" s="1"/>
  <c r="AC68" i="10" s="1"/>
  <c r="Y281" i="7"/>
  <c r="AA281" i="7" s="1"/>
  <c r="AC281" i="7" s="1"/>
  <c r="Y249" i="7"/>
  <c r="AA249" i="7" s="1"/>
  <c r="AC249" i="7" s="1"/>
  <c r="Y121" i="7"/>
  <c r="AA121" i="7" s="1"/>
  <c r="AC121" i="7" s="1"/>
  <c r="V22" i="9"/>
  <c r="X22" i="9" s="1"/>
  <c r="Z22" i="9" s="1"/>
  <c r="AB22" i="9" s="1"/>
  <c r="AD22" i="9" s="1"/>
  <c r="W22" i="9"/>
  <c r="V79" i="7"/>
  <c r="X79" i="7" s="1"/>
  <c r="Z79" i="7" s="1"/>
  <c r="AB79" i="7" s="1"/>
  <c r="W79" i="7"/>
  <c r="V192" i="9"/>
  <c r="X192" i="9" s="1"/>
  <c r="Z192" i="9" s="1"/>
  <c r="AB192" i="9" s="1"/>
  <c r="W192" i="9"/>
  <c r="V64" i="9"/>
  <c r="X64" i="9" s="1"/>
  <c r="Z64" i="9" s="1"/>
  <c r="AB64" i="9" s="1"/>
  <c r="W64" i="9"/>
  <c r="V189" i="10"/>
  <c r="X189" i="10" s="1"/>
  <c r="Z189" i="10" s="1"/>
  <c r="AB189" i="10" s="1"/>
  <c r="W189" i="10"/>
  <c r="V173" i="10"/>
  <c r="X173" i="10" s="1"/>
  <c r="Z173" i="10" s="1"/>
  <c r="AB173" i="10" s="1"/>
  <c r="W173" i="10"/>
  <c r="Y149" i="10"/>
  <c r="AA149" i="10" s="1"/>
  <c r="AC149" i="10" s="1"/>
  <c r="V213" i="9"/>
  <c r="X213" i="9" s="1"/>
  <c r="Z213" i="9" s="1"/>
  <c r="AB213" i="9" s="1"/>
  <c r="W213" i="9"/>
  <c r="V149" i="9"/>
  <c r="X149" i="9" s="1"/>
  <c r="Z149" i="9" s="1"/>
  <c r="AB149" i="9" s="1"/>
  <c r="W149" i="9"/>
  <c r="V85" i="9"/>
  <c r="X85" i="9" s="1"/>
  <c r="Z85" i="9" s="1"/>
  <c r="AB85" i="9" s="1"/>
  <c r="W85" i="9"/>
  <c r="Y210" i="10"/>
  <c r="AA210" i="10" s="1"/>
  <c r="AC210" i="10" s="1"/>
  <c r="Y144" i="10"/>
  <c r="AA144" i="10" s="1"/>
  <c r="AC144" i="10" s="1"/>
  <c r="Y299" i="7"/>
  <c r="AA299" i="7" s="1"/>
  <c r="AC299" i="7" s="1"/>
  <c r="Y155" i="9"/>
  <c r="AA155" i="9" s="1"/>
  <c r="AC155" i="9" s="1"/>
  <c r="Y59" i="9"/>
  <c r="AA59" i="9" s="1"/>
  <c r="AC59" i="9" s="1"/>
  <c r="V40" i="9"/>
  <c r="X40" i="9" s="1"/>
  <c r="Z40" i="9" s="1"/>
  <c r="AB40" i="9" s="1"/>
  <c r="W40" i="9"/>
  <c r="V60" i="9"/>
  <c r="X60" i="9" s="1"/>
  <c r="Z60" i="9" s="1"/>
  <c r="AB60" i="9" s="1"/>
  <c r="W60" i="9"/>
  <c r="V121" i="10"/>
  <c r="X121" i="10" s="1"/>
  <c r="Z121" i="10" s="1"/>
  <c r="AB121" i="10" s="1"/>
  <c r="W121" i="10"/>
  <c r="V41" i="10"/>
  <c r="X41" i="10" s="1"/>
  <c r="Z41" i="10" s="1"/>
  <c r="AB41" i="10" s="1"/>
  <c r="W41" i="10"/>
  <c r="Y32" i="7"/>
  <c r="AA32" i="7" s="1"/>
  <c r="AC32" i="7" s="1"/>
  <c r="Y185" i="9"/>
  <c r="AA185" i="9" s="1"/>
  <c r="AC185" i="9" s="1"/>
  <c r="Y259" i="9"/>
  <c r="AA259" i="9" s="1"/>
  <c r="AC259" i="9" s="1"/>
  <c r="Y119" i="9"/>
  <c r="AA119" i="9" s="1"/>
  <c r="AC119" i="9" s="1"/>
  <c r="Y55" i="9"/>
  <c r="AA55" i="9" s="1"/>
  <c r="AC55" i="9" s="1"/>
  <c r="Y41" i="7"/>
  <c r="AA41" i="7" s="1"/>
  <c r="AC41" i="7" s="1"/>
  <c r="Y251" i="10"/>
  <c r="AA251" i="10" s="1"/>
  <c r="AC251" i="10" s="1"/>
  <c r="Y185" i="10"/>
  <c r="AA185" i="10" s="1"/>
  <c r="AC185" i="10" s="1"/>
  <c r="Y123" i="10"/>
  <c r="AA123" i="10" s="1"/>
  <c r="AC123" i="10" s="1"/>
  <c r="Y83" i="10"/>
  <c r="AA83" i="10" s="1"/>
  <c r="AC83" i="10" s="1"/>
  <c r="Y51" i="10"/>
  <c r="AA51" i="10" s="1"/>
  <c r="AC51" i="10" s="1"/>
  <c r="Y27" i="10"/>
  <c r="AA27" i="10" s="1"/>
  <c r="AC27" i="10" s="1"/>
  <c r="Y280" i="7"/>
  <c r="AA280" i="7" s="1"/>
  <c r="AC280" i="7" s="1"/>
  <c r="Y272" i="7"/>
  <c r="AA272" i="7" s="1"/>
  <c r="AC272" i="7" s="1"/>
  <c r="Y264" i="7"/>
  <c r="AA264" i="7" s="1"/>
  <c r="AC264" i="7" s="1"/>
  <c r="Y210" i="7"/>
  <c r="AA210" i="7" s="1"/>
  <c r="AC210" i="7" s="1"/>
  <c r="Y202" i="7"/>
  <c r="AA202" i="7" s="1"/>
  <c r="AC202" i="7" s="1"/>
  <c r="Y194" i="7"/>
  <c r="AA194" i="7" s="1"/>
  <c r="AC194" i="7" s="1"/>
  <c r="Y186" i="7"/>
  <c r="AA186" i="7" s="1"/>
  <c r="AC186" i="7" s="1"/>
  <c r="Y178" i="7"/>
  <c r="AA178" i="7" s="1"/>
  <c r="AC178" i="7" s="1"/>
  <c r="Y170" i="7"/>
  <c r="AA170" i="7" s="1"/>
  <c r="AC170" i="7" s="1"/>
  <c r="Y162" i="7"/>
  <c r="AA162" i="7" s="1"/>
  <c r="AC162" i="7" s="1"/>
  <c r="Y154" i="7"/>
  <c r="AA154" i="7" s="1"/>
  <c r="AC154" i="7" s="1"/>
  <c r="Y138" i="7"/>
  <c r="AA138" i="7" s="1"/>
  <c r="AC138" i="7" s="1"/>
  <c r="Y130" i="7"/>
  <c r="AA130" i="7" s="1"/>
  <c r="AC130" i="7" s="1"/>
  <c r="Y122" i="7"/>
  <c r="AA122" i="7" s="1"/>
  <c r="AC122" i="7" s="1"/>
  <c r="Y69" i="7"/>
  <c r="AA69" i="7" s="1"/>
  <c r="AC69" i="7" s="1"/>
  <c r="W301" i="9"/>
  <c r="V301" i="9"/>
  <c r="X301" i="9" s="1"/>
  <c r="Z301" i="9" s="1"/>
  <c r="AB301" i="9" s="1"/>
  <c r="Y249" i="9"/>
  <c r="AA249" i="9" s="1"/>
  <c r="AC249" i="9" s="1"/>
  <c r="Y221" i="9"/>
  <c r="AA221" i="9" s="1"/>
  <c r="AC221" i="9" s="1"/>
  <c r="Y189" i="9"/>
  <c r="AA189" i="9" s="1"/>
  <c r="AC189" i="9" s="1"/>
  <c r="Y125" i="9"/>
  <c r="AA125" i="9" s="1"/>
  <c r="AC125" i="9" s="1"/>
  <c r="Y93" i="7"/>
  <c r="AA93" i="7" s="1"/>
  <c r="AC93" i="7" s="1"/>
  <c r="W278" i="9"/>
  <c r="V278" i="9"/>
  <c r="X278" i="9" s="1"/>
  <c r="Z278" i="9" s="1"/>
  <c r="AB278" i="9" s="1"/>
  <c r="Y122" i="9"/>
  <c r="AA122" i="9" s="1"/>
  <c r="AC122" i="9" s="1"/>
  <c r="V280" i="10"/>
  <c r="X280" i="10" s="1"/>
  <c r="Z280" i="10" s="1"/>
  <c r="AB280" i="10" s="1"/>
  <c r="W280" i="10"/>
  <c r="W220" i="10"/>
  <c r="V220" i="10"/>
  <c r="X220" i="10" s="1"/>
  <c r="Z220" i="10" s="1"/>
  <c r="AB220" i="10" s="1"/>
  <c r="W190" i="10"/>
  <c r="V190" i="10"/>
  <c r="X190" i="10" s="1"/>
  <c r="Z190" i="10" s="1"/>
  <c r="AB190" i="10" s="1"/>
  <c r="V170" i="10"/>
  <c r="X170" i="10" s="1"/>
  <c r="Z170" i="10" s="1"/>
  <c r="AB170" i="10" s="1"/>
  <c r="W170" i="10"/>
  <c r="V136" i="10"/>
  <c r="X136" i="10" s="1"/>
  <c r="Z136" i="10" s="1"/>
  <c r="AB136" i="10" s="1"/>
  <c r="W136" i="10"/>
  <c r="V72" i="10"/>
  <c r="X72" i="10" s="1"/>
  <c r="Z72" i="10" s="1"/>
  <c r="AB72" i="10" s="1"/>
  <c r="W72" i="10"/>
  <c r="W301" i="7"/>
  <c r="V301" i="7"/>
  <c r="X301" i="7" s="1"/>
  <c r="Z301" i="7" s="1"/>
  <c r="AB301" i="7" s="1"/>
  <c r="V277" i="7"/>
  <c r="X277" i="7" s="1"/>
  <c r="Z277" i="7" s="1"/>
  <c r="AB277" i="7" s="1"/>
  <c r="W277" i="7"/>
  <c r="V245" i="7"/>
  <c r="X245" i="7" s="1"/>
  <c r="Z245" i="7" s="1"/>
  <c r="AB245" i="7" s="1"/>
  <c r="W245" i="7"/>
  <c r="V213" i="7"/>
  <c r="X213" i="7" s="1"/>
  <c r="Z213" i="7" s="1"/>
  <c r="AB213" i="7" s="1"/>
  <c r="W213" i="7"/>
  <c r="V181" i="7"/>
  <c r="X181" i="7" s="1"/>
  <c r="Z181" i="7" s="1"/>
  <c r="AB181" i="7" s="1"/>
  <c r="W181" i="7"/>
  <c r="V149" i="7"/>
  <c r="X149" i="7" s="1"/>
  <c r="Z149" i="7" s="1"/>
  <c r="AB149" i="7" s="1"/>
  <c r="W149" i="7"/>
  <c r="V117" i="7"/>
  <c r="X117" i="7" s="1"/>
  <c r="Z117" i="7" s="1"/>
  <c r="AB117" i="7" s="1"/>
  <c r="W117" i="7"/>
  <c r="V101" i="7"/>
  <c r="X101" i="7" s="1"/>
  <c r="Z101" i="7" s="1"/>
  <c r="AB101" i="7" s="1"/>
  <c r="W101" i="7"/>
  <c r="V83" i="7"/>
  <c r="X83" i="7" s="1"/>
  <c r="Z83" i="7" s="1"/>
  <c r="AB83" i="7" s="1"/>
  <c r="W83" i="7"/>
  <c r="Y116" i="9"/>
  <c r="AA116" i="9" s="1"/>
  <c r="AC116" i="9" s="1"/>
  <c r="W279" i="10"/>
  <c r="V279" i="10"/>
  <c r="X279" i="10" s="1"/>
  <c r="Z279" i="10" s="1"/>
  <c r="AB279" i="10" s="1"/>
  <c r="Y158" i="9"/>
  <c r="AA158" i="9" s="1"/>
  <c r="AC158" i="9" s="1"/>
  <c r="W282" i="10"/>
  <c r="V282" i="10"/>
  <c r="X282" i="10" s="1"/>
  <c r="Z282" i="10" s="1"/>
  <c r="AB282" i="10" s="1"/>
  <c r="V250" i="10"/>
  <c r="X250" i="10" s="1"/>
  <c r="Z250" i="10" s="1"/>
  <c r="AB250" i="10" s="1"/>
  <c r="W250" i="10"/>
  <c r="V234" i="10"/>
  <c r="X234" i="10" s="1"/>
  <c r="Z234" i="10" s="1"/>
  <c r="AB234" i="10" s="1"/>
  <c r="W234" i="10"/>
  <c r="W200" i="10"/>
  <c r="V200" i="10"/>
  <c r="X200" i="10" s="1"/>
  <c r="Z200" i="10" s="1"/>
  <c r="AB200" i="10" s="1"/>
  <c r="V172" i="10"/>
  <c r="X172" i="10" s="1"/>
  <c r="Z172" i="10" s="1"/>
  <c r="AB172" i="10" s="1"/>
  <c r="W172" i="10"/>
  <c r="V142" i="10"/>
  <c r="X142" i="10" s="1"/>
  <c r="Z142" i="10" s="1"/>
  <c r="AB142" i="10" s="1"/>
  <c r="W142" i="10"/>
  <c r="V98" i="10"/>
  <c r="X98" i="10" s="1"/>
  <c r="Z98" i="10" s="1"/>
  <c r="AB98" i="10" s="1"/>
  <c r="W98" i="10"/>
  <c r="V66" i="10"/>
  <c r="X66" i="10" s="1"/>
  <c r="Z66" i="10" s="1"/>
  <c r="AB66" i="10" s="1"/>
  <c r="W66" i="10"/>
  <c r="V34" i="10"/>
  <c r="X34" i="10" s="1"/>
  <c r="Z34" i="10" s="1"/>
  <c r="AB34" i="10" s="1"/>
  <c r="W34" i="10"/>
  <c r="W303" i="9"/>
  <c r="V303" i="9"/>
  <c r="X303" i="9" s="1"/>
  <c r="Z303" i="9" s="1"/>
  <c r="AB303" i="9" s="1"/>
  <c r="W251" i="9"/>
  <c r="V251" i="9"/>
  <c r="X251" i="9" s="1"/>
  <c r="Z251" i="9" s="1"/>
  <c r="AB251" i="9" s="1"/>
  <c r="V227" i="9"/>
  <c r="X227" i="9" s="1"/>
  <c r="Z227" i="9" s="1"/>
  <c r="AB227" i="9" s="1"/>
  <c r="W227" i="9"/>
  <c r="V163" i="9"/>
  <c r="X163" i="9" s="1"/>
  <c r="Z163" i="9" s="1"/>
  <c r="AB163" i="9" s="1"/>
  <c r="W163" i="9"/>
  <c r="V131" i="9"/>
  <c r="X131" i="9" s="1"/>
  <c r="Z131" i="9" s="1"/>
  <c r="AB131" i="9" s="1"/>
  <c r="W131" i="9"/>
  <c r="V99" i="9"/>
  <c r="X99" i="9" s="1"/>
  <c r="Z99" i="9" s="1"/>
  <c r="AB99" i="9" s="1"/>
  <c r="W99" i="9"/>
  <c r="V67" i="9"/>
  <c r="X67" i="9" s="1"/>
  <c r="Z67" i="9" s="1"/>
  <c r="AB67" i="9" s="1"/>
  <c r="W67" i="9"/>
  <c r="V35" i="9"/>
  <c r="X35" i="9" s="1"/>
  <c r="Z35" i="9" s="1"/>
  <c r="AB35" i="9" s="1"/>
  <c r="W35" i="9"/>
  <c r="AA168" i="9"/>
  <c r="AC168" i="9" s="1"/>
  <c r="Y168" i="9"/>
  <c r="Y30" i="9"/>
  <c r="AA30" i="9" s="1"/>
  <c r="AC30" i="9" s="1"/>
  <c r="W289" i="10"/>
  <c r="V289" i="10"/>
  <c r="X289" i="10" s="1"/>
  <c r="Z289" i="10" s="1"/>
  <c r="AB289" i="10" s="1"/>
  <c r="W257" i="10"/>
  <c r="V257" i="10"/>
  <c r="X257" i="10" s="1"/>
  <c r="Z257" i="10" s="1"/>
  <c r="AB257" i="10" s="1"/>
  <c r="W225" i="10"/>
  <c r="V225" i="10"/>
  <c r="X225" i="10" s="1"/>
  <c r="Z225" i="10" s="1"/>
  <c r="AB225" i="10" s="1"/>
  <c r="Y118" i="10"/>
  <c r="AA118" i="10" s="1"/>
  <c r="AC118" i="10" s="1"/>
  <c r="Y59" i="7"/>
  <c r="AA59" i="7" s="1"/>
  <c r="AC59" i="7" s="1"/>
  <c r="V17" i="9"/>
  <c r="X17" i="9" s="1"/>
  <c r="Z17" i="9" s="1"/>
  <c r="AB17" i="9" s="1"/>
  <c r="AD17" i="9" s="1"/>
  <c r="W17" i="9"/>
  <c r="V107" i="9"/>
  <c r="X107" i="9" s="1"/>
  <c r="Z107" i="9" s="1"/>
  <c r="AB107" i="9" s="1"/>
  <c r="W107" i="9"/>
  <c r="W277" i="10"/>
  <c r="V277" i="10"/>
  <c r="X277" i="10" s="1"/>
  <c r="Z277" i="10" s="1"/>
  <c r="AB277" i="10" s="1"/>
  <c r="AA163" i="10"/>
  <c r="AC163" i="10" s="1"/>
  <c r="Y163" i="10"/>
  <c r="Y53" i="10"/>
  <c r="AA53" i="10" s="1"/>
  <c r="AC53" i="10" s="1"/>
  <c r="V91" i="7"/>
  <c r="X91" i="7" s="1"/>
  <c r="Z91" i="7" s="1"/>
  <c r="AB91" i="7" s="1"/>
  <c r="W91" i="7"/>
  <c r="Y276" i="10"/>
  <c r="AA276" i="10" s="1"/>
  <c r="AC276" i="10" s="1"/>
  <c r="AA244" i="10"/>
  <c r="AC244" i="10" s="1"/>
  <c r="Y244" i="10"/>
  <c r="Y291" i="10"/>
  <c r="AA291" i="10" s="1"/>
  <c r="AC291" i="10" s="1"/>
  <c r="AA223" i="10"/>
  <c r="AC223" i="10" s="1"/>
  <c r="Y223" i="10"/>
  <c r="Y151" i="10"/>
  <c r="AA151" i="10" s="1"/>
  <c r="AC151" i="10" s="1"/>
  <c r="V81" i="10"/>
  <c r="X81" i="10" s="1"/>
  <c r="Z81" i="10" s="1"/>
  <c r="AB81" i="10" s="1"/>
  <c r="W81" i="10"/>
  <c r="Y153" i="9"/>
  <c r="AA153" i="9" s="1"/>
  <c r="AC153" i="9" s="1"/>
  <c r="J18" i="17"/>
  <c r="C17" i="9"/>
  <c r="Y204" i="10"/>
  <c r="AA204" i="10" s="1"/>
  <c r="AC204" i="10" s="1"/>
  <c r="AA178" i="10"/>
  <c r="AC178" i="10" s="1"/>
  <c r="Y178" i="10"/>
  <c r="Y215" i="9"/>
  <c r="AA215" i="9" s="1"/>
  <c r="AC215" i="9" s="1"/>
  <c r="AA151" i="9"/>
  <c r="AC151" i="9" s="1"/>
  <c r="Y151" i="9"/>
  <c r="Y290" i="7"/>
  <c r="AA290" i="7" s="1"/>
  <c r="AC290" i="7" s="1"/>
  <c r="Y218" i="9"/>
  <c r="AA218" i="9" s="1"/>
  <c r="AC218" i="9" s="1"/>
  <c r="AA154" i="9"/>
  <c r="AC154" i="9" s="1"/>
  <c r="Y154" i="9"/>
  <c r="Y90" i="9"/>
  <c r="AA90" i="9" s="1"/>
  <c r="AC90" i="9" s="1"/>
  <c r="W290" i="10"/>
  <c r="V290" i="10"/>
  <c r="X290" i="10" s="1"/>
  <c r="Z290" i="10" s="1"/>
  <c r="AB290" i="10" s="1"/>
  <c r="V264" i="10"/>
  <c r="X264" i="10" s="1"/>
  <c r="Z264" i="10" s="1"/>
  <c r="AB264" i="10" s="1"/>
  <c r="W264" i="10"/>
  <c r="V232" i="10"/>
  <c r="X232" i="10" s="1"/>
  <c r="Z232" i="10" s="1"/>
  <c r="AB232" i="10" s="1"/>
  <c r="W232" i="10"/>
  <c r="W214" i="10"/>
  <c r="V214" i="10"/>
  <c r="X214" i="10" s="1"/>
  <c r="Z214" i="10" s="1"/>
  <c r="AB214" i="10" s="1"/>
  <c r="W198" i="10"/>
  <c r="V198" i="10"/>
  <c r="X198" i="10" s="1"/>
  <c r="Z198" i="10" s="1"/>
  <c r="AB198" i="10" s="1"/>
  <c r="W182" i="10"/>
  <c r="V182" i="10"/>
  <c r="X182" i="10" s="1"/>
  <c r="Z182" i="10" s="1"/>
  <c r="AB182" i="10" s="1"/>
  <c r="V162" i="10"/>
  <c r="X162" i="10" s="1"/>
  <c r="Z162" i="10" s="1"/>
  <c r="AB162" i="10" s="1"/>
  <c r="W162" i="10"/>
  <c r="V120" i="10"/>
  <c r="X120" i="10" s="1"/>
  <c r="Z120" i="10" s="1"/>
  <c r="AB120" i="10" s="1"/>
  <c r="W120" i="10"/>
  <c r="V88" i="10"/>
  <c r="X88" i="10" s="1"/>
  <c r="Z88" i="10" s="1"/>
  <c r="AB88" i="10" s="1"/>
  <c r="W88" i="10"/>
  <c r="V56" i="10"/>
  <c r="X56" i="10" s="1"/>
  <c r="Z56" i="10" s="1"/>
  <c r="AB56" i="10" s="1"/>
  <c r="W56" i="10"/>
  <c r="V24" i="10"/>
  <c r="X24" i="10" s="1"/>
  <c r="Z24" i="10" s="1"/>
  <c r="AB24" i="10" s="1"/>
  <c r="W24" i="10"/>
  <c r="V285" i="7"/>
  <c r="X285" i="7" s="1"/>
  <c r="Z285" i="7" s="1"/>
  <c r="AB285" i="7" s="1"/>
  <c r="W285" i="7"/>
  <c r="V269" i="7"/>
  <c r="X269" i="7" s="1"/>
  <c r="Z269" i="7" s="1"/>
  <c r="AB269" i="7" s="1"/>
  <c r="W269" i="7"/>
  <c r="V253" i="7"/>
  <c r="X253" i="7" s="1"/>
  <c r="Z253" i="7" s="1"/>
  <c r="AB253" i="7" s="1"/>
  <c r="W253" i="7"/>
  <c r="V237" i="7"/>
  <c r="X237" i="7" s="1"/>
  <c r="Z237" i="7" s="1"/>
  <c r="AB237" i="7" s="1"/>
  <c r="W237" i="7"/>
  <c r="V221" i="7"/>
  <c r="X221" i="7" s="1"/>
  <c r="Z221" i="7" s="1"/>
  <c r="AB221" i="7" s="1"/>
  <c r="W221" i="7"/>
  <c r="V205" i="7"/>
  <c r="X205" i="7" s="1"/>
  <c r="Z205" i="7" s="1"/>
  <c r="AB205" i="7" s="1"/>
  <c r="W205" i="7"/>
  <c r="V189" i="7"/>
  <c r="X189" i="7" s="1"/>
  <c r="Z189" i="7" s="1"/>
  <c r="AB189" i="7" s="1"/>
  <c r="W189" i="7"/>
  <c r="V173" i="7"/>
  <c r="X173" i="7" s="1"/>
  <c r="Z173" i="7" s="1"/>
  <c r="AB173" i="7" s="1"/>
  <c r="W173" i="7"/>
  <c r="V157" i="7"/>
  <c r="X157" i="7" s="1"/>
  <c r="Z157" i="7" s="1"/>
  <c r="AB157" i="7" s="1"/>
  <c r="W157" i="7"/>
  <c r="V141" i="7"/>
  <c r="X141" i="7" s="1"/>
  <c r="Z141" i="7" s="1"/>
  <c r="AB141" i="7" s="1"/>
  <c r="W141" i="7"/>
  <c r="V125" i="7"/>
  <c r="X125" i="7" s="1"/>
  <c r="Z125" i="7" s="1"/>
  <c r="AB125" i="7" s="1"/>
  <c r="W125" i="7"/>
  <c r="V109" i="7"/>
  <c r="X109" i="7" s="1"/>
  <c r="Z109" i="7" s="1"/>
  <c r="AB109" i="7" s="1"/>
  <c r="W109" i="7"/>
  <c r="Y92" i="7"/>
  <c r="AA92" i="7" s="1"/>
  <c r="AC92" i="7" s="1"/>
  <c r="W283" i="9"/>
  <c r="V283" i="9"/>
  <c r="X283" i="9" s="1"/>
  <c r="Z283" i="9" s="1"/>
  <c r="AB283" i="9" s="1"/>
  <c r="AA52" i="9"/>
  <c r="AC52" i="9" s="1"/>
  <c r="Y52" i="9"/>
  <c r="W300" i="9"/>
  <c r="V300" i="9"/>
  <c r="X300" i="9" s="1"/>
  <c r="Z300" i="9" s="1"/>
  <c r="AB300" i="9" s="1"/>
  <c r="AA212" i="9"/>
  <c r="AC212" i="9" s="1"/>
  <c r="Y212" i="9"/>
  <c r="Y148" i="9"/>
  <c r="AA148" i="9" s="1"/>
  <c r="AC148" i="9" s="1"/>
  <c r="AA84" i="9"/>
  <c r="AC84" i="9" s="1"/>
  <c r="Y84" i="9"/>
  <c r="W287" i="10"/>
  <c r="V287" i="10"/>
  <c r="X287" i="10" s="1"/>
  <c r="Z287" i="10" s="1"/>
  <c r="AB287" i="10" s="1"/>
  <c r="W263" i="10"/>
  <c r="V263" i="10"/>
  <c r="X263" i="10" s="1"/>
  <c r="Z263" i="10" s="1"/>
  <c r="AB263" i="10" s="1"/>
  <c r="W298" i="9"/>
  <c r="V298" i="9"/>
  <c r="X298" i="9" s="1"/>
  <c r="Z298" i="9" s="1"/>
  <c r="AB298" i="9" s="1"/>
  <c r="AA190" i="9"/>
  <c r="AC190" i="9" s="1"/>
  <c r="Y190" i="9"/>
  <c r="Y126" i="9"/>
  <c r="AA126" i="9" s="1"/>
  <c r="AC126" i="9" s="1"/>
  <c r="AA62" i="9"/>
  <c r="AC62" i="9" s="1"/>
  <c r="Y62" i="9"/>
  <c r="W284" i="10"/>
  <c r="V284" i="10"/>
  <c r="X284" i="10" s="1"/>
  <c r="Z284" i="10" s="1"/>
  <c r="AB284" i="10" s="1"/>
  <c r="V274" i="10"/>
  <c r="X274" i="10" s="1"/>
  <c r="Z274" i="10" s="1"/>
  <c r="AB274" i="10" s="1"/>
  <c r="W274" i="10"/>
  <c r="V258" i="10"/>
  <c r="X258" i="10" s="1"/>
  <c r="Z258" i="10" s="1"/>
  <c r="AB258" i="10" s="1"/>
  <c r="W258" i="10"/>
  <c r="V242" i="10"/>
  <c r="X242" i="10" s="1"/>
  <c r="Z242" i="10" s="1"/>
  <c r="AB242" i="10" s="1"/>
  <c r="W242" i="10"/>
  <c r="V226" i="10"/>
  <c r="X226" i="10" s="1"/>
  <c r="Z226" i="10" s="1"/>
  <c r="AB226" i="10" s="1"/>
  <c r="W226" i="10"/>
  <c r="W208" i="10"/>
  <c r="V208" i="10"/>
  <c r="X208" i="10" s="1"/>
  <c r="Z208" i="10" s="1"/>
  <c r="AB208" i="10" s="1"/>
  <c r="W192" i="10"/>
  <c r="V192" i="10"/>
  <c r="X192" i="10" s="1"/>
  <c r="Z192" i="10" s="1"/>
  <c r="AB192" i="10" s="1"/>
  <c r="V164" i="10"/>
  <c r="X164" i="10" s="1"/>
  <c r="Z164" i="10" s="1"/>
  <c r="AB164" i="10" s="1"/>
  <c r="W164" i="10"/>
  <c r="V148" i="10"/>
  <c r="X148" i="10" s="1"/>
  <c r="Z148" i="10" s="1"/>
  <c r="AB148" i="10" s="1"/>
  <c r="W148" i="10"/>
  <c r="V138" i="10"/>
  <c r="X138" i="10" s="1"/>
  <c r="Z138" i="10" s="1"/>
  <c r="AB138" i="10" s="1"/>
  <c r="W138" i="10"/>
  <c r="V122" i="10"/>
  <c r="X122" i="10" s="1"/>
  <c r="Z122" i="10" s="1"/>
  <c r="AB122" i="10" s="1"/>
  <c r="W122" i="10"/>
  <c r="V106" i="10"/>
  <c r="X106" i="10" s="1"/>
  <c r="Z106" i="10" s="1"/>
  <c r="AB106" i="10" s="1"/>
  <c r="W106" i="10"/>
  <c r="V90" i="10"/>
  <c r="X90" i="10" s="1"/>
  <c r="Z90" i="10" s="1"/>
  <c r="AB90" i="10" s="1"/>
  <c r="W90" i="10"/>
  <c r="V74" i="10"/>
  <c r="X74" i="10" s="1"/>
  <c r="Z74" i="10" s="1"/>
  <c r="AB74" i="10" s="1"/>
  <c r="W74" i="10"/>
  <c r="V58" i="10"/>
  <c r="X58" i="10" s="1"/>
  <c r="Z58" i="10" s="1"/>
  <c r="AB58" i="10" s="1"/>
  <c r="W58" i="10"/>
  <c r="V42" i="10"/>
  <c r="X42" i="10" s="1"/>
  <c r="Z42" i="10" s="1"/>
  <c r="AB42" i="10" s="1"/>
  <c r="W42" i="10"/>
  <c r="V26" i="10"/>
  <c r="X26" i="10" s="1"/>
  <c r="Z26" i="10" s="1"/>
  <c r="AB26" i="10" s="1"/>
  <c r="W26" i="10"/>
  <c r="W295" i="7"/>
  <c r="V295" i="7"/>
  <c r="X295" i="7" s="1"/>
  <c r="Z295" i="7" s="1"/>
  <c r="AB295" i="7" s="1"/>
  <c r="V71" i="7"/>
  <c r="X71" i="7" s="1"/>
  <c r="Z71" i="7" s="1"/>
  <c r="AB71" i="7" s="1"/>
  <c r="W71" i="7"/>
  <c r="W42" i="7"/>
  <c r="V42" i="7"/>
  <c r="X42" i="7" s="1"/>
  <c r="Z42" i="7" s="1"/>
  <c r="AB42" i="7" s="1"/>
  <c r="W271" i="9"/>
  <c r="V271" i="9"/>
  <c r="X271" i="9" s="1"/>
  <c r="Z271" i="9" s="1"/>
  <c r="AB271" i="9" s="1"/>
  <c r="V243" i="9"/>
  <c r="X243" i="9" s="1"/>
  <c r="Z243" i="9" s="1"/>
  <c r="AB243" i="9" s="1"/>
  <c r="W243" i="9"/>
  <c r="V211" i="9"/>
  <c r="X211" i="9" s="1"/>
  <c r="Z211" i="9" s="1"/>
  <c r="AB211" i="9" s="1"/>
  <c r="W211" i="9"/>
  <c r="V179" i="9"/>
  <c r="X179" i="9" s="1"/>
  <c r="Z179" i="9" s="1"/>
  <c r="AB179" i="9" s="1"/>
  <c r="W179" i="9"/>
  <c r="V147" i="9"/>
  <c r="X147" i="9" s="1"/>
  <c r="Z147" i="9" s="1"/>
  <c r="AB147" i="9" s="1"/>
  <c r="W147" i="9"/>
  <c r="V115" i="9"/>
  <c r="X115" i="9" s="1"/>
  <c r="Z115" i="9" s="1"/>
  <c r="AB115" i="9" s="1"/>
  <c r="W115" i="9"/>
  <c r="V83" i="9"/>
  <c r="X83" i="9" s="1"/>
  <c r="Z83" i="9" s="1"/>
  <c r="AB83" i="9" s="1"/>
  <c r="W83" i="9"/>
  <c r="V51" i="9"/>
  <c r="X51" i="9" s="1"/>
  <c r="Z51" i="9" s="1"/>
  <c r="AB51" i="9" s="1"/>
  <c r="W51" i="9"/>
  <c r="W5" i="7"/>
  <c r="V5" i="7"/>
  <c r="X5" i="7" s="1"/>
  <c r="Z5" i="7" s="1"/>
  <c r="AB5" i="7" s="1"/>
  <c r="W33" i="7"/>
  <c r="V33" i="7"/>
  <c r="X33" i="7" s="1"/>
  <c r="Z33" i="7" s="1"/>
  <c r="AB33" i="7" s="1"/>
  <c r="W256" i="9"/>
  <c r="V256" i="9"/>
  <c r="X256" i="9" s="1"/>
  <c r="Z256" i="9" s="1"/>
  <c r="AB256" i="9" s="1"/>
  <c r="Y200" i="9"/>
  <c r="AA200" i="9" s="1"/>
  <c r="AC200" i="9" s="1"/>
  <c r="AA72" i="9"/>
  <c r="AC72" i="9" s="1"/>
  <c r="Y72" i="9"/>
  <c r="V6" i="10"/>
  <c r="X6" i="10" s="1"/>
  <c r="Z6" i="10" s="1"/>
  <c r="AB6" i="10" s="1"/>
  <c r="W6" i="10"/>
  <c r="W297" i="10"/>
  <c r="V297" i="10"/>
  <c r="X297" i="10" s="1"/>
  <c r="Z297" i="10" s="1"/>
  <c r="AB297" i="10" s="1"/>
  <c r="W281" i="10"/>
  <c r="V281" i="10"/>
  <c r="X281" i="10" s="1"/>
  <c r="Z281" i="10" s="1"/>
  <c r="AB281" i="10" s="1"/>
  <c r="W265" i="10"/>
  <c r="V265" i="10"/>
  <c r="X265" i="10" s="1"/>
  <c r="Z265" i="10" s="1"/>
  <c r="AB265" i="10" s="1"/>
  <c r="W249" i="10"/>
  <c r="V249" i="10"/>
  <c r="X249" i="10" s="1"/>
  <c r="Z249" i="10" s="1"/>
  <c r="AB249" i="10" s="1"/>
  <c r="W233" i="10"/>
  <c r="V233" i="10"/>
  <c r="X233" i="10" s="1"/>
  <c r="Z233" i="10" s="1"/>
  <c r="AB233" i="10" s="1"/>
  <c r="W221" i="10"/>
  <c r="V221" i="10"/>
  <c r="X221" i="10" s="1"/>
  <c r="Z221" i="10" s="1"/>
  <c r="AB221" i="10" s="1"/>
  <c r="V211" i="10"/>
  <c r="X211" i="10" s="1"/>
  <c r="Z211" i="10" s="1"/>
  <c r="AB211" i="10" s="1"/>
  <c r="W211" i="10"/>
  <c r="V195" i="10"/>
  <c r="X195" i="10" s="1"/>
  <c r="Z195" i="10" s="1"/>
  <c r="AB195" i="10" s="1"/>
  <c r="W195" i="10"/>
  <c r="AA86" i="10"/>
  <c r="AC86" i="10" s="1"/>
  <c r="Y86" i="10"/>
  <c r="Y283" i="7"/>
  <c r="AA283" i="7" s="1"/>
  <c r="AC283" i="7" s="1"/>
  <c r="AA267" i="7"/>
  <c r="AC267" i="7" s="1"/>
  <c r="Y267" i="7"/>
  <c r="Y251" i="7"/>
  <c r="AA251" i="7" s="1"/>
  <c r="AC251" i="7" s="1"/>
  <c r="AA235" i="7"/>
  <c r="AC235" i="7" s="1"/>
  <c r="Y235" i="7"/>
  <c r="Y219" i="7"/>
  <c r="AA219" i="7" s="1"/>
  <c r="AC219" i="7" s="1"/>
  <c r="AA203" i="7"/>
  <c r="AC203" i="7" s="1"/>
  <c r="Y203" i="7"/>
  <c r="Y187" i="7"/>
  <c r="AA187" i="7" s="1"/>
  <c r="AC187" i="7" s="1"/>
  <c r="AA171" i="7"/>
  <c r="AC171" i="7" s="1"/>
  <c r="Y171" i="7"/>
  <c r="Y155" i="7"/>
  <c r="AA155" i="7" s="1"/>
  <c r="AC155" i="7" s="1"/>
  <c r="AA139" i="7"/>
  <c r="AC139" i="7" s="1"/>
  <c r="Y139" i="7"/>
  <c r="Y123" i="7"/>
  <c r="AA123" i="7" s="1"/>
  <c r="AC123" i="7" s="1"/>
  <c r="AA107" i="7"/>
  <c r="AC107" i="7" s="1"/>
  <c r="Y107" i="7"/>
  <c r="V90" i="7"/>
  <c r="X90" i="7" s="1"/>
  <c r="Z90" i="7" s="1"/>
  <c r="AB90" i="7" s="1"/>
  <c r="W90" i="7"/>
  <c r="W279" i="9"/>
  <c r="V279" i="9"/>
  <c r="X279" i="9" s="1"/>
  <c r="Z279" i="9" s="1"/>
  <c r="AB279" i="9" s="1"/>
  <c r="V171" i="9"/>
  <c r="X171" i="9" s="1"/>
  <c r="Z171" i="9" s="1"/>
  <c r="AB171" i="9" s="1"/>
  <c r="W171" i="9"/>
  <c r="V43" i="9"/>
  <c r="X43" i="9" s="1"/>
  <c r="Z43" i="9" s="1"/>
  <c r="AB43" i="9" s="1"/>
  <c r="W43" i="9"/>
  <c r="V299" i="10"/>
  <c r="X299" i="10" s="1"/>
  <c r="Z299" i="10" s="1"/>
  <c r="AB299" i="10" s="1"/>
  <c r="W299" i="10"/>
  <c r="W245" i="10"/>
  <c r="V245" i="10"/>
  <c r="X245" i="10" s="1"/>
  <c r="Z245" i="10" s="1"/>
  <c r="AB245" i="10" s="1"/>
  <c r="V193" i="10"/>
  <c r="X193" i="10" s="1"/>
  <c r="Z193" i="10" s="1"/>
  <c r="AB193" i="10" s="1"/>
  <c r="W193" i="10"/>
  <c r="AA147" i="10"/>
  <c r="AC147" i="10" s="1"/>
  <c r="Y147" i="10"/>
  <c r="Y133" i="10"/>
  <c r="AA133" i="10" s="1"/>
  <c r="AC133" i="10" s="1"/>
  <c r="AA101" i="10"/>
  <c r="AC101" i="10" s="1"/>
  <c r="Y101" i="10"/>
  <c r="Y69" i="10"/>
  <c r="AA69" i="10" s="1"/>
  <c r="AC69" i="10" s="1"/>
  <c r="AA37" i="10"/>
  <c r="AC37" i="10" s="1"/>
  <c r="Y37" i="10"/>
  <c r="W292" i="7"/>
  <c r="V292" i="7"/>
  <c r="X292" i="7" s="1"/>
  <c r="Z292" i="7" s="1"/>
  <c r="AB292" i="7" s="1"/>
  <c r="V57" i="7"/>
  <c r="X57" i="7" s="1"/>
  <c r="Z57" i="7" s="1"/>
  <c r="AB57" i="7" s="1"/>
  <c r="W57" i="7"/>
  <c r="W257" i="9"/>
  <c r="V257" i="9"/>
  <c r="X257" i="9" s="1"/>
  <c r="Z257" i="9" s="1"/>
  <c r="AB257" i="9" s="1"/>
  <c r="V193" i="9"/>
  <c r="X193" i="9" s="1"/>
  <c r="Z193" i="9" s="1"/>
  <c r="AB193" i="9" s="1"/>
  <c r="W193" i="9"/>
  <c r="V129" i="9"/>
  <c r="X129" i="9" s="1"/>
  <c r="Z129" i="9" s="1"/>
  <c r="AB129" i="9" s="1"/>
  <c r="W129" i="9"/>
  <c r="V65" i="9"/>
  <c r="X65" i="9" s="1"/>
  <c r="Z65" i="9" s="1"/>
  <c r="AB65" i="9" s="1"/>
  <c r="W65" i="9"/>
  <c r="V77" i="7"/>
  <c r="X77" i="7" s="1"/>
  <c r="Z77" i="7" s="1"/>
  <c r="AB77" i="7" s="1"/>
  <c r="W77" i="7"/>
  <c r="W23" i="7"/>
  <c r="V23" i="7"/>
  <c r="X23" i="7" s="1"/>
  <c r="Z23" i="7" s="1"/>
  <c r="AB23" i="7" s="1"/>
  <c r="V198" i="9"/>
  <c r="X198" i="9" s="1"/>
  <c r="Z198" i="9" s="1"/>
  <c r="AB198" i="9" s="1"/>
  <c r="W198" i="9"/>
  <c r="J14" i="17"/>
  <c r="C13" i="9"/>
  <c r="W13" i="9" s="1"/>
  <c r="AA260" i="10"/>
  <c r="AC260" i="10" s="1"/>
  <c r="Y260" i="10"/>
  <c r="Y228" i="10"/>
  <c r="AA228" i="10" s="1"/>
  <c r="AC228" i="10" s="1"/>
  <c r="V92" i="9"/>
  <c r="X92" i="9" s="1"/>
  <c r="Z92" i="9" s="1"/>
  <c r="AB92" i="9" s="1"/>
  <c r="W92" i="9"/>
  <c r="Y253" i="10"/>
  <c r="AA253" i="10" s="1"/>
  <c r="AC253" i="10" s="1"/>
  <c r="V145" i="10"/>
  <c r="X145" i="10" s="1"/>
  <c r="Z145" i="10" s="1"/>
  <c r="AB145" i="10" s="1"/>
  <c r="W145" i="10"/>
  <c r="Y245" i="9"/>
  <c r="AA245" i="9" s="1"/>
  <c r="AC245" i="9" s="1"/>
  <c r="AA169" i="9"/>
  <c r="AC169" i="9" s="1"/>
  <c r="Y169" i="9"/>
  <c r="Y57" i="9"/>
  <c r="AA57" i="9" s="1"/>
  <c r="AC57" i="9" s="1"/>
  <c r="AA226" i="9"/>
  <c r="AC226" i="9" s="1"/>
  <c r="Y226" i="9"/>
  <c r="Y162" i="9"/>
  <c r="AA162" i="9" s="1"/>
  <c r="AC162" i="9" s="1"/>
  <c r="AA98" i="9"/>
  <c r="AC98" i="9" s="1"/>
  <c r="Y98" i="9"/>
  <c r="Y188" i="10"/>
  <c r="AA188" i="10" s="1"/>
  <c r="AC188" i="10" s="1"/>
  <c r="AA291" i="9"/>
  <c r="AC291" i="9" s="1"/>
  <c r="Y291" i="9"/>
  <c r="Y183" i="9"/>
  <c r="AA183" i="9" s="1"/>
  <c r="AC183" i="9" s="1"/>
  <c r="AA25" i="7"/>
  <c r="AC25" i="7" s="1"/>
  <c r="Y25" i="7"/>
  <c r="Y280" i="9"/>
  <c r="AA280" i="9" s="1"/>
  <c r="AC280" i="9" s="1"/>
  <c r="AA11" i="7"/>
  <c r="AC11" i="7" s="1"/>
  <c r="AE11" i="7" s="1"/>
  <c r="N12" i="17" s="1"/>
  <c r="Y11" i="7"/>
  <c r="Y298" i="7"/>
  <c r="AA298" i="7" s="1"/>
  <c r="AC298" i="7" s="1"/>
  <c r="AA50" i="7"/>
  <c r="AC50" i="7" s="1"/>
  <c r="Y50" i="7"/>
  <c r="V44" i="9"/>
  <c r="X44" i="9" s="1"/>
  <c r="Z44" i="9" s="1"/>
  <c r="AB44" i="9" s="1"/>
  <c r="W44" i="9"/>
  <c r="V210" i="9"/>
  <c r="X210" i="9" s="1"/>
  <c r="Z210" i="9" s="1"/>
  <c r="AB210" i="9" s="1"/>
  <c r="W210" i="9"/>
  <c r="V146" i="9"/>
  <c r="X146" i="9" s="1"/>
  <c r="Z146" i="9" s="1"/>
  <c r="AB146" i="9" s="1"/>
  <c r="W146" i="9"/>
  <c r="V82" i="9"/>
  <c r="X82" i="9" s="1"/>
  <c r="Z82" i="9" s="1"/>
  <c r="AB82" i="9" s="1"/>
  <c r="W82" i="9"/>
  <c r="Y230" i="10"/>
  <c r="AA230" i="10" s="1"/>
  <c r="AC230" i="10" s="1"/>
  <c r="W180" i="10"/>
  <c r="V180" i="10"/>
  <c r="X180" i="10" s="1"/>
  <c r="Z180" i="10" s="1"/>
  <c r="AB180" i="10" s="1"/>
  <c r="V152" i="10"/>
  <c r="X152" i="10" s="1"/>
  <c r="Z152" i="10" s="1"/>
  <c r="AB152" i="10" s="1"/>
  <c r="W152" i="10"/>
  <c r="W296" i="9"/>
  <c r="V296" i="9"/>
  <c r="X296" i="9" s="1"/>
  <c r="Z296" i="9" s="1"/>
  <c r="AB296" i="9" s="1"/>
  <c r="V224" i="9"/>
  <c r="X224" i="9" s="1"/>
  <c r="Z224" i="9" s="1"/>
  <c r="AB224" i="9" s="1"/>
  <c r="W224" i="9"/>
  <c r="V96" i="9"/>
  <c r="X96" i="9" s="1"/>
  <c r="Z96" i="9" s="1"/>
  <c r="AB96" i="9" s="1"/>
  <c r="W96" i="9"/>
  <c r="W293" i="10"/>
  <c r="V293" i="10"/>
  <c r="X293" i="10" s="1"/>
  <c r="Z293" i="10" s="1"/>
  <c r="AB293" i="10" s="1"/>
  <c r="AA275" i="10"/>
  <c r="AC275" i="10" s="1"/>
  <c r="Y275" i="10"/>
  <c r="W231" i="10"/>
  <c r="V231" i="10"/>
  <c r="X231" i="10" s="1"/>
  <c r="Z231" i="10" s="1"/>
  <c r="AB231" i="10" s="1"/>
  <c r="V213" i="10"/>
  <c r="X213" i="10" s="1"/>
  <c r="Z213" i="10" s="1"/>
  <c r="AB213" i="10" s="1"/>
  <c r="W213" i="10"/>
  <c r="V175" i="10"/>
  <c r="X175" i="10" s="1"/>
  <c r="Z175" i="10" s="1"/>
  <c r="AB175" i="10" s="1"/>
  <c r="W175" i="10"/>
  <c r="V143" i="10"/>
  <c r="X143" i="10" s="1"/>
  <c r="Z143" i="10" s="1"/>
  <c r="AB143" i="10" s="1"/>
  <c r="W143" i="10"/>
  <c r="V135" i="10"/>
  <c r="X135" i="10" s="1"/>
  <c r="Z135" i="10" s="1"/>
  <c r="AB135" i="10" s="1"/>
  <c r="W135" i="10"/>
  <c r="V119" i="10"/>
  <c r="X119" i="10" s="1"/>
  <c r="Z119" i="10" s="1"/>
  <c r="AB119" i="10" s="1"/>
  <c r="W119" i="10"/>
  <c r="V103" i="10"/>
  <c r="X103" i="10" s="1"/>
  <c r="Z103" i="10" s="1"/>
  <c r="AB103" i="10" s="1"/>
  <c r="W103" i="10"/>
  <c r="V87" i="10"/>
  <c r="X87" i="10" s="1"/>
  <c r="Z87" i="10" s="1"/>
  <c r="AB87" i="10" s="1"/>
  <c r="W87" i="10"/>
  <c r="V71" i="10"/>
  <c r="X71" i="10" s="1"/>
  <c r="Z71" i="10" s="1"/>
  <c r="AB71" i="10" s="1"/>
  <c r="W71" i="10"/>
  <c r="V55" i="10"/>
  <c r="X55" i="10" s="1"/>
  <c r="Z55" i="10" s="1"/>
  <c r="AB55" i="10" s="1"/>
  <c r="W55" i="10"/>
  <c r="V39" i="10"/>
  <c r="X39" i="10" s="1"/>
  <c r="Z39" i="10" s="1"/>
  <c r="AB39" i="10" s="1"/>
  <c r="W39" i="10"/>
  <c r="Y284" i="7"/>
  <c r="AA284" i="7" s="1"/>
  <c r="AC284" i="7" s="1"/>
  <c r="AA276" i="7"/>
  <c r="AC276" i="7" s="1"/>
  <c r="Y276" i="7"/>
  <c r="Y268" i="7"/>
  <c r="AA268" i="7" s="1"/>
  <c r="AC268" i="7" s="1"/>
  <c r="AA260" i="7"/>
  <c r="AC260" i="7" s="1"/>
  <c r="Y260" i="7"/>
  <c r="Y252" i="7"/>
  <c r="AA252" i="7" s="1"/>
  <c r="AC252" i="7" s="1"/>
  <c r="AA244" i="7"/>
  <c r="AC244" i="7" s="1"/>
  <c r="Y244" i="7"/>
  <c r="Y236" i="7"/>
  <c r="AA236" i="7" s="1"/>
  <c r="AC236" i="7" s="1"/>
  <c r="AA228" i="7"/>
  <c r="AC228" i="7" s="1"/>
  <c r="Y228" i="7"/>
  <c r="Y220" i="7"/>
  <c r="AA220" i="7" s="1"/>
  <c r="AC220" i="7" s="1"/>
  <c r="AA212" i="7"/>
  <c r="AC212" i="7" s="1"/>
  <c r="Y212" i="7"/>
  <c r="Y204" i="7"/>
  <c r="AA204" i="7" s="1"/>
  <c r="AC204" i="7" s="1"/>
  <c r="AA196" i="7"/>
  <c r="AC196" i="7" s="1"/>
  <c r="Y196" i="7"/>
  <c r="Y188" i="7"/>
  <c r="AA188" i="7" s="1"/>
  <c r="AC188" i="7" s="1"/>
  <c r="AA180" i="7"/>
  <c r="AC180" i="7" s="1"/>
  <c r="Y180" i="7"/>
  <c r="Y172" i="7"/>
  <c r="AA172" i="7" s="1"/>
  <c r="AC172" i="7" s="1"/>
  <c r="AA164" i="7"/>
  <c r="AC164" i="7" s="1"/>
  <c r="Y164" i="7"/>
  <c r="Y156" i="7"/>
  <c r="AA156" i="7" s="1"/>
  <c r="AC156" i="7" s="1"/>
  <c r="AA148" i="7"/>
  <c r="AC148" i="7" s="1"/>
  <c r="Y148" i="7"/>
  <c r="Y140" i="7"/>
  <c r="AA140" i="7" s="1"/>
  <c r="AC140" i="7" s="1"/>
  <c r="AA132" i="7"/>
  <c r="AC132" i="7" s="1"/>
  <c r="Y132" i="7"/>
  <c r="Y124" i="7"/>
  <c r="AA124" i="7" s="1"/>
  <c r="AC124" i="7" s="1"/>
  <c r="AA116" i="7"/>
  <c r="AC116" i="7" s="1"/>
  <c r="Y116" i="7"/>
  <c r="Y108" i="7"/>
  <c r="AA108" i="7" s="1"/>
  <c r="AC108" i="7" s="1"/>
  <c r="AA100" i="7"/>
  <c r="AC100" i="7" s="1"/>
  <c r="Y100" i="7"/>
  <c r="V61" i="7"/>
  <c r="X61" i="7" s="1"/>
  <c r="Z61" i="7" s="1"/>
  <c r="AB61" i="7" s="1"/>
  <c r="W61" i="7"/>
  <c r="W15" i="7"/>
  <c r="V15" i="7"/>
  <c r="X15" i="7" s="1"/>
  <c r="Z15" i="7" s="1"/>
  <c r="AB15" i="7" s="1"/>
  <c r="AD15" i="7" s="1"/>
  <c r="W277" i="9"/>
  <c r="V277" i="9"/>
  <c r="X277" i="9" s="1"/>
  <c r="Z277" i="9" s="1"/>
  <c r="AB277" i="9" s="1"/>
  <c r="V81" i="7"/>
  <c r="X81" i="7" s="1"/>
  <c r="Z81" i="7" s="1"/>
  <c r="AB81" i="7" s="1"/>
  <c r="W81" i="7"/>
  <c r="W5" i="10"/>
  <c r="V5" i="10"/>
  <c r="X5" i="10" s="1"/>
  <c r="Z5" i="10" s="1"/>
  <c r="AB5" i="10" s="1"/>
  <c r="V70" i="9"/>
  <c r="X70" i="9" s="1"/>
  <c r="Z70" i="9" s="1"/>
  <c r="AB70" i="9" s="1"/>
  <c r="W70" i="9"/>
  <c r="Y78" i="10"/>
  <c r="AA78" i="10" s="1"/>
  <c r="AC78" i="10" s="1"/>
  <c r="AA46" i="10"/>
  <c r="AC46" i="10" s="1"/>
  <c r="Y46" i="10"/>
  <c r="V76" i="7"/>
  <c r="X76" i="7" s="1"/>
  <c r="Z76" i="7" s="1"/>
  <c r="AB76" i="7" s="1"/>
  <c r="W76" i="7"/>
  <c r="V156" i="9"/>
  <c r="X156" i="9" s="1"/>
  <c r="Z156" i="9" s="1"/>
  <c r="AB156" i="9" s="1"/>
  <c r="W156" i="9"/>
  <c r="V129" i="10"/>
  <c r="X129" i="10" s="1"/>
  <c r="Z129" i="10" s="1"/>
  <c r="AB129" i="10" s="1"/>
  <c r="W129" i="10"/>
  <c r="V89" i="10"/>
  <c r="X89" i="10" s="1"/>
  <c r="Z89" i="10" s="1"/>
  <c r="AB89" i="10" s="1"/>
  <c r="W89" i="10"/>
  <c r="V49" i="10"/>
  <c r="X49" i="10" s="1"/>
  <c r="Z49" i="10" s="1"/>
  <c r="AB49" i="10" s="1"/>
  <c r="W49" i="10"/>
  <c r="AA254" i="10"/>
  <c r="AC254" i="10" s="1"/>
  <c r="Y254" i="10"/>
  <c r="W253" i="9"/>
  <c r="V253" i="9"/>
  <c r="X253" i="9" s="1"/>
  <c r="Z253" i="9" s="1"/>
  <c r="AB253" i="9" s="1"/>
  <c r="AA39" i="7"/>
  <c r="AC39" i="7" s="1"/>
  <c r="Y39" i="7"/>
  <c r="Y13" i="9" l="1"/>
  <c r="AA13" i="9" s="1"/>
  <c r="AC13" i="9" s="1"/>
  <c r="AE13" i="9" s="1"/>
  <c r="O14" i="17" s="1"/>
  <c r="Y11" i="9"/>
  <c r="AA11" i="9" s="1"/>
  <c r="AC11" i="9" s="1"/>
  <c r="AE11" i="9" s="1"/>
  <c r="O12" i="17" s="1"/>
  <c r="Y129" i="10"/>
  <c r="AA129" i="10" s="1"/>
  <c r="AC129" i="10" s="1"/>
  <c r="Y39" i="10"/>
  <c r="AA39" i="10" s="1"/>
  <c r="AC39" i="10" s="1"/>
  <c r="Y103" i="10"/>
  <c r="AA103" i="10" s="1"/>
  <c r="AC103" i="10" s="1"/>
  <c r="Y175" i="10"/>
  <c r="AA175" i="10" s="1"/>
  <c r="AC175" i="10" s="1"/>
  <c r="Y44" i="9"/>
  <c r="AA44" i="9" s="1"/>
  <c r="AC44" i="9" s="1"/>
  <c r="Y299" i="10"/>
  <c r="AA299" i="10" s="1"/>
  <c r="AC299" i="10" s="1"/>
  <c r="Y90" i="7"/>
  <c r="AA90" i="7" s="1"/>
  <c r="AC90" i="7" s="1"/>
  <c r="Y6" i="10"/>
  <c r="AA6" i="10" s="1"/>
  <c r="AC6" i="10" s="1"/>
  <c r="Y51" i="9"/>
  <c r="AA51" i="9" s="1"/>
  <c r="AC51" i="9" s="1"/>
  <c r="Y243" i="9"/>
  <c r="AA243" i="9" s="1"/>
  <c r="AC243" i="9" s="1"/>
  <c r="Y26" i="10"/>
  <c r="AA26" i="10" s="1"/>
  <c r="AC26" i="10" s="1"/>
  <c r="Y226" i="10"/>
  <c r="AA226" i="10" s="1"/>
  <c r="AC226" i="10" s="1"/>
  <c r="Y258" i="10"/>
  <c r="AA258" i="10" s="1"/>
  <c r="AC258" i="10" s="1"/>
  <c r="Y125" i="7"/>
  <c r="AA125" i="7" s="1"/>
  <c r="AC125" i="7" s="1"/>
  <c r="Y189" i="7"/>
  <c r="AA189" i="7" s="1"/>
  <c r="AC189" i="7" s="1"/>
  <c r="Y253" i="7"/>
  <c r="AA253" i="7" s="1"/>
  <c r="AC253" i="7" s="1"/>
  <c r="Y56" i="10"/>
  <c r="AA56" i="10" s="1"/>
  <c r="AC56" i="10" s="1"/>
  <c r="Y101" i="7"/>
  <c r="AA101" i="7" s="1"/>
  <c r="AC101" i="7" s="1"/>
  <c r="Y40" i="9"/>
  <c r="AA40" i="9" s="1"/>
  <c r="AC40" i="9" s="1"/>
  <c r="Y192" i="9"/>
  <c r="AA192" i="9" s="1"/>
  <c r="AC192" i="9" s="1"/>
  <c r="Y21" i="7"/>
  <c r="AA21" i="7" s="1"/>
  <c r="AC21" i="7" s="1"/>
  <c r="AE21" i="7" s="1"/>
  <c r="N22" i="17" s="1"/>
  <c r="Y174" i="10"/>
  <c r="AA174" i="10" s="1"/>
  <c r="AC174" i="10" s="1"/>
  <c r="Y269" i="9"/>
  <c r="AA269" i="9" s="1"/>
  <c r="AC269" i="9" s="1"/>
  <c r="J17" i="17"/>
  <c r="C16" i="9"/>
  <c r="Y273" i="9"/>
  <c r="AA273" i="9" s="1"/>
  <c r="AC273" i="9" s="1"/>
  <c r="Y261" i="10"/>
  <c r="AA261" i="10" s="1"/>
  <c r="AC261" i="10" s="1"/>
  <c r="Y290" i="9"/>
  <c r="AA290" i="9" s="1"/>
  <c r="AC290" i="9" s="1"/>
  <c r="Y272" i="9"/>
  <c r="AA272" i="9" s="1"/>
  <c r="AC272" i="9" s="1"/>
  <c r="Y271" i="10"/>
  <c r="AA271" i="10" s="1"/>
  <c r="AC271" i="10" s="1"/>
  <c r="Y252" i="9"/>
  <c r="AA252" i="9" s="1"/>
  <c r="AC252" i="9" s="1"/>
  <c r="Y29" i="7"/>
  <c r="AA29" i="7" s="1"/>
  <c r="AC29" i="7" s="1"/>
  <c r="Y299" i="9"/>
  <c r="AA299" i="9" s="1"/>
  <c r="AC299" i="9" s="1"/>
  <c r="Y298" i="10"/>
  <c r="AA298" i="10" s="1"/>
  <c r="AC298" i="10" s="1"/>
  <c r="Y262" i="9"/>
  <c r="AA262" i="9" s="1"/>
  <c r="AC262" i="9" s="1"/>
  <c r="Y31" i="7"/>
  <c r="AA31" i="7" s="1"/>
  <c r="AC31" i="7" s="1"/>
  <c r="Y289" i="9"/>
  <c r="AA289" i="9" s="1"/>
  <c r="AC289" i="9" s="1"/>
  <c r="Y288" i="9"/>
  <c r="AA288" i="9" s="1"/>
  <c r="AC288" i="9" s="1"/>
  <c r="Y216" i="10"/>
  <c r="AA216" i="10" s="1"/>
  <c r="AC216" i="10" s="1"/>
  <c r="Y266" i="9"/>
  <c r="AA266" i="9" s="1"/>
  <c r="AC266" i="9" s="1"/>
  <c r="Y295" i="10"/>
  <c r="AA295" i="10" s="1"/>
  <c r="AC295" i="10" s="1"/>
  <c r="Y206" i="10"/>
  <c r="AA206" i="10" s="1"/>
  <c r="AC206" i="10" s="1"/>
  <c r="Y54" i="7"/>
  <c r="AA54" i="7" s="1"/>
  <c r="AC54" i="7" s="1"/>
  <c r="Y285" i="10"/>
  <c r="AA285" i="10" s="1"/>
  <c r="AC285" i="10" s="1"/>
  <c r="Y291" i="7"/>
  <c r="AA291" i="7" s="1"/>
  <c r="AC291" i="7" s="1"/>
  <c r="Y5" i="10"/>
  <c r="AA5" i="10" s="1"/>
  <c r="AC5" i="10" s="1"/>
  <c r="Y277" i="9"/>
  <c r="AA277" i="9" s="1"/>
  <c r="AC277" i="9" s="1"/>
  <c r="Y293" i="10"/>
  <c r="AA293" i="10" s="1"/>
  <c r="AC293" i="10" s="1"/>
  <c r="Y23" i="7"/>
  <c r="AA23" i="7" s="1"/>
  <c r="AC23" i="7" s="1"/>
  <c r="Y292" i="7"/>
  <c r="AA292" i="7" s="1"/>
  <c r="AC292" i="7" s="1"/>
  <c r="Y33" i="7"/>
  <c r="AA33" i="7" s="1"/>
  <c r="AC33" i="7" s="1"/>
  <c r="Y284" i="10"/>
  <c r="AA284" i="10" s="1"/>
  <c r="AC284" i="10" s="1"/>
  <c r="Y298" i="9"/>
  <c r="AA298" i="9" s="1"/>
  <c r="AC298" i="9" s="1"/>
  <c r="Y277" i="10"/>
  <c r="AA277" i="10" s="1"/>
  <c r="AC277" i="10" s="1"/>
  <c r="Y251" i="9"/>
  <c r="AA251" i="9" s="1"/>
  <c r="AC251" i="9" s="1"/>
  <c r="Y220" i="10"/>
  <c r="AA220" i="10" s="1"/>
  <c r="AC220" i="10" s="1"/>
  <c r="Y239" i="10"/>
  <c r="AA239" i="10" s="1"/>
  <c r="AC239" i="10" s="1"/>
  <c r="Y87" i="7"/>
  <c r="AA87" i="7" s="1"/>
  <c r="AC87" i="7" s="1"/>
  <c r="Y30" i="7"/>
  <c r="AA30" i="7" s="1"/>
  <c r="AC30" i="7" s="1"/>
  <c r="Y105" i="10"/>
  <c r="AA105" i="10" s="1"/>
  <c r="AC105" i="10" s="1"/>
  <c r="Y37" i="9"/>
  <c r="AA37" i="9" s="1"/>
  <c r="AC37" i="9" s="1"/>
  <c r="Y165" i="9"/>
  <c r="AA165" i="9" s="1"/>
  <c r="AC165" i="9" s="1"/>
  <c r="Y28" i="7"/>
  <c r="AA28" i="7" s="1"/>
  <c r="AC28" i="7" s="1"/>
  <c r="Y118" i="7"/>
  <c r="AA118" i="7" s="1"/>
  <c r="AC118" i="7" s="1"/>
  <c r="Y150" i="7"/>
  <c r="AA150" i="7" s="1"/>
  <c r="AC150" i="7" s="1"/>
  <c r="Y198" i="7"/>
  <c r="AA198" i="7" s="1"/>
  <c r="AC198" i="7" s="1"/>
  <c r="Y181" i="10"/>
  <c r="AA181" i="10" s="1"/>
  <c r="AC181" i="10" s="1"/>
  <c r="Y124" i="9"/>
  <c r="AA124" i="9" s="1"/>
  <c r="AC124" i="9" s="1"/>
  <c r="Y203" i="9"/>
  <c r="AA203" i="9" s="1"/>
  <c r="AC203" i="9" s="1"/>
  <c r="Y14" i="7"/>
  <c r="AA14" i="7" s="1"/>
  <c r="AC14" i="7" s="1"/>
  <c r="AE14" i="7" s="1"/>
  <c r="N15" i="17" s="1"/>
  <c r="Y47" i="9"/>
  <c r="AA47" i="9" s="1"/>
  <c r="AC47" i="9" s="1"/>
  <c r="Y175" i="9"/>
  <c r="AA175" i="9" s="1"/>
  <c r="AC175" i="9" s="1"/>
  <c r="Y95" i="7"/>
  <c r="AA95" i="7" s="1"/>
  <c r="AC95" i="7" s="1"/>
  <c r="Y128" i="10"/>
  <c r="AA128" i="10" s="1"/>
  <c r="AC128" i="10" s="1"/>
  <c r="Y113" i="10"/>
  <c r="AA113" i="10" s="1"/>
  <c r="AC113" i="10" s="1"/>
  <c r="Y134" i="9"/>
  <c r="AA134" i="9" s="1"/>
  <c r="AC134" i="9" s="1"/>
  <c r="Y20" i="7"/>
  <c r="AA20" i="7" s="1"/>
  <c r="AC20" i="7" s="1"/>
  <c r="AE20" i="7" s="1"/>
  <c r="N21" i="17" s="1"/>
  <c r="Y31" i="10"/>
  <c r="AA31" i="10" s="1"/>
  <c r="AC31" i="10" s="1"/>
  <c r="Y95" i="10"/>
  <c r="AA95" i="10" s="1"/>
  <c r="AC95" i="10" s="1"/>
  <c r="Y127" i="10"/>
  <c r="AA127" i="10" s="1"/>
  <c r="AC127" i="10" s="1"/>
  <c r="Y48" i="9"/>
  <c r="AA48" i="9" s="1"/>
  <c r="AC48" i="9" s="1"/>
  <c r="Y178" i="9"/>
  <c r="AA178" i="9" s="1"/>
  <c r="AC178" i="9" s="1"/>
  <c r="Y225" i="9"/>
  <c r="AA225" i="9" s="1"/>
  <c r="AC225" i="9" s="1"/>
  <c r="Y82" i="10"/>
  <c r="AA82" i="10" s="1"/>
  <c r="AC82" i="10" s="1"/>
  <c r="Y130" i="10"/>
  <c r="AA130" i="10" s="1"/>
  <c r="AC130" i="10" s="1"/>
  <c r="Y266" i="10"/>
  <c r="AA266" i="10" s="1"/>
  <c r="AC266" i="10" s="1"/>
  <c r="Y165" i="7"/>
  <c r="AA165" i="7" s="1"/>
  <c r="AC165" i="7" s="1"/>
  <c r="Y40" i="10"/>
  <c r="AA40" i="10" s="1"/>
  <c r="AC40" i="10" s="1"/>
  <c r="Y248" i="10"/>
  <c r="AA248" i="10" s="1"/>
  <c r="AC248" i="10" s="1"/>
  <c r="Y139" i="9"/>
  <c r="AA139" i="9" s="1"/>
  <c r="AC139" i="9" s="1"/>
  <c r="Y95" i="9"/>
  <c r="AA95" i="9" s="1"/>
  <c r="AC95" i="9" s="1"/>
  <c r="Y223" i="9"/>
  <c r="AA223" i="9" s="1"/>
  <c r="AC223" i="9" s="1"/>
  <c r="Y67" i="7"/>
  <c r="AA67" i="7" s="1"/>
  <c r="AC67" i="7" s="1"/>
  <c r="Y119" i="7"/>
  <c r="AA119" i="7" s="1"/>
  <c r="AC119" i="7" s="1"/>
  <c r="Y151" i="7"/>
  <c r="AA151" i="7" s="1"/>
  <c r="AC151" i="7" s="1"/>
  <c r="Y199" i="7"/>
  <c r="AA199" i="7" s="1"/>
  <c r="AC199" i="7" s="1"/>
  <c r="Y247" i="7"/>
  <c r="AA247" i="7" s="1"/>
  <c r="AC247" i="7" s="1"/>
  <c r="J20" i="17"/>
  <c r="C19" i="9"/>
  <c r="Y140" i="10"/>
  <c r="AA140" i="10" s="1"/>
  <c r="AC140" i="10" s="1"/>
  <c r="Y89" i="10"/>
  <c r="AA89" i="10" s="1"/>
  <c r="AC89" i="10" s="1"/>
  <c r="Y156" i="9"/>
  <c r="AA156" i="9" s="1"/>
  <c r="AC156" i="9" s="1"/>
  <c r="Y70" i="9"/>
  <c r="AA70" i="9" s="1"/>
  <c r="AC70" i="9" s="1"/>
  <c r="Y81" i="7"/>
  <c r="AA81" i="7" s="1"/>
  <c r="AC81" i="7" s="1"/>
  <c r="J16" i="17"/>
  <c r="C15" i="9"/>
  <c r="Y55" i="10"/>
  <c r="AA55" i="10" s="1"/>
  <c r="AC55" i="10" s="1"/>
  <c r="Y87" i="10"/>
  <c r="AA87" i="10" s="1"/>
  <c r="AC87" i="10" s="1"/>
  <c r="Y119" i="10"/>
  <c r="AA119" i="10" s="1"/>
  <c r="AC119" i="10" s="1"/>
  <c r="Y143" i="10"/>
  <c r="AA143" i="10" s="1"/>
  <c r="AC143" i="10" s="1"/>
  <c r="Y213" i="10"/>
  <c r="AA213" i="10" s="1"/>
  <c r="AC213" i="10" s="1"/>
  <c r="Y96" i="9"/>
  <c r="AA96" i="9" s="1"/>
  <c r="AC96" i="9" s="1"/>
  <c r="Y82" i="9"/>
  <c r="AA82" i="9" s="1"/>
  <c r="AC82" i="9" s="1"/>
  <c r="Y210" i="9"/>
  <c r="AA210" i="9" s="1"/>
  <c r="AC210" i="9" s="1"/>
  <c r="Y145" i="10"/>
  <c r="AA145" i="10" s="1"/>
  <c r="AC145" i="10" s="1"/>
  <c r="Y92" i="9"/>
  <c r="AA92" i="9" s="1"/>
  <c r="AC92" i="9" s="1"/>
  <c r="Y198" i="9"/>
  <c r="AA198" i="9" s="1"/>
  <c r="AC198" i="9" s="1"/>
  <c r="Y77" i="7"/>
  <c r="AA77" i="7" s="1"/>
  <c r="AC77" i="7" s="1"/>
  <c r="Y129" i="9"/>
  <c r="AA129" i="9" s="1"/>
  <c r="AC129" i="9" s="1"/>
  <c r="Y57" i="7"/>
  <c r="AA57" i="7" s="1"/>
  <c r="AC57" i="7" s="1"/>
  <c r="Y43" i="9"/>
  <c r="AA43" i="9" s="1"/>
  <c r="AC43" i="9" s="1"/>
  <c r="Y211" i="10"/>
  <c r="AA211" i="10" s="1"/>
  <c r="AC211" i="10" s="1"/>
  <c r="Y83" i="9"/>
  <c r="AA83" i="9" s="1"/>
  <c r="AC83" i="9" s="1"/>
  <c r="Y147" i="9"/>
  <c r="AA147" i="9" s="1"/>
  <c r="AC147" i="9" s="1"/>
  <c r="Y211" i="9"/>
  <c r="AA211" i="9" s="1"/>
  <c r="AC211" i="9" s="1"/>
  <c r="Y42" i="10"/>
  <c r="AA42" i="10" s="1"/>
  <c r="AC42" i="10" s="1"/>
  <c r="Y74" i="10"/>
  <c r="AA74" i="10" s="1"/>
  <c r="AC74" i="10" s="1"/>
  <c r="Y106" i="10"/>
  <c r="AA106" i="10" s="1"/>
  <c r="AC106" i="10" s="1"/>
  <c r="Y138" i="10"/>
  <c r="AA138" i="10" s="1"/>
  <c r="AC138" i="10" s="1"/>
  <c r="Y164" i="10"/>
  <c r="AA164" i="10" s="1"/>
  <c r="AC164" i="10" s="1"/>
  <c r="Y242" i="10"/>
  <c r="AA242" i="10" s="1"/>
  <c r="AC242" i="10" s="1"/>
  <c r="Y274" i="10"/>
  <c r="AA274" i="10" s="1"/>
  <c r="AC274" i="10" s="1"/>
  <c r="Y109" i="7"/>
  <c r="AA109" i="7" s="1"/>
  <c r="AC109" i="7" s="1"/>
  <c r="Y141" i="7"/>
  <c r="AA141" i="7" s="1"/>
  <c r="AC141" i="7" s="1"/>
  <c r="Y173" i="7"/>
  <c r="AA173" i="7" s="1"/>
  <c r="AC173" i="7" s="1"/>
  <c r="Y205" i="7"/>
  <c r="AA205" i="7" s="1"/>
  <c r="AC205" i="7" s="1"/>
  <c r="Y237" i="7"/>
  <c r="AA237" i="7" s="1"/>
  <c r="AC237" i="7" s="1"/>
  <c r="Y269" i="7"/>
  <c r="AA269" i="7" s="1"/>
  <c r="AC269" i="7" s="1"/>
  <c r="Y24" i="10"/>
  <c r="AA24" i="10" s="1"/>
  <c r="AC24" i="10" s="1"/>
  <c r="Y88" i="10"/>
  <c r="AA88" i="10" s="1"/>
  <c r="AC88" i="10" s="1"/>
  <c r="Y162" i="10"/>
  <c r="AA162" i="10" s="1"/>
  <c r="AC162" i="10" s="1"/>
  <c r="Y232" i="10"/>
  <c r="AA232" i="10" s="1"/>
  <c r="AC232" i="10" s="1"/>
  <c r="Y81" i="10"/>
  <c r="AA81" i="10" s="1"/>
  <c r="AC81" i="10" s="1"/>
  <c r="Y91" i="7"/>
  <c r="AA91" i="7" s="1"/>
  <c r="AC91" i="7" s="1"/>
  <c r="Y107" i="9"/>
  <c r="AA107" i="9" s="1"/>
  <c r="AC107" i="9" s="1"/>
  <c r="Y67" i="9"/>
  <c r="AA67" i="9" s="1"/>
  <c r="AC67" i="9" s="1"/>
  <c r="Y131" i="9"/>
  <c r="AA131" i="9" s="1"/>
  <c r="AC131" i="9" s="1"/>
  <c r="Y227" i="9"/>
  <c r="AA227" i="9" s="1"/>
  <c r="AC227" i="9" s="1"/>
  <c r="Y66" i="10"/>
  <c r="AA66" i="10" s="1"/>
  <c r="AC66" i="10" s="1"/>
  <c r="Y142" i="10"/>
  <c r="AA142" i="10" s="1"/>
  <c r="AC142" i="10" s="1"/>
  <c r="Y250" i="10"/>
  <c r="AA250" i="10" s="1"/>
  <c r="AC250" i="10" s="1"/>
  <c r="Y83" i="7"/>
  <c r="AA83" i="7" s="1"/>
  <c r="AC83" i="7" s="1"/>
  <c r="Y117" i="7"/>
  <c r="AA117" i="7" s="1"/>
  <c r="AC117" i="7" s="1"/>
  <c r="Y181" i="7"/>
  <c r="AA181" i="7" s="1"/>
  <c r="AC181" i="7" s="1"/>
  <c r="Y245" i="7"/>
  <c r="AA245" i="7" s="1"/>
  <c r="AC245" i="7" s="1"/>
  <c r="Y136" i="10"/>
  <c r="AA136" i="10" s="1"/>
  <c r="AC136" i="10" s="1"/>
  <c r="Y280" i="10"/>
  <c r="AA280" i="10" s="1"/>
  <c r="AC280" i="10" s="1"/>
  <c r="Y41" i="10"/>
  <c r="AA41" i="10" s="1"/>
  <c r="AC41" i="10" s="1"/>
  <c r="Y60" i="9"/>
  <c r="AA60" i="9" s="1"/>
  <c r="AC60" i="9" s="1"/>
  <c r="Y85" i="9"/>
  <c r="AA85" i="9" s="1"/>
  <c r="AC85" i="9" s="1"/>
  <c r="Y213" i="9"/>
  <c r="AA213" i="9" s="1"/>
  <c r="AC213" i="9" s="1"/>
  <c r="Y173" i="10"/>
  <c r="AA173" i="10" s="1"/>
  <c r="AC173" i="10" s="1"/>
  <c r="Y64" i="9"/>
  <c r="AA64" i="9" s="1"/>
  <c r="AC64" i="9" s="1"/>
  <c r="Y79" i="7"/>
  <c r="AA79" i="7" s="1"/>
  <c r="AC79" i="7" s="1"/>
  <c r="Y49" i="9"/>
  <c r="AA49" i="9" s="1"/>
  <c r="AC49" i="9" s="1"/>
  <c r="Y12" i="7"/>
  <c r="AA12" i="7" s="1"/>
  <c r="AC12" i="7" s="1"/>
  <c r="AE12" i="7" s="1"/>
  <c r="N13" i="17" s="1"/>
  <c r="A12" i="17"/>
  <c r="A11" i="10"/>
  <c r="A11" i="9"/>
  <c r="A13" i="5"/>
  <c r="A11" i="7"/>
  <c r="AA258" i="9"/>
  <c r="AC258" i="9" s="1"/>
  <c r="Y258" i="9"/>
  <c r="AA292" i="10"/>
  <c r="AC292" i="10" s="1"/>
  <c r="Y292" i="10"/>
  <c r="AA294" i="9"/>
  <c r="AC294" i="9" s="1"/>
  <c r="Y294" i="9"/>
  <c r="AA302" i="7"/>
  <c r="AC302" i="7" s="1"/>
  <c r="Y302" i="7"/>
  <c r="AA275" i="9"/>
  <c r="AC275" i="9" s="1"/>
  <c r="Y275" i="9"/>
  <c r="AA196" i="10"/>
  <c r="AC196" i="10" s="1"/>
  <c r="Y196" i="10"/>
  <c r="AA27" i="7"/>
  <c r="AC27" i="7" s="1"/>
  <c r="Y27" i="7"/>
  <c r="AA300" i="7"/>
  <c r="AC300" i="7" s="1"/>
  <c r="Y300" i="7"/>
  <c r="AA287" i="9"/>
  <c r="AC287" i="9" s="1"/>
  <c r="Y287" i="9"/>
  <c r="J15" i="17"/>
  <c r="C14" i="9"/>
  <c r="AA293" i="7"/>
  <c r="AC293" i="7" s="1"/>
  <c r="Y293" i="7"/>
  <c r="J21" i="17"/>
  <c r="C20" i="9"/>
  <c r="AA264" i="9"/>
  <c r="AC264" i="9" s="1"/>
  <c r="Y264" i="9"/>
  <c r="AA212" i="10"/>
  <c r="AC212" i="10" s="1"/>
  <c r="Y212" i="10"/>
  <c r="AA286" i="9"/>
  <c r="AC286" i="9" s="1"/>
  <c r="Y286" i="9"/>
  <c r="AA241" i="10"/>
  <c r="AC241" i="10" s="1"/>
  <c r="Y241" i="10"/>
  <c r="AA303" i="7"/>
  <c r="AC303" i="7" s="1"/>
  <c r="Y303" i="7"/>
  <c r="AA184" i="10"/>
  <c r="AC184" i="10" s="1"/>
  <c r="Y184" i="10"/>
  <c r="AA247" i="10"/>
  <c r="AC247" i="10" s="1"/>
  <c r="Y247" i="10"/>
  <c r="AA268" i="9"/>
  <c r="AC268" i="9" s="1"/>
  <c r="Y268" i="9"/>
  <c r="AA261" i="9"/>
  <c r="AC261" i="9" s="1"/>
  <c r="Y261" i="9"/>
  <c r="AA294" i="7"/>
  <c r="AC294" i="7" s="1"/>
  <c r="Y294" i="7"/>
  <c r="AA255" i="10"/>
  <c r="AC255" i="10" s="1"/>
  <c r="Y255" i="10"/>
  <c r="AA19" i="7"/>
  <c r="AC19" i="7" s="1"/>
  <c r="AE19" i="7" s="1"/>
  <c r="N20" i="17" s="1"/>
  <c r="Y19" i="7"/>
  <c r="AA49" i="10"/>
  <c r="AC49" i="10" s="1"/>
  <c r="Y49" i="10"/>
  <c r="AA76" i="7"/>
  <c r="AC76" i="7" s="1"/>
  <c r="Y76" i="7"/>
  <c r="AA61" i="7"/>
  <c r="AC61" i="7" s="1"/>
  <c r="Y61" i="7"/>
  <c r="AA71" i="10"/>
  <c r="AC71" i="10" s="1"/>
  <c r="Y71" i="10"/>
  <c r="AA135" i="10"/>
  <c r="AC135" i="10" s="1"/>
  <c r="Y135" i="10"/>
  <c r="AA224" i="9"/>
  <c r="AC224" i="9" s="1"/>
  <c r="Y224" i="9"/>
  <c r="AA152" i="10"/>
  <c r="AC152" i="10" s="1"/>
  <c r="Y152" i="10"/>
  <c r="AA146" i="9"/>
  <c r="AC146" i="9" s="1"/>
  <c r="Y146" i="9"/>
  <c r="AA65" i="9"/>
  <c r="AC65" i="9" s="1"/>
  <c r="Y65" i="9"/>
  <c r="AA193" i="9"/>
  <c r="AC193" i="9" s="1"/>
  <c r="Y193" i="9"/>
  <c r="AA193" i="10"/>
  <c r="AC193" i="10" s="1"/>
  <c r="Y193" i="10"/>
  <c r="AA171" i="9"/>
  <c r="AC171" i="9" s="1"/>
  <c r="Y171" i="9"/>
  <c r="AA195" i="10"/>
  <c r="AC195" i="10" s="1"/>
  <c r="Y195" i="10"/>
  <c r="AA115" i="9"/>
  <c r="AC115" i="9" s="1"/>
  <c r="Y115" i="9"/>
  <c r="AA179" i="9"/>
  <c r="AC179" i="9" s="1"/>
  <c r="Y179" i="9"/>
  <c r="AA71" i="7"/>
  <c r="AC71" i="7" s="1"/>
  <c r="Y71" i="7"/>
  <c r="AA58" i="10"/>
  <c r="AC58" i="10" s="1"/>
  <c r="Y58" i="10"/>
  <c r="AA90" i="10"/>
  <c r="AC90" i="10" s="1"/>
  <c r="Y90" i="10"/>
  <c r="AA122" i="10"/>
  <c r="AC122" i="10" s="1"/>
  <c r="Y122" i="10"/>
  <c r="AA148" i="10"/>
  <c r="AC148" i="10" s="1"/>
  <c r="Y148" i="10"/>
  <c r="AA157" i="7"/>
  <c r="AC157" i="7" s="1"/>
  <c r="Y157" i="7"/>
  <c r="AA221" i="7"/>
  <c r="AC221" i="7" s="1"/>
  <c r="Y221" i="7"/>
  <c r="AA285" i="7"/>
  <c r="AC285" i="7" s="1"/>
  <c r="Y285" i="7"/>
  <c r="AA120" i="10"/>
  <c r="AC120" i="10" s="1"/>
  <c r="Y120" i="10"/>
  <c r="AA264" i="10"/>
  <c r="AC264" i="10" s="1"/>
  <c r="Y264" i="10"/>
  <c r="AA17" i="9"/>
  <c r="AC17" i="9" s="1"/>
  <c r="AE17" i="9" s="1"/>
  <c r="O18" i="17" s="1"/>
  <c r="Y17" i="9"/>
  <c r="AA35" i="9"/>
  <c r="AC35" i="9" s="1"/>
  <c r="Y35" i="9"/>
  <c r="AA99" i="9"/>
  <c r="AC99" i="9" s="1"/>
  <c r="Y99" i="9"/>
  <c r="AA163" i="9"/>
  <c r="AC163" i="9" s="1"/>
  <c r="Y163" i="9"/>
  <c r="AA34" i="10"/>
  <c r="AC34" i="10" s="1"/>
  <c r="Y34" i="10"/>
  <c r="AA98" i="10"/>
  <c r="AC98" i="10" s="1"/>
  <c r="Y98" i="10"/>
  <c r="AA172" i="10"/>
  <c r="AC172" i="10" s="1"/>
  <c r="Y172" i="10"/>
  <c r="AA234" i="10"/>
  <c r="AC234" i="10" s="1"/>
  <c r="Y234" i="10"/>
  <c r="AA149" i="7"/>
  <c r="AC149" i="7" s="1"/>
  <c r="Y149" i="7"/>
  <c r="AA213" i="7"/>
  <c r="AC213" i="7" s="1"/>
  <c r="Y213" i="7"/>
  <c r="AA277" i="7"/>
  <c r="AC277" i="7" s="1"/>
  <c r="Y277" i="7"/>
  <c r="AA72" i="10"/>
  <c r="AC72" i="10" s="1"/>
  <c r="Y72" i="10"/>
  <c r="AA170" i="10"/>
  <c r="AC170" i="10" s="1"/>
  <c r="Y170" i="10"/>
  <c r="AA121" i="10"/>
  <c r="AC121" i="10" s="1"/>
  <c r="Y121" i="10"/>
  <c r="AA149" i="9"/>
  <c r="AC149" i="9" s="1"/>
  <c r="Y149" i="9"/>
  <c r="AA189" i="10"/>
  <c r="AC189" i="10" s="1"/>
  <c r="Y189" i="10"/>
  <c r="AA22" i="9"/>
  <c r="AC22" i="9" s="1"/>
  <c r="AE22" i="9" s="1"/>
  <c r="O23" i="17" s="1"/>
  <c r="Y22" i="9"/>
  <c r="AA177" i="9"/>
  <c r="AC177" i="9" s="1"/>
  <c r="Y177" i="9"/>
  <c r="AA26" i="7"/>
  <c r="AC26" i="7" s="1"/>
  <c r="Y26" i="7"/>
  <c r="J7" i="17"/>
  <c r="C6" i="9"/>
  <c r="AA282" i="9"/>
  <c r="AC282" i="9" s="1"/>
  <c r="Y282" i="9"/>
  <c r="AA284" i="9"/>
  <c r="AC284" i="9" s="1"/>
  <c r="Y284" i="9"/>
  <c r="J19" i="17"/>
  <c r="C18" i="9"/>
  <c r="AA281" i="9"/>
  <c r="AC281" i="9" s="1"/>
  <c r="Y281" i="9"/>
  <c r="AA58" i="7"/>
  <c r="AC58" i="7" s="1"/>
  <c r="Y58" i="7"/>
  <c r="AA293" i="9"/>
  <c r="AC293" i="9" s="1"/>
  <c r="Y293" i="9"/>
  <c r="AA286" i="7"/>
  <c r="AC286" i="7" s="1"/>
  <c r="Y286" i="7"/>
  <c r="AA285" i="9"/>
  <c r="AC285" i="9" s="1"/>
  <c r="Y285" i="9"/>
  <c r="K12" i="17"/>
  <c r="C11" i="10"/>
  <c r="AA56" i="7"/>
  <c r="AC56" i="7" s="1"/>
  <c r="Y56" i="7"/>
  <c r="AA276" i="9"/>
  <c r="AC276" i="9" s="1"/>
  <c r="Y276" i="9"/>
  <c r="AA273" i="10"/>
  <c r="AC273" i="10" s="1"/>
  <c r="Y273" i="10"/>
  <c r="AA287" i="7"/>
  <c r="AC287" i="7" s="1"/>
  <c r="Y287" i="7"/>
  <c r="AA9" i="7"/>
  <c r="AC9" i="7" s="1"/>
  <c r="AE9" i="7" s="1"/>
  <c r="N10" i="17" s="1"/>
  <c r="Y9" i="7"/>
  <c r="AA302" i="10"/>
  <c r="AC302" i="10" s="1"/>
  <c r="Y302" i="10"/>
  <c r="K24" i="17"/>
  <c r="C23" i="10"/>
  <c r="AA255" i="9"/>
  <c r="AC255" i="9" s="1"/>
  <c r="Y255" i="9"/>
  <c r="V13" i="9"/>
  <c r="X13" i="9" s="1"/>
  <c r="Z13" i="9" s="1"/>
  <c r="AB13" i="9" s="1"/>
  <c r="AD13" i="9" s="1"/>
  <c r="Y7" i="7"/>
  <c r="AA7" i="7" s="1"/>
  <c r="AC7" i="7" s="1"/>
  <c r="AE7" i="7" s="1"/>
  <c r="N8" i="17" s="1"/>
  <c r="Y267" i="9"/>
  <c r="AA267" i="9" s="1"/>
  <c r="AC267" i="9" s="1"/>
  <c r="Y253" i="9"/>
  <c r="AA253" i="9" s="1"/>
  <c r="AC253" i="9" s="1"/>
  <c r="Y231" i="10"/>
  <c r="AA231" i="10" s="1"/>
  <c r="AC231" i="10" s="1"/>
  <c r="Y221" i="10"/>
  <c r="AA221" i="10" s="1"/>
  <c r="AC221" i="10" s="1"/>
  <c r="Y249" i="10"/>
  <c r="AA249" i="10" s="1"/>
  <c r="AC249" i="10" s="1"/>
  <c r="Y281" i="10"/>
  <c r="AA281" i="10" s="1"/>
  <c r="AC281" i="10" s="1"/>
  <c r="Y192" i="10"/>
  <c r="AA192" i="10" s="1"/>
  <c r="AC192" i="10" s="1"/>
  <c r="Y287" i="10"/>
  <c r="AA287" i="10" s="1"/>
  <c r="AC287" i="10" s="1"/>
  <c r="Y300" i="9"/>
  <c r="AA300" i="9" s="1"/>
  <c r="AC300" i="9" s="1"/>
  <c r="Y182" i="10"/>
  <c r="AA182" i="10" s="1"/>
  <c r="AC182" i="10" s="1"/>
  <c r="Y214" i="10"/>
  <c r="AA214" i="10" s="1"/>
  <c r="AC214" i="10" s="1"/>
  <c r="K18" i="17"/>
  <c r="C17" i="10"/>
  <c r="Y257" i="10"/>
  <c r="AA257" i="10" s="1"/>
  <c r="AC257" i="10" s="1"/>
  <c r="Y282" i="10"/>
  <c r="AA282" i="10" s="1"/>
  <c r="AC282" i="10" s="1"/>
  <c r="K23" i="17"/>
  <c r="C22" i="10"/>
  <c r="Y301" i="10"/>
  <c r="AA301" i="10" s="1"/>
  <c r="AC301" i="10" s="1"/>
  <c r="Y127" i="9"/>
  <c r="AA127" i="9" s="1"/>
  <c r="AC127" i="9" s="1"/>
  <c r="Y231" i="7"/>
  <c r="AA231" i="7" s="1"/>
  <c r="AC231" i="7" s="1"/>
  <c r="Y48" i="10"/>
  <c r="AA48" i="10" s="1"/>
  <c r="AC48" i="10" s="1"/>
  <c r="Y224" i="10"/>
  <c r="AA224" i="10" s="1"/>
  <c r="AC224" i="10" s="1"/>
  <c r="Y74" i="7"/>
  <c r="AA74" i="7" s="1"/>
  <c r="AC74" i="7" s="1"/>
  <c r="Y25" i="10"/>
  <c r="AA25" i="10" s="1"/>
  <c r="AC25" i="10" s="1"/>
  <c r="Y24" i="9"/>
  <c r="AA24" i="9" s="1"/>
  <c r="AC24" i="9" s="1"/>
  <c r="Y101" i="9"/>
  <c r="AA101" i="9" s="1"/>
  <c r="AC101" i="9" s="1"/>
  <c r="Y229" i="9"/>
  <c r="AA229" i="9" s="1"/>
  <c r="AC229" i="9" s="1"/>
  <c r="Y102" i="7"/>
  <c r="AA102" i="7" s="1"/>
  <c r="AC102" i="7" s="1"/>
  <c r="Y134" i="7"/>
  <c r="AA134" i="7" s="1"/>
  <c r="AC134" i="7" s="1"/>
  <c r="Y166" i="7"/>
  <c r="AA166" i="7" s="1"/>
  <c r="AC166" i="7" s="1"/>
  <c r="Y182" i="7"/>
  <c r="AA182" i="7" s="1"/>
  <c r="AC182" i="7" s="1"/>
  <c r="Y214" i="7"/>
  <c r="AA214" i="7" s="1"/>
  <c r="AC214" i="7" s="1"/>
  <c r="Y230" i="7"/>
  <c r="AA230" i="7" s="1"/>
  <c r="AC230" i="7" s="1"/>
  <c r="Y246" i="7"/>
  <c r="AA246" i="7" s="1"/>
  <c r="AC246" i="7" s="1"/>
  <c r="Y262" i="7"/>
  <c r="AA262" i="7" s="1"/>
  <c r="AC262" i="7" s="1"/>
  <c r="Y278" i="7"/>
  <c r="AA278" i="7" s="1"/>
  <c r="AC278" i="7" s="1"/>
  <c r="Y81" i="9"/>
  <c r="AA81" i="9" s="1"/>
  <c r="AC81" i="9" s="1"/>
  <c r="Y209" i="9"/>
  <c r="AA209" i="9" s="1"/>
  <c r="AC209" i="9" s="1"/>
  <c r="Y73" i="7"/>
  <c r="AA73" i="7" s="1"/>
  <c r="AC73" i="7" s="1"/>
  <c r="Y111" i="9"/>
  <c r="AA111" i="9" s="1"/>
  <c r="AC111" i="9" s="1"/>
  <c r="Y239" i="9"/>
  <c r="AA239" i="9" s="1"/>
  <c r="AC239" i="9" s="1"/>
  <c r="Y47" i="7"/>
  <c r="AA47" i="7" s="1"/>
  <c r="AC47" i="7" s="1"/>
  <c r="Y127" i="7"/>
  <c r="AA127" i="7" s="1"/>
  <c r="AC127" i="7" s="1"/>
  <c r="Y159" i="7"/>
  <c r="AA159" i="7" s="1"/>
  <c r="AC159" i="7" s="1"/>
  <c r="Y191" i="7"/>
  <c r="AA191" i="7" s="1"/>
  <c r="AC191" i="7" s="1"/>
  <c r="Y223" i="7"/>
  <c r="AA223" i="7" s="1"/>
  <c r="AC223" i="7" s="1"/>
  <c r="Y255" i="7"/>
  <c r="AA255" i="7" s="1"/>
  <c r="AC255" i="7" s="1"/>
  <c r="Y64" i="10"/>
  <c r="AA64" i="10" s="1"/>
  <c r="AC64" i="10" s="1"/>
  <c r="Y272" i="10"/>
  <c r="AA272" i="10" s="1"/>
  <c r="AC272" i="10" s="1"/>
  <c r="Y33" i="10"/>
  <c r="AA33" i="10" s="1"/>
  <c r="AC33" i="10" s="1"/>
  <c r="Y70" i="7"/>
  <c r="AA70" i="7" s="1"/>
  <c r="AC70" i="7" s="1"/>
  <c r="Y63" i="10"/>
  <c r="AA63" i="10" s="1"/>
  <c r="AC63" i="10" s="1"/>
  <c r="Y97" i="9"/>
  <c r="AA97" i="9" s="1"/>
  <c r="AC97" i="9" s="1"/>
  <c r="Y24" i="7"/>
  <c r="AA24" i="7" s="1"/>
  <c r="AC24" i="7" s="1"/>
  <c r="Y235" i="9"/>
  <c r="AA235" i="9" s="1"/>
  <c r="AC235" i="9" s="1"/>
  <c r="Y203" i="10"/>
  <c r="AA203" i="10" s="1"/>
  <c r="AC203" i="10" s="1"/>
  <c r="Y303" i="10"/>
  <c r="AA303" i="10" s="1"/>
  <c r="AC303" i="10" s="1"/>
  <c r="Y45" i="7"/>
  <c r="AA45" i="7" s="1"/>
  <c r="AC45" i="7" s="1"/>
  <c r="Y34" i="7"/>
  <c r="AA34" i="7" s="1"/>
  <c r="AC34" i="7" s="1"/>
  <c r="Y247" i="9"/>
  <c r="AA247" i="9" s="1"/>
  <c r="AC247" i="9" s="1"/>
  <c r="Y229" i="7"/>
  <c r="AA229" i="7" s="1"/>
  <c r="AC229" i="7" s="1"/>
  <c r="Y154" i="10"/>
  <c r="AA154" i="10" s="1"/>
  <c r="AC154" i="10" s="1"/>
  <c r="Y117" i="9"/>
  <c r="AA117" i="9" s="1"/>
  <c r="AC117" i="9" s="1"/>
  <c r="Y97" i="10"/>
  <c r="AA97" i="10" s="1"/>
  <c r="AC97" i="10" s="1"/>
  <c r="Y166" i="9"/>
  <c r="AA166" i="9" s="1"/>
  <c r="AC166" i="9" s="1"/>
  <c r="Y241" i="9"/>
  <c r="AA241" i="9" s="1"/>
  <c r="AC241" i="9" s="1"/>
  <c r="Y15" i="7"/>
  <c r="AA15" i="7" s="1"/>
  <c r="AC15" i="7" s="1"/>
  <c r="AE15" i="7" s="1"/>
  <c r="N16" i="17" s="1"/>
  <c r="Y296" i="9"/>
  <c r="AA296" i="9" s="1"/>
  <c r="AC296" i="9" s="1"/>
  <c r="Y180" i="10"/>
  <c r="AA180" i="10" s="1"/>
  <c r="AC180" i="10" s="1"/>
  <c r="Y257" i="9"/>
  <c r="AA257" i="9" s="1"/>
  <c r="AC257" i="9" s="1"/>
  <c r="Y245" i="10"/>
  <c r="AA245" i="10" s="1"/>
  <c r="AC245" i="10" s="1"/>
  <c r="Y279" i="9"/>
  <c r="AA279" i="9" s="1"/>
  <c r="AC279" i="9" s="1"/>
  <c r="Y233" i="10"/>
  <c r="AA233" i="10" s="1"/>
  <c r="AC233" i="10" s="1"/>
  <c r="Y265" i="10"/>
  <c r="AA265" i="10" s="1"/>
  <c r="AC265" i="10" s="1"/>
  <c r="Y297" i="10"/>
  <c r="AA297" i="10" s="1"/>
  <c r="AC297" i="10" s="1"/>
  <c r="Y256" i="9"/>
  <c r="AA256" i="9" s="1"/>
  <c r="AC256" i="9" s="1"/>
  <c r="Y5" i="7"/>
  <c r="AA5" i="7" s="1"/>
  <c r="AC5" i="7" s="1"/>
  <c r="Y271" i="9"/>
  <c r="AA271" i="9" s="1"/>
  <c r="AC271" i="9" s="1"/>
  <c r="Y42" i="7"/>
  <c r="AA42" i="7" s="1"/>
  <c r="AC42" i="7" s="1"/>
  <c r="Y295" i="7"/>
  <c r="AA295" i="7" s="1"/>
  <c r="AC295" i="7" s="1"/>
  <c r="Y208" i="10"/>
  <c r="AA208" i="10" s="1"/>
  <c r="AC208" i="10" s="1"/>
  <c r="Y263" i="10"/>
  <c r="AA263" i="10" s="1"/>
  <c r="AC263" i="10" s="1"/>
  <c r="Y283" i="9"/>
  <c r="AA283" i="9" s="1"/>
  <c r="AC283" i="9" s="1"/>
  <c r="Y198" i="10"/>
  <c r="AA198" i="10" s="1"/>
  <c r="AC198" i="10" s="1"/>
  <c r="Y290" i="10"/>
  <c r="AA290" i="10" s="1"/>
  <c r="AC290" i="10" s="1"/>
  <c r="Y225" i="10"/>
  <c r="AA225" i="10" s="1"/>
  <c r="AC225" i="10" s="1"/>
  <c r="Y289" i="10"/>
  <c r="AA289" i="10" s="1"/>
  <c r="AC289" i="10" s="1"/>
  <c r="Y303" i="9"/>
  <c r="AA303" i="9" s="1"/>
  <c r="AC303" i="9" s="1"/>
  <c r="Y200" i="10"/>
  <c r="AA200" i="10" s="1"/>
  <c r="AC200" i="10" s="1"/>
  <c r="Y279" i="10"/>
  <c r="AA279" i="10" s="1"/>
  <c r="AC279" i="10" s="1"/>
  <c r="Y301" i="7"/>
  <c r="AA301" i="7" s="1"/>
  <c r="AC301" i="7" s="1"/>
  <c r="Y190" i="10"/>
  <c r="AA190" i="10" s="1"/>
  <c r="AC190" i="10" s="1"/>
  <c r="Y278" i="9"/>
  <c r="AA278" i="9" s="1"/>
  <c r="AC278" i="9" s="1"/>
  <c r="Y301" i="9"/>
  <c r="AA301" i="9" s="1"/>
  <c r="AC301" i="9" s="1"/>
  <c r="J13" i="17"/>
  <c r="C12" i="9"/>
  <c r="J22" i="17"/>
  <c r="C21" i="9"/>
  <c r="Y6" i="7"/>
  <c r="AA6" i="7" s="1"/>
  <c r="AC6" i="7" s="1"/>
  <c r="AE6" i="7" s="1"/>
  <c r="Y63" i="9"/>
  <c r="AA63" i="9" s="1"/>
  <c r="AC63" i="9" s="1"/>
  <c r="Y191" i="9"/>
  <c r="AA191" i="9" s="1"/>
  <c r="AC191" i="9" s="1"/>
  <c r="Y183" i="7"/>
  <c r="AA183" i="7" s="1"/>
  <c r="AC183" i="7" s="1"/>
  <c r="Y279" i="7"/>
  <c r="AA279" i="7" s="1"/>
  <c r="AC279" i="7" s="1"/>
  <c r="Y112" i="10"/>
  <c r="AA112" i="10" s="1"/>
  <c r="AC112" i="10" s="1"/>
  <c r="Y18" i="7"/>
  <c r="AA18" i="7" s="1"/>
  <c r="AC18" i="7" s="1"/>
  <c r="AE18" i="7" s="1"/>
  <c r="N19" i="17" s="1"/>
  <c r="V8" i="9"/>
  <c r="X8" i="9" s="1"/>
  <c r="Z8" i="9" s="1"/>
  <c r="AB8" i="9" s="1"/>
  <c r="AD8" i="9" s="1"/>
  <c r="W8" i="9"/>
  <c r="V10" i="9"/>
  <c r="X10" i="9" s="1"/>
  <c r="Z10" i="9" s="1"/>
  <c r="AB10" i="9" s="1"/>
  <c r="AD10" i="9" s="1"/>
  <c r="W10" i="9"/>
  <c r="Y57" i="10"/>
  <c r="AA57" i="10" s="1"/>
  <c r="AC57" i="10" s="1"/>
  <c r="Y137" i="10"/>
  <c r="AA137" i="10" s="1"/>
  <c r="AC137" i="10" s="1"/>
  <c r="Y188" i="9"/>
  <c r="AA188" i="9" s="1"/>
  <c r="AC188" i="9" s="1"/>
  <c r="Y102" i="9"/>
  <c r="AA102" i="9" s="1"/>
  <c r="AC102" i="9" s="1"/>
  <c r="Y69" i="9"/>
  <c r="AA69" i="9" s="1"/>
  <c r="AC69" i="9" s="1"/>
  <c r="Y133" i="9"/>
  <c r="AA133" i="9" s="1"/>
  <c r="AC133" i="9" s="1"/>
  <c r="Y197" i="9"/>
  <c r="AA197" i="9" s="1"/>
  <c r="AC197" i="9" s="1"/>
  <c r="Y94" i="7"/>
  <c r="AA94" i="7" s="1"/>
  <c r="AC94" i="7" s="1"/>
  <c r="Y110" i="7"/>
  <c r="AA110" i="7" s="1"/>
  <c r="AC110" i="7" s="1"/>
  <c r="Y126" i="7"/>
  <c r="AA126" i="7" s="1"/>
  <c r="AC126" i="7" s="1"/>
  <c r="Y142" i="7"/>
  <c r="AA142" i="7" s="1"/>
  <c r="AC142" i="7" s="1"/>
  <c r="Y158" i="7"/>
  <c r="AA158" i="7" s="1"/>
  <c r="AC158" i="7" s="1"/>
  <c r="Y174" i="7"/>
  <c r="AA174" i="7" s="1"/>
  <c r="AC174" i="7" s="1"/>
  <c r="Y190" i="7"/>
  <c r="AA190" i="7" s="1"/>
  <c r="AC190" i="7" s="1"/>
  <c r="Y206" i="7"/>
  <c r="AA206" i="7" s="1"/>
  <c r="AC206" i="7" s="1"/>
  <c r="Y222" i="7"/>
  <c r="AA222" i="7" s="1"/>
  <c r="AC222" i="7" s="1"/>
  <c r="Y238" i="7"/>
  <c r="AA238" i="7" s="1"/>
  <c r="AC238" i="7" s="1"/>
  <c r="Y254" i="7"/>
  <c r="AA254" i="7" s="1"/>
  <c r="AC254" i="7" s="1"/>
  <c r="Y270" i="7"/>
  <c r="AA270" i="7" s="1"/>
  <c r="AC270" i="7" s="1"/>
  <c r="Y217" i="10"/>
  <c r="AA217" i="10" s="1"/>
  <c r="AC217" i="10" s="1"/>
  <c r="Y128" i="9"/>
  <c r="AA128" i="9" s="1"/>
  <c r="AC128" i="9" s="1"/>
  <c r="Y168" i="10"/>
  <c r="AA168" i="10" s="1"/>
  <c r="AC168" i="10" s="1"/>
  <c r="Y16" i="7"/>
  <c r="AA16" i="7" s="1"/>
  <c r="AC16" i="7" s="1"/>
  <c r="AE16" i="7" s="1"/>
  <c r="N17" i="17" s="1"/>
  <c r="Y230" i="9"/>
  <c r="AA230" i="9" s="1"/>
  <c r="AC230" i="9" s="1"/>
  <c r="Y145" i="9"/>
  <c r="AA145" i="9" s="1"/>
  <c r="AC145" i="9" s="1"/>
  <c r="Y89" i="7"/>
  <c r="AA89" i="7" s="1"/>
  <c r="AC89" i="7" s="1"/>
  <c r="Y75" i="9"/>
  <c r="AA75" i="9" s="1"/>
  <c r="AC75" i="9" s="1"/>
  <c r="Y51" i="7"/>
  <c r="AA51" i="7" s="1"/>
  <c r="AC51" i="7" s="1"/>
  <c r="Y79" i="9"/>
  <c r="AA79" i="9" s="1"/>
  <c r="AC79" i="9" s="1"/>
  <c r="Y143" i="9"/>
  <c r="AA143" i="9" s="1"/>
  <c r="AC143" i="9" s="1"/>
  <c r="Y207" i="9"/>
  <c r="AA207" i="9" s="1"/>
  <c r="AC207" i="9" s="1"/>
  <c r="Y111" i="7"/>
  <c r="AA111" i="7" s="1"/>
  <c r="AC111" i="7" s="1"/>
  <c r="Y143" i="7"/>
  <c r="AA143" i="7" s="1"/>
  <c r="AC143" i="7" s="1"/>
  <c r="Y175" i="7"/>
  <c r="AA175" i="7" s="1"/>
  <c r="AC175" i="7" s="1"/>
  <c r="Y207" i="7"/>
  <c r="AA207" i="7" s="1"/>
  <c r="AC207" i="7" s="1"/>
  <c r="Y239" i="7"/>
  <c r="AA239" i="7" s="1"/>
  <c r="AC239" i="7" s="1"/>
  <c r="Y271" i="7"/>
  <c r="AA271" i="7" s="1"/>
  <c r="AC271" i="7" s="1"/>
  <c r="Y32" i="10"/>
  <c r="AA32" i="10" s="1"/>
  <c r="AC32" i="10" s="1"/>
  <c r="Y96" i="10"/>
  <c r="AA96" i="10" s="1"/>
  <c r="AC96" i="10" s="1"/>
  <c r="Y240" i="10"/>
  <c r="AA240" i="10" s="1"/>
  <c r="AC240" i="10" s="1"/>
  <c r="Y86" i="7"/>
  <c r="AA86" i="7" s="1"/>
  <c r="AC86" i="7" s="1"/>
  <c r="Y65" i="10"/>
  <c r="AA65" i="10" s="1"/>
  <c r="AC65" i="10" s="1"/>
  <c r="Y220" i="9"/>
  <c r="AA220" i="9" s="1"/>
  <c r="AC220" i="9" s="1"/>
  <c r="Y82" i="7"/>
  <c r="AA82" i="7" s="1"/>
  <c r="AC82" i="7" s="1"/>
  <c r="Y47" i="10"/>
  <c r="AA47" i="10" s="1"/>
  <c r="AC47" i="10" s="1"/>
  <c r="Y79" i="10"/>
  <c r="AA79" i="10" s="1"/>
  <c r="AC79" i="10" s="1"/>
  <c r="Y111" i="10"/>
  <c r="AA111" i="10" s="1"/>
  <c r="AC111" i="10" s="1"/>
  <c r="Y160" i="9"/>
  <c r="AA160" i="9" s="1"/>
  <c r="AC160" i="9" s="1"/>
  <c r="Y114" i="9"/>
  <c r="AA114" i="9" s="1"/>
  <c r="AC114" i="9" s="1"/>
  <c r="Y242" i="9"/>
  <c r="AA242" i="9" s="1"/>
  <c r="AC242" i="9" s="1"/>
  <c r="Y33" i="9"/>
  <c r="AA33" i="9" s="1"/>
  <c r="AC33" i="9" s="1"/>
  <c r="Y161" i="9"/>
  <c r="AA161" i="9" s="1"/>
  <c r="AC161" i="9" s="1"/>
  <c r="Y219" i="10"/>
  <c r="AA219" i="10" s="1"/>
  <c r="AC219" i="10" s="1"/>
  <c r="Y195" i="9"/>
  <c r="AA195" i="9" s="1"/>
  <c r="AC195" i="9" s="1"/>
  <c r="Y50" i="10"/>
  <c r="AA50" i="10" s="1"/>
  <c r="AC50" i="10" s="1"/>
  <c r="Y114" i="10"/>
  <c r="AA114" i="10" s="1"/>
  <c r="AC114" i="10" s="1"/>
  <c r="Y156" i="10"/>
  <c r="AA156" i="10" s="1"/>
  <c r="AC156" i="10" s="1"/>
  <c r="J10" i="17"/>
  <c r="C9" i="9"/>
  <c r="Y133" i="7"/>
  <c r="AA133" i="7" s="1"/>
  <c r="AC133" i="7" s="1"/>
  <c r="Y197" i="7"/>
  <c r="AA197" i="7" s="1"/>
  <c r="AC197" i="7" s="1"/>
  <c r="Y261" i="7"/>
  <c r="AA261" i="7" s="1"/>
  <c r="AC261" i="7" s="1"/>
  <c r="Y104" i="10"/>
  <c r="AA104" i="10" s="1"/>
  <c r="AC104" i="10" s="1"/>
  <c r="Y73" i="10"/>
  <c r="AA73" i="10" s="1"/>
  <c r="AC73" i="10" s="1"/>
  <c r="Y53" i="9"/>
  <c r="AA53" i="9" s="1"/>
  <c r="AC53" i="9" s="1"/>
  <c r="Y181" i="9"/>
  <c r="AA181" i="9" s="1"/>
  <c r="AC181" i="9" s="1"/>
  <c r="Y53" i="7"/>
  <c r="AA53" i="7" s="1"/>
  <c r="AC53" i="7" s="1"/>
  <c r="Y88" i="7"/>
  <c r="AA88" i="7" s="1"/>
  <c r="AC88" i="7" s="1"/>
  <c r="Y113" i="9"/>
  <c r="AA113" i="9" s="1"/>
  <c r="AC113" i="9" s="1"/>
  <c r="Y40" i="7"/>
  <c r="AA40" i="7" s="1"/>
  <c r="AC40" i="7" s="1"/>
  <c r="Y187" i="10"/>
  <c r="AA187" i="10" s="1"/>
  <c r="AC187" i="10" s="1"/>
  <c r="Y23" i="9"/>
  <c r="AA23" i="9" s="1"/>
  <c r="AC23" i="9" s="1"/>
  <c r="AE23" i="9" s="1"/>
  <c r="O24" i="17" s="1"/>
  <c r="J8" i="17"/>
  <c r="C7" i="9"/>
  <c r="Y31" i="9"/>
  <c r="AA31" i="9" s="1"/>
  <c r="AC31" i="9" s="1"/>
  <c r="Y159" i="9"/>
  <c r="AA159" i="9" s="1"/>
  <c r="AC159" i="9" s="1"/>
  <c r="Y103" i="7"/>
  <c r="AA103" i="7" s="1"/>
  <c r="AC103" i="7" s="1"/>
  <c r="Y135" i="7"/>
  <c r="AA135" i="7" s="1"/>
  <c r="AC135" i="7" s="1"/>
  <c r="Y167" i="7"/>
  <c r="AA167" i="7" s="1"/>
  <c r="AC167" i="7" s="1"/>
  <c r="Y215" i="7"/>
  <c r="AA215" i="7" s="1"/>
  <c r="AC215" i="7" s="1"/>
  <c r="Y263" i="7"/>
  <c r="AA263" i="7" s="1"/>
  <c r="AC263" i="7" s="1"/>
  <c r="Y80" i="10"/>
  <c r="AA80" i="10" s="1"/>
  <c r="AC80" i="10" s="1"/>
  <c r="Y256" i="10"/>
  <c r="AA256" i="10" s="1"/>
  <c r="AC256" i="10" s="1"/>
  <c r="N7" i="17" l="1"/>
  <c r="AH4" i="7"/>
  <c r="V7" i="9"/>
  <c r="X7" i="9" s="1"/>
  <c r="Z7" i="9" s="1"/>
  <c r="AB7" i="9" s="1"/>
  <c r="W7" i="9"/>
  <c r="W9" i="9"/>
  <c r="V9" i="9"/>
  <c r="X9" i="9" s="1"/>
  <c r="Z9" i="9" s="1"/>
  <c r="AB9" i="9" s="1"/>
  <c r="AD9" i="9" s="1"/>
  <c r="Y10" i="9"/>
  <c r="AA10" i="9" s="1"/>
  <c r="AC10" i="9" s="1"/>
  <c r="AE10" i="9" s="1"/>
  <c r="O11" i="17" s="1"/>
  <c r="V12" i="9"/>
  <c r="X12" i="9" s="1"/>
  <c r="Z12" i="9" s="1"/>
  <c r="AB12" i="9" s="1"/>
  <c r="AD12" i="9" s="1"/>
  <c r="W12" i="9"/>
  <c r="W22" i="10"/>
  <c r="V22" i="10"/>
  <c r="X22" i="10" s="1"/>
  <c r="Z22" i="10" s="1"/>
  <c r="AB22" i="10" s="1"/>
  <c r="AD22" i="10" s="1"/>
  <c r="L23" i="17" s="1"/>
  <c r="K14" i="17"/>
  <c r="C13" i="10"/>
  <c r="V16" i="9"/>
  <c r="X16" i="9" s="1"/>
  <c r="Z16" i="9" s="1"/>
  <c r="AB16" i="9" s="1"/>
  <c r="AD16" i="9" s="1"/>
  <c r="W16" i="9"/>
  <c r="K11" i="17"/>
  <c r="C10" i="10"/>
  <c r="W11" i="10"/>
  <c r="V11" i="10"/>
  <c r="X11" i="10" s="1"/>
  <c r="Z11" i="10" s="1"/>
  <c r="AB11" i="10" s="1"/>
  <c r="AD11" i="10" s="1"/>
  <c r="L12" i="17" s="1"/>
  <c r="W18" i="9"/>
  <c r="V18" i="9"/>
  <c r="X18" i="9" s="1"/>
  <c r="Z18" i="9" s="1"/>
  <c r="AB18" i="9" s="1"/>
  <c r="AD18" i="9" s="1"/>
  <c r="V20" i="9"/>
  <c r="X20" i="9" s="1"/>
  <c r="Z20" i="9" s="1"/>
  <c r="AB20" i="9" s="1"/>
  <c r="AD20" i="9" s="1"/>
  <c r="W20" i="9"/>
  <c r="V14" i="9"/>
  <c r="X14" i="9" s="1"/>
  <c r="Z14" i="9" s="1"/>
  <c r="AB14" i="9" s="1"/>
  <c r="AD14" i="9" s="1"/>
  <c r="W14" i="9"/>
  <c r="Y8" i="9"/>
  <c r="AA8" i="9" s="1"/>
  <c r="AC8" i="9" s="1"/>
  <c r="AE8" i="9" s="1"/>
  <c r="O9" i="17" s="1"/>
  <c r="W21" i="9"/>
  <c r="V21" i="9"/>
  <c r="X21" i="9" s="1"/>
  <c r="Z21" i="9" s="1"/>
  <c r="AB21" i="9" s="1"/>
  <c r="AD21" i="9" s="1"/>
  <c r="V17" i="10"/>
  <c r="X17" i="10" s="1"/>
  <c r="Z17" i="10" s="1"/>
  <c r="AB17" i="10" s="1"/>
  <c r="AD17" i="10" s="1"/>
  <c r="L18" i="17" s="1"/>
  <c r="W17" i="10"/>
  <c r="A13" i="17"/>
  <c r="A12" i="10"/>
  <c r="A12" i="9"/>
  <c r="A12" i="7"/>
  <c r="A14" i="5"/>
  <c r="V15" i="9"/>
  <c r="X15" i="9" s="1"/>
  <c r="Z15" i="9" s="1"/>
  <c r="AB15" i="9" s="1"/>
  <c r="AD15" i="9" s="1"/>
  <c r="W15" i="9"/>
  <c r="V19" i="9"/>
  <c r="X19" i="9" s="1"/>
  <c r="Z19" i="9" s="1"/>
  <c r="AB19" i="9" s="1"/>
  <c r="AD19" i="9" s="1"/>
  <c r="W19" i="9"/>
  <c r="K9" i="17"/>
  <c r="C8" i="10"/>
  <c r="V23" i="10"/>
  <c r="X23" i="10" s="1"/>
  <c r="Z23" i="10" s="1"/>
  <c r="AB23" i="10" s="1"/>
  <c r="AD23" i="10" s="1"/>
  <c r="L24" i="17" s="1"/>
  <c r="W23" i="10"/>
  <c r="V6" i="9"/>
  <c r="X6" i="9" s="1"/>
  <c r="Z6" i="9" s="1"/>
  <c r="AB6" i="9" s="1"/>
  <c r="W6" i="9"/>
  <c r="Y17" i="10" l="1"/>
  <c r="AA17" i="10" s="1"/>
  <c r="AC17" i="10" s="1"/>
  <c r="AE17" i="10" s="1"/>
  <c r="P18" i="17" s="1"/>
  <c r="Y16" i="9"/>
  <c r="AA16" i="9" s="1"/>
  <c r="AC16" i="9" s="1"/>
  <c r="AE16" i="9" s="1"/>
  <c r="O17" i="17" s="1"/>
  <c r="Y7" i="9"/>
  <c r="AA7" i="9" s="1"/>
  <c r="AC7" i="9" s="1"/>
  <c r="Y6" i="9"/>
  <c r="AA6" i="9" s="1"/>
  <c r="AC6" i="9" s="1"/>
  <c r="V8" i="10"/>
  <c r="X8" i="10" s="1"/>
  <c r="Z8" i="10" s="1"/>
  <c r="AB8" i="10" s="1"/>
  <c r="AD8" i="10" s="1"/>
  <c r="L9" i="17" s="1"/>
  <c r="W8" i="10"/>
  <c r="Y15" i="9"/>
  <c r="AA15" i="9" s="1"/>
  <c r="AC15" i="9" s="1"/>
  <c r="AE15" i="9" s="1"/>
  <c r="O16" i="17" s="1"/>
  <c r="K17" i="17"/>
  <c r="C16" i="10"/>
  <c r="K22" i="17"/>
  <c r="C21" i="10"/>
  <c r="Y14" i="9"/>
  <c r="AA14" i="9" s="1"/>
  <c r="AC14" i="9" s="1"/>
  <c r="AE14" i="9" s="1"/>
  <c r="O15" i="17" s="1"/>
  <c r="K19" i="17"/>
  <c r="C18" i="10"/>
  <c r="W10" i="10"/>
  <c r="V10" i="10"/>
  <c r="X10" i="10" s="1"/>
  <c r="Z10" i="10" s="1"/>
  <c r="AB10" i="10" s="1"/>
  <c r="AD10" i="10" s="1"/>
  <c r="L11" i="17" s="1"/>
  <c r="W13" i="10"/>
  <c r="V13" i="10"/>
  <c r="X13" i="10" s="1"/>
  <c r="Z13" i="10" s="1"/>
  <c r="AB13" i="10" s="1"/>
  <c r="AD13" i="10" s="1"/>
  <c r="L14" i="17" s="1"/>
  <c r="Y12" i="9"/>
  <c r="AA12" i="9" s="1"/>
  <c r="AC12" i="9" s="1"/>
  <c r="AE12" i="9" s="1"/>
  <c r="O13" i="17" s="1"/>
  <c r="K10" i="17"/>
  <c r="C9" i="10"/>
  <c r="AH5" i="7"/>
  <c r="AH3" i="9"/>
  <c r="K20" i="17"/>
  <c r="C19" i="10"/>
  <c r="Y20" i="9"/>
  <c r="AA20" i="9" s="1"/>
  <c r="AC20" i="9" s="1"/>
  <c r="AE20" i="9" s="1"/>
  <c r="O21" i="17" s="1"/>
  <c r="K21" i="17"/>
  <c r="C20" i="10"/>
  <c r="Y11" i="10"/>
  <c r="AA11" i="10" s="1"/>
  <c r="AC11" i="10" s="1"/>
  <c r="AE11" i="10" s="1"/>
  <c r="P12" i="17" s="1"/>
  <c r="Y22" i="10"/>
  <c r="AA22" i="10" s="1"/>
  <c r="AC22" i="10" s="1"/>
  <c r="AE22" i="10" s="1"/>
  <c r="P23" i="17" s="1"/>
  <c r="K16" i="17"/>
  <c r="C15" i="10"/>
  <c r="Y23" i="10"/>
  <c r="AA23" i="10" s="1"/>
  <c r="AC23" i="10" s="1"/>
  <c r="AE23" i="10" s="1"/>
  <c r="P24" i="17" s="1"/>
  <c r="Y19" i="9"/>
  <c r="AA19" i="9" s="1"/>
  <c r="AC19" i="9" s="1"/>
  <c r="AE19" i="9" s="1"/>
  <c r="O20" i="17" s="1"/>
  <c r="A14" i="17"/>
  <c r="A13" i="9"/>
  <c r="A13" i="10"/>
  <c r="A15" i="5"/>
  <c r="A13" i="7"/>
  <c r="AA21" i="9"/>
  <c r="AC21" i="9" s="1"/>
  <c r="AE21" i="9" s="1"/>
  <c r="O22" i="17" s="1"/>
  <c r="Y21" i="9"/>
  <c r="K15" i="17"/>
  <c r="C14" i="10"/>
  <c r="AA18" i="9"/>
  <c r="AC18" i="9" s="1"/>
  <c r="AE18" i="9" s="1"/>
  <c r="O19" i="17" s="1"/>
  <c r="Y18" i="9"/>
  <c r="K13" i="17"/>
  <c r="C12" i="10"/>
  <c r="AA9" i="9"/>
  <c r="AC9" i="9" s="1"/>
  <c r="AE9" i="9" s="1"/>
  <c r="O10" i="17" s="1"/>
  <c r="Y9" i="9"/>
  <c r="W20" i="10" l="1"/>
  <c r="V20" i="10"/>
  <c r="X20" i="10" s="1"/>
  <c r="Z20" i="10" s="1"/>
  <c r="AB20" i="10" s="1"/>
  <c r="AD20" i="10" s="1"/>
  <c r="L21" i="17" s="1"/>
  <c r="V19" i="10"/>
  <c r="X19" i="10" s="1"/>
  <c r="Z19" i="10" s="1"/>
  <c r="AB19" i="10" s="1"/>
  <c r="AD19" i="10" s="1"/>
  <c r="L20" i="17" s="1"/>
  <c r="W19" i="10"/>
  <c r="W9" i="10"/>
  <c r="V9" i="10"/>
  <c r="X9" i="10" s="1"/>
  <c r="Z9" i="10" s="1"/>
  <c r="AB9" i="10" s="1"/>
  <c r="AD9" i="10" s="1"/>
  <c r="L10" i="17" s="1"/>
  <c r="W18" i="10"/>
  <c r="V18" i="10"/>
  <c r="X18" i="10" s="1"/>
  <c r="Z18" i="10" s="1"/>
  <c r="AB18" i="10" s="1"/>
  <c r="AD18" i="10" s="1"/>
  <c r="L19" i="17" s="1"/>
  <c r="V21" i="10"/>
  <c r="X21" i="10" s="1"/>
  <c r="Z21" i="10" s="1"/>
  <c r="AB21" i="10" s="1"/>
  <c r="AD21" i="10" s="1"/>
  <c r="L22" i="17" s="1"/>
  <c r="W21" i="10"/>
  <c r="V12" i="10"/>
  <c r="X12" i="10" s="1"/>
  <c r="Z12" i="10" s="1"/>
  <c r="AB12" i="10" s="1"/>
  <c r="AD12" i="10" s="1"/>
  <c r="L13" i="17" s="1"/>
  <c r="W12" i="10"/>
  <c r="W14" i="10"/>
  <c r="V14" i="10"/>
  <c r="X14" i="10" s="1"/>
  <c r="Z14" i="10" s="1"/>
  <c r="AB14" i="10" s="1"/>
  <c r="AD14" i="10" s="1"/>
  <c r="L15" i="17" s="1"/>
  <c r="Y13" i="10"/>
  <c r="AA13" i="10" s="1"/>
  <c r="AC13" i="10" s="1"/>
  <c r="AE13" i="10" s="1"/>
  <c r="P14" i="17" s="1"/>
  <c r="A15" i="17"/>
  <c r="A14" i="10"/>
  <c r="A14" i="9"/>
  <c r="A14" i="7"/>
  <c r="A16" i="5"/>
  <c r="V15" i="10"/>
  <c r="X15" i="10" s="1"/>
  <c r="Z15" i="10" s="1"/>
  <c r="AB15" i="10" s="1"/>
  <c r="AD15" i="10" s="1"/>
  <c r="L16" i="17" s="1"/>
  <c r="W15" i="10"/>
  <c r="AH4" i="9"/>
  <c r="W16" i="10"/>
  <c r="V16" i="10"/>
  <c r="X16" i="10" s="1"/>
  <c r="Z16" i="10" s="1"/>
  <c r="AB16" i="10" s="1"/>
  <c r="AD16" i="10" s="1"/>
  <c r="L17" i="17" s="1"/>
  <c r="Y8" i="10"/>
  <c r="AA8" i="10" s="1"/>
  <c r="AC8" i="10" s="1"/>
  <c r="AE8" i="10" s="1"/>
  <c r="P9" i="17" s="1"/>
  <c r="Y10" i="10"/>
  <c r="AA10" i="10" s="1"/>
  <c r="AC10" i="10" s="1"/>
  <c r="AE10" i="10" s="1"/>
  <c r="P11" i="17" s="1"/>
  <c r="AH3" i="10" l="1"/>
  <c r="AH5" i="9"/>
  <c r="Y12" i="10"/>
  <c r="AA12" i="10" s="1"/>
  <c r="AC12" i="10" s="1"/>
  <c r="AE12" i="10" s="1"/>
  <c r="P13" i="17" s="1"/>
  <c r="Y19" i="10"/>
  <c r="AA19" i="10" s="1"/>
  <c r="AC19" i="10" s="1"/>
  <c r="AE19" i="10" s="1"/>
  <c r="P20" i="17" s="1"/>
  <c r="Y15" i="10"/>
  <c r="AA15" i="10" s="1"/>
  <c r="AC15" i="10" s="1"/>
  <c r="AE15" i="10" s="1"/>
  <c r="P16" i="17" s="1"/>
  <c r="Y18" i="10"/>
  <c r="AA18" i="10" s="1"/>
  <c r="AC18" i="10" s="1"/>
  <c r="AE18" i="10" s="1"/>
  <c r="P19" i="17" s="1"/>
  <c r="Y21" i="10"/>
  <c r="AA21" i="10" s="1"/>
  <c r="AC21" i="10" s="1"/>
  <c r="AE21" i="10" s="1"/>
  <c r="P22" i="17" s="1"/>
  <c r="Y16" i="10"/>
  <c r="AA16" i="10" s="1"/>
  <c r="AC16" i="10" s="1"/>
  <c r="AE16" i="10" s="1"/>
  <c r="P17" i="17" s="1"/>
  <c r="A16" i="17"/>
  <c r="A15" i="10"/>
  <c r="A15" i="9"/>
  <c r="A17" i="5"/>
  <c r="A15" i="7"/>
  <c r="AA14" i="10"/>
  <c r="AC14" i="10" s="1"/>
  <c r="AE14" i="10" s="1"/>
  <c r="P15" i="17" s="1"/>
  <c r="Y14" i="10"/>
  <c r="AA9" i="10"/>
  <c r="AC9" i="10" s="1"/>
  <c r="AE9" i="10" s="1"/>
  <c r="P10" i="17" s="1"/>
  <c r="Y9" i="10"/>
  <c r="AA20" i="10"/>
  <c r="AC20" i="10" s="1"/>
  <c r="AE20" i="10" s="1"/>
  <c r="P21" i="17" s="1"/>
  <c r="Y20" i="10"/>
  <c r="A17" i="17" l="1"/>
  <c r="A16" i="10"/>
  <c r="A16" i="9"/>
  <c r="A16" i="7"/>
  <c r="A18" i="5"/>
  <c r="AH4" i="10"/>
  <c r="AH5" i="10" s="1"/>
  <c r="A17" i="10" l="1"/>
  <c r="A17" i="9"/>
  <c r="A18" i="17"/>
  <c r="A19" i="5"/>
  <c r="A17" i="7"/>
  <c r="A19" i="17" l="1"/>
  <c r="A18" i="10"/>
  <c r="A18" i="9"/>
  <c r="A18" i="7"/>
  <c r="A20" i="5"/>
  <c r="A20" i="17" l="1"/>
  <c r="A19" i="10"/>
  <c r="A19" i="9"/>
  <c r="A19" i="7"/>
  <c r="A21" i="5"/>
  <c r="A21" i="17" l="1"/>
  <c r="A20" i="10"/>
  <c r="A20" i="9"/>
  <c r="A20" i="7"/>
  <c r="A22" i="5"/>
  <c r="A22" i="17" l="1"/>
  <c r="A21" i="10"/>
  <c r="A21" i="9"/>
  <c r="A23" i="5"/>
  <c r="A21" i="7"/>
  <c r="A23" i="17" l="1"/>
  <c r="A22" i="10"/>
  <c r="A22" i="9"/>
  <c r="A22" i="7"/>
  <c r="A24" i="5"/>
  <c r="A24" i="17" l="1"/>
  <c r="A23" i="10"/>
  <c r="A23" i="9"/>
  <c r="A23" i="7"/>
</calcChain>
</file>

<file path=xl/sharedStrings.xml><?xml version="1.0" encoding="utf-8"?>
<sst xmlns="http://schemas.openxmlformats.org/spreadsheetml/2006/main" count="262" uniqueCount="107">
  <si>
    <t>Starting Salary</t>
  </si>
  <si>
    <t>Ineffective</t>
  </si>
  <si>
    <t>Name</t>
  </si>
  <si>
    <t>Effectiveness</t>
  </si>
  <si>
    <t>Experience</t>
  </si>
  <si>
    <t>Demand 1</t>
  </si>
  <si>
    <t>Demand 2</t>
  </si>
  <si>
    <t>Demand 3</t>
  </si>
  <si>
    <t>Base Increase</t>
  </si>
  <si>
    <t>Stipend Award</t>
  </si>
  <si>
    <t>USERS ENTER VALUES  IN GREEN CELLS ONLY</t>
  </si>
  <si>
    <t>Budget :</t>
  </si>
  <si>
    <t>Year</t>
  </si>
  <si>
    <t>Amount</t>
  </si>
  <si>
    <t>2012-2013</t>
  </si>
  <si>
    <t>2013-2014</t>
  </si>
  <si>
    <t>2014-2015</t>
  </si>
  <si>
    <t>2015-2016</t>
  </si>
  <si>
    <t>Teacher ID</t>
  </si>
  <si>
    <t>Teacher Name</t>
  </si>
  <si>
    <t>Salary</t>
  </si>
  <si>
    <t>Y1</t>
  </si>
  <si>
    <t>Y2</t>
  </si>
  <si>
    <t>Y3</t>
  </si>
  <si>
    <t>Y4</t>
  </si>
  <si>
    <t>Teacher 1</t>
  </si>
  <si>
    <t>Teacher 2</t>
  </si>
  <si>
    <t>Teacher 3</t>
  </si>
  <si>
    <t>Teacher 4</t>
  </si>
  <si>
    <t>Teacher 5</t>
  </si>
  <si>
    <t>Teacher 6</t>
  </si>
  <si>
    <t>Teacher 7</t>
  </si>
  <si>
    <t>Teacher 8</t>
  </si>
  <si>
    <t>Teacher 9</t>
  </si>
  <si>
    <t>Teacher 10</t>
  </si>
  <si>
    <t>Teacher 11</t>
  </si>
  <si>
    <t>Teacher 12</t>
  </si>
  <si>
    <t>Teacher 13</t>
  </si>
  <si>
    <t>Teacher 14</t>
  </si>
  <si>
    <t>Teacher 15</t>
  </si>
  <si>
    <t>Teacher 16</t>
  </si>
  <si>
    <t>Teacher 17</t>
  </si>
  <si>
    <t>Teacher 18</t>
  </si>
  <si>
    <t>Teacher 19</t>
  </si>
  <si>
    <t>Teacher 20</t>
  </si>
  <si>
    <t>Ratings</t>
  </si>
  <si>
    <t>Y1 Combo</t>
  </si>
  <si>
    <t>Y2 Combo</t>
  </si>
  <si>
    <t>Y3 Combo</t>
  </si>
  <si>
    <t>Rating Combination</t>
  </si>
  <si>
    <t>Combo</t>
  </si>
  <si>
    <t>Category</t>
  </si>
  <si>
    <t>Met Demand 1</t>
  </si>
  <si>
    <t>Met Demand 2</t>
  </si>
  <si>
    <t>Met Demand 3</t>
  </si>
  <si>
    <t>Eff Stip</t>
  </si>
  <si>
    <t>Exp Stip</t>
  </si>
  <si>
    <t>Dem Stip 1</t>
  </si>
  <si>
    <t>Dem Stip 2</t>
  </si>
  <si>
    <t>Dem Stip 3</t>
  </si>
  <si>
    <t>Eff Base</t>
  </si>
  <si>
    <t>Exp Base</t>
  </si>
  <si>
    <t>Dem Base 1</t>
  </si>
  <si>
    <t>Dem Base 2</t>
  </si>
  <si>
    <t>Dem Base 3</t>
  </si>
  <si>
    <t>Stipend Increase</t>
  </si>
  <si>
    <t>New Base 1</t>
  </si>
  <si>
    <t>New Total 1</t>
  </si>
  <si>
    <t>New Base 2</t>
  </si>
  <si>
    <t>New Total 2</t>
  </si>
  <si>
    <t>Max Salary Emerging</t>
  </si>
  <si>
    <t>Max Salary Proficient</t>
  </si>
  <si>
    <t>Teacher Pay Funds</t>
  </si>
  <si>
    <t>Money Remaining</t>
  </si>
  <si>
    <t>Within Budget</t>
  </si>
  <si>
    <t>New Base 3</t>
  </si>
  <si>
    <t>New Total 3</t>
  </si>
  <si>
    <t>Base Salary</t>
  </si>
  <si>
    <t>Total Salary</t>
  </si>
  <si>
    <t>Rating</t>
  </si>
  <si>
    <t>Category Number</t>
  </si>
  <si>
    <t>New Base Final</t>
  </si>
  <si>
    <t>New Total Final</t>
  </si>
  <si>
    <t>Enter Pay Increase Amounts:</t>
  </si>
  <si>
    <t>Enter Pay Increase Types:</t>
  </si>
  <si>
    <t>Max Salary Highly Effective</t>
  </si>
  <si>
    <t>Enter Salary Caps:</t>
  </si>
  <si>
    <t>USERS ENTER VALUES IN GREEN CELLS ONLY</t>
  </si>
  <si>
    <t>Enter  District Starting Salary:</t>
  </si>
  <si>
    <t>USERS ENTER VALUES IN GREEN COLUMNS ONLY</t>
  </si>
  <si>
    <t>USERS DO NOT EDIT THIS SHEET</t>
  </si>
  <si>
    <t>Rating       SY 2012-13</t>
  </si>
  <si>
    <t>Rating         SY 2013-14</t>
  </si>
  <si>
    <t>Rating        SY 2014-15</t>
  </si>
  <si>
    <t>New Base 4</t>
  </si>
  <si>
    <t>New Total 4</t>
  </si>
  <si>
    <t>Emerging (1st Year)</t>
  </si>
  <si>
    <t>Emerging (2nd Year)</t>
  </si>
  <si>
    <t>Emerging (3rd Year)</t>
  </si>
  <si>
    <t>Proficient (1st Year)</t>
  </si>
  <si>
    <t>Proficient (2nd Year)</t>
  </si>
  <si>
    <t>Proficient (3rd Year)</t>
  </si>
  <si>
    <t>Highly Effective (1st Year)</t>
  </si>
  <si>
    <t>Highly Effective (2nd Year)</t>
  </si>
  <si>
    <t>Highly Effective (3rd Year)</t>
  </si>
  <si>
    <t>In Role Current Year</t>
  </si>
  <si>
    <t>In Role Next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</si>
</sst>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2" fillId="0" borderId="0" xfId="0" applyFont="1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1" fontId="0" fillId="0" borderId="1" xfId="0" applyNumberFormat="1" applyBorder="1"/>
    <xf numFmtId="0" fontId="0" fillId="0" borderId="1" xfId="0" applyBorder="1" applyAlignment="1">
      <alignment horizontal="center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164" fontId="0" fillId="3" borderId="1" xfId="0" applyNumberFormat="1" applyFill="1" applyBorder="1"/>
    <xf numFmtId="0" fontId="0" fillId="3" borderId="1" xfId="0" applyFill="1" applyBorder="1" applyAlignment="1">
      <alignment horizontal="center"/>
    </xf>
    <xf numFmtId="164" fontId="0" fillId="0" borderId="1" xfId="0" applyNumberFormat="1" applyBorder="1"/>
    <xf numFmtId="164" fontId="0" fillId="0" borderId="1" xfId="0" applyNumberForma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6" xfId="0" applyFill="1" applyBorder="1"/>
    <xf numFmtId="0" fontId="0" fillId="2" borderId="9" xfId="0" applyFill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/>
    <xf numFmtId="164" fontId="0" fillId="2" borderId="1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1" fillId="2" borderId="1" xfId="0" applyFont="1" applyFill="1" applyBorder="1"/>
    <xf numFmtId="0" fontId="0" fillId="0" borderId="0" xfId="0" applyFill="1" applyBorder="1"/>
    <xf numFmtId="0" fontId="0" fillId="0" borderId="0" xfId="0" applyBorder="1"/>
    <xf numFmtId="164" fontId="0" fillId="0" borderId="0" xfId="0" applyNumberFormat="1"/>
    <xf numFmtId="164" fontId="0" fillId="4" borderId="1" xfId="0" applyNumberFormat="1" applyFill="1" applyBorder="1" applyAlignment="1">
      <alignment horizontal="center"/>
    </xf>
    <xf numFmtId="164" fontId="0" fillId="4" borderId="10" xfId="0" applyNumberFormat="1" applyFill="1" applyBorder="1" applyAlignment="1">
      <alignment horizontal="center"/>
    </xf>
    <xf numFmtId="164" fontId="0" fillId="4" borderId="6" xfId="0" applyNumberFormat="1" applyFill="1" applyBorder="1" applyAlignment="1">
      <alignment horizontal="center"/>
    </xf>
    <xf numFmtId="164" fontId="0" fillId="4" borderId="11" xfId="0" applyNumberFormat="1" applyFill="1" applyBorder="1" applyAlignment="1">
      <alignment horizontal="center"/>
    </xf>
    <xf numFmtId="164" fontId="0" fillId="4" borderId="8" xfId="0" applyNumberForma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showGridLines="0" zoomScale="85" zoomScaleNormal="85" workbookViewId="0">
      <selection activeCell="C7" sqref="C7"/>
    </sheetView>
  </sheetViews>
  <sheetFormatPr defaultColWidth="0" defaultRowHeight="15" zeroHeight="1" x14ac:dyDescent="0.25"/>
  <cols>
    <col min="1" max="1" width="28" customWidth="1"/>
    <col min="2" max="2" width="25" customWidth="1"/>
    <col min="3" max="7" width="14.140625" bestFit="1" customWidth="1"/>
    <col min="8" max="8" width="20.42578125" customWidth="1"/>
    <col min="9" max="11" width="9.140625" hidden="1" customWidth="1"/>
    <col min="12" max="12" width="14.140625" hidden="1" customWidth="1"/>
    <col min="13" max="16384" width="9.140625" hidden="1"/>
  </cols>
  <sheetData>
    <row r="1" spans="1:12" x14ac:dyDescent="0.25">
      <c r="A1" s="2" t="s">
        <v>87</v>
      </c>
      <c r="L1" t="s">
        <v>8</v>
      </c>
    </row>
    <row r="2" spans="1:12" x14ac:dyDescent="0.25">
      <c r="E2" s="31"/>
      <c r="L2" t="s">
        <v>9</v>
      </c>
    </row>
    <row r="3" spans="1:12" x14ac:dyDescent="0.25">
      <c r="A3" s="28" t="s">
        <v>88</v>
      </c>
      <c r="B3" s="32">
        <v>46100</v>
      </c>
    </row>
    <row r="4" spans="1:12" x14ac:dyDescent="0.25"/>
    <row r="5" spans="1:12" ht="15.75" thickBot="1" x14ac:dyDescent="0.3">
      <c r="A5" s="3" t="s">
        <v>83</v>
      </c>
    </row>
    <row r="6" spans="1:12" ht="15.75" thickBot="1" x14ac:dyDescent="0.3">
      <c r="A6" s="24" t="s">
        <v>80</v>
      </c>
      <c r="B6" s="25" t="s">
        <v>2</v>
      </c>
      <c r="C6" s="26" t="s">
        <v>3</v>
      </c>
      <c r="D6" s="27" t="s">
        <v>4</v>
      </c>
      <c r="E6" s="27" t="s">
        <v>5</v>
      </c>
      <c r="F6" s="27" t="s">
        <v>6</v>
      </c>
      <c r="G6" s="25" t="s">
        <v>7</v>
      </c>
    </row>
    <row r="7" spans="1:12" x14ac:dyDescent="0.25">
      <c r="A7" s="19">
        <v>1</v>
      </c>
      <c r="B7" s="20" t="s">
        <v>1</v>
      </c>
      <c r="C7" s="21">
        <v>0</v>
      </c>
      <c r="D7" s="22">
        <v>0</v>
      </c>
      <c r="E7" s="22">
        <v>0</v>
      </c>
      <c r="F7" s="22">
        <v>0</v>
      </c>
      <c r="G7" s="23">
        <v>0</v>
      </c>
    </row>
    <row r="8" spans="1:12" x14ac:dyDescent="0.25">
      <c r="A8" s="15">
        <v>2</v>
      </c>
      <c r="B8" s="17" t="s">
        <v>96</v>
      </c>
      <c r="C8" s="33">
        <v>50</v>
      </c>
      <c r="D8" s="32">
        <v>50</v>
      </c>
      <c r="E8" s="32">
        <v>50</v>
      </c>
      <c r="F8" s="32">
        <v>0</v>
      </c>
      <c r="G8" s="34">
        <v>0</v>
      </c>
      <c r="H8" s="3" t="str">
        <f>IF(AND(C8/SUM(C8:G8)&lt;=0.5,D8/SUM(C8:G8)&lt;=0.5,SUM(E8:G8)/SUM(C8:G8)&lt;=0.5),"MEETS 50% RULE","SURPASSES 50% RULE")</f>
        <v>MEETS 50% RULE</v>
      </c>
    </row>
    <row r="9" spans="1:12" x14ac:dyDescent="0.25">
      <c r="A9" s="15">
        <v>3</v>
      </c>
      <c r="B9" s="17" t="s">
        <v>97</v>
      </c>
      <c r="C9" s="33">
        <v>50</v>
      </c>
      <c r="D9" s="32">
        <v>50</v>
      </c>
      <c r="E9" s="32">
        <v>50</v>
      </c>
      <c r="F9" s="32">
        <v>0</v>
      </c>
      <c r="G9" s="34">
        <v>0</v>
      </c>
      <c r="H9" s="3" t="str">
        <f t="shared" ref="H9:H16" si="0">IF(AND(C9/SUM(C9:G9)&lt;=0.5,D9/SUM(C9:G9)&lt;=0.5,SUM(E9:G9)/SUM(C9:G9)&lt;=0.5),"MEETS 50% RULE","SURPASSES 50% RULE")</f>
        <v>MEETS 50% RULE</v>
      </c>
    </row>
    <row r="10" spans="1:12" x14ac:dyDescent="0.25">
      <c r="A10" s="15">
        <v>4</v>
      </c>
      <c r="B10" s="17" t="s">
        <v>98</v>
      </c>
      <c r="C10" s="33">
        <v>50</v>
      </c>
      <c r="D10" s="32">
        <v>50</v>
      </c>
      <c r="E10" s="32">
        <v>50</v>
      </c>
      <c r="F10" s="32">
        <v>0</v>
      </c>
      <c r="G10" s="34">
        <v>0</v>
      </c>
      <c r="H10" s="3" t="str">
        <f t="shared" si="0"/>
        <v>MEETS 50% RULE</v>
      </c>
    </row>
    <row r="11" spans="1:12" x14ac:dyDescent="0.25">
      <c r="A11" s="15">
        <v>5</v>
      </c>
      <c r="B11" s="17" t="s">
        <v>99</v>
      </c>
      <c r="C11" s="33">
        <v>200</v>
      </c>
      <c r="D11" s="32">
        <v>100</v>
      </c>
      <c r="E11" s="32">
        <v>100</v>
      </c>
      <c r="F11" s="32">
        <v>0</v>
      </c>
      <c r="G11" s="34">
        <v>0</v>
      </c>
      <c r="H11" s="3" t="str">
        <f t="shared" si="0"/>
        <v>MEETS 50% RULE</v>
      </c>
    </row>
    <row r="12" spans="1:12" x14ac:dyDescent="0.25">
      <c r="A12" s="15">
        <v>6</v>
      </c>
      <c r="B12" s="17" t="s">
        <v>100</v>
      </c>
      <c r="C12" s="33">
        <v>300</v>
      </c>
      <c r="D12" s="32">
        <v>150</v>
      </c>
      <c r="E12" s="32">
        <v>150</v>
      </c>
      <c r="F12" s="32">
        <v>0</v>
      </c>
      <c r="G12" s="34">
        <v>0</v>
      </c>
      <c r="H12" s="3" t="str">
        <f t="shared" si="0"/>
        <v>MEETS 50% RULE</v>
      </c>
    </row>
    <row r="13" spans="1:12" x14ac:dyDescent="0.25">
      <c r="A13" s="15">
        <v>7</v>
      </c>
      <c r="B13" s="17" t="s">
        <v>101</v>
      </c>
      <c r="C13" s="33">
        <v>400</v>
      </c>
      <c r="D13" s="32">
        <v>200</v>
      </c>
      <c r="E13" s="32">
        <v>200</v>
      </c>
      <c r="F13" s="32">
        <v>0</v>
      </c>
      <c r="G13" s="34">
        <v>0</v>
      </c>
      <c r="H13" s="3" t="str">
        <f t="shared" si="0"/>
        <v>MEETS 50% RULE</v>
      </c>
    </row>
    <row r="14" spans="1:12" x14ac:dyDescent="0.25">
      <c r="A14" s="15">
        <v>8</v>
      </c>
      <c r="B14" s="17" t="s">
        <v>102</v>
      </c>
      <c r="C14" s="33">
        <v>400</v>
      </c>
      <c r="D14" s="32">
        <v>200</v>
      </c>
      <c r="E14" s="32">
        <v>200</v>
      </c>
      <c r="F14" s="32">
        <v>0</v>
      </c>
      <c r="G14" s="34">
        <v>0</v>
      </c>
      <c r="H14" s="3" t="str">
        <f t="shared" si="0"/>
        <v>MEETS 50% RULE</v>
      </c>
    </row>
    <row r="15" spans="1:12" x14ac:dyDescent="0.25">
      <c r="A15" s="15">
        <v>9</v>
      </c>
      <c r="B15" s="17" t="s">
        <v>103</v>
      </c>
      <c r="C15" s="33">
        <v>500</v>
      </c>
      <c r="D15" s="32">
        <v>250</v>
      </c>
      <c r="E15" s="32">
        <v>250</v>
      </c>
      <c r="F15" s="32">
        <v>0</v>
      </c>
      <c r="G15" s="34">
        <v>0</v>
      </c>
      <c r="H15" s="3" t="str">
        <f t="shared" si="0"/>
        <v>MEETS 50% RULE</v>
      </c>
    </row>
    <row r="16" spans="1:12" ht="15.75" thickBot="1" x14ac:dyDescent="0.3">
      <c r="A16" s="16">
        <v>10</v>
      </c>
      <c r="B16" s="18" t="s">
        <v>104</v>
      </c>
      <c r="C16" s="35">
        <v>600</v>
      </c>
      <c r="D16" s="36">
        <v>300</v>
      </c>
      <c r="E16" s="36">
        <v>300</v>
      </c>
      <c r="F16" s="36">
        <v>0</v>
      </c>
      <c r="G16" s="37">
        <v>0</v>
      </c>
      <c r="H16" s="3" t="str">
        <f t="shared" si="0"/>
        <v>MEETS 50% RULE</v>
      </c>
    </row>
    <row r="17" spans="1:7" x14ac:dyDescent="0.25"/>
    <row r="18" spans="1:7" ht="15.75" thickBot="1" x14ac:dyDescent="0.3">
      <c r="A18" s="3" t="s">
        <v>84</v>
      </c>
    </row>
    <row r="19" spans="1:7" ht="15.75" thickBot="1" x14ac:dyDescent="0.3">
      <c r="A19" s="24" t="s">
        <v>80</v>
      </c>
      <c r="B19" s="25" t="s">
        <v>2</v>
      </c>
      <c r="C19" s="26" t="s">
        <v>3</v>
      </c>
      <c r="D19" s="27" t="s">
        <v>4</v>
      </c>
      <c r="E19" s="27" t="s">
        <v>5</v>
      </c>
      <c r="F19" s="27" t="s">
        <v>6</v>
      </c>
      <c r="G19" s="25" t="s">
        <v>7</v>
      </c>
    </row>
    <row r="20" spans="1:7" x14ac:dyDescent="0.25">
      <c r="A20" s="19">
        <v>1</v>
      </c>
      <c r="B20" s="20" t="s">
        <v>1</v>
      </c>
      <c r="C20" s="21"/>
      <c r="D20" s="22"/>
      <c r="E20" s="22"/>
      <c r="F20" s="22"/>
      <c r="G20" s="23"/>
    </row>
    <row r="21" spans="1:7" x14ac:dyDescent="0.25">
      <c r="A21" s="15">
        <v>2</v>
      </c>
      <c r="B21" s="17" t="s">
        <v>96</v>
      </c>
      <c r="C21" s="33" t="s">
        <v>9</v>
      </c>
      <c r="D21" s="32" t="s">
        <v>9</v>
      </c>
      <c r="E21" s="32" t="s">
        <v>9</v>
      </c>
      <c r="F21" s="32" t="s">
        <v>9</v>
      </c>
      <c r="G21" s="34" t="s">
        <v>9</v>
      </c>
    </row>
    <row r="22" spans="1:7" x14ac:dyDescent="0.25">
      <c r="A22" s="15">
        <v>3</v>
      </c>
      <c r="B22" s="17" t="s">
        <v>97</v>
      </c>
      <c r="C22" s="33" t="s">
        <v>9</v>
      </c>
      <c r="D22" s="32" t="s">
        <v>9</v>
      </c>
      <c r="E22" s="32" t="s">
        <v>9</v>
      </c>
      <c r="F22" s="32" t="s">
        <v>9</v>
      </c>
      <c r="G22" s="34" t="s">
        <v>9</v>
      </c>
    </row>
    <row r="23" spans="1:7" x14ac:dyDescent="0.25">
      <c r="A23" s="15">
        <v>4</v>
      </c>
      <c r="B23" s="17" t="s">
        <v>98</v>
      </c>
      <c r="C23" s="33" t="s">
        <v>9</v>
      </c>
      <c r="D23" s="32" t="s">
        <v>9</v>
      </c>
      <c r="E23" s="32" t="s">
        <v>9</v>
      </c>
      <c r="F23" s="32" t="s">
        <v>9</v>
      </c>
      <c r="G23" s="34" t="s">
        <v>9</v>
      </c>
    </row>
    <row r="24" spans="1:7" x14ac:dyDescent="0.25">
      <c r="A24" s="15">
        <v>5</v>
      </c>
      <c r="B24" s="17" t="s">
        <v>99</v>
      </c>
      <c r="C24" s="33" t="s">
        <v>8</v>
      </c>
      <c r="D24" s="32" t="s">
        <v>8</v>
      </c>
      <c r="E24" s="32" t="s">
        <v>9</v>
      </c>
      <c r="F24" s="32" t="s">
        <v>9</v>
      </c>
      <c r="G24" s="32" t="s">
        <v>9</v>
      </c>
    </row>
    <row r="25" spans="1:7" x14ac:dyDescent="0.25">
      <c r="A25" s="15">
        <v>6</v>
      </c>
      <c r="B25" s="17" t="s">
        <v>100</v>
      </c>
      <c r="C25" s="33" t="s">
        <v>8</v>
      </c>
      <c r="D25" s="32" t="s">
        <v>8</v>
      </c>
      <c r="E25" s="32" t="s">
        <v>9</v>
      </c>
      <c r="F25" s="32" t="s">
        <v>9</v>
      </c>
      <c r="G25" s="32" t="s">
        <v>9</v>
      </c>
    </row>
    <row r="26" spans="1:7" x14ac:dyDescent="0.25">
      <c r="A26" s="15">
        <v>7</v>
      </c>
      <c r="B26" s="17" t="s">
        <v>101</v>
      </c>
      <c r="C26" s="33" t="s">
        <v>8</v>
      </c>
      <c r="D26" s="32" t="s">
        <v>8</v>
      </c>
      <c r="E26" s="32" t="s">
        <v>9</v>
      </c>
      <c r="F26" s="32" t="s">
        <v>9</v>
      </c>
      <c r="G26" s="32" t="s">
        <v>9</v>
      </c>
    </row>
    <row r="27" spans="1:7" x14ac:dyDescent="0.25">
      <c r="A27" s="15">
        <v>8</v>
      </c>
      <c r="B27" s="17" t="s">
        <v>102</v>
      </c>
      <c r="C27" s="33" t="s">
        <v>8</v>
      </c>
      <c r="D27" s="32" t="s">
        <v>8</v>
      </c>
      <c r="E27" s="32" t="s">
        <v>9</v>
      </c>
      <c r="F27" s="32" t="s">
        <v>9</v>
      </c>
      <c r="G27" s="32" t="s">
        <v>9</v>
      </c>
    </row>
    <row r="28" spans="1:7" x14ac:dyDescent="0.25">
      <c r="A28" s="15">
        <v>9</v>
      </c>
      <c r="B28" s="17" t="s">
        <v>103</v>
      </c>
      <c r="C28" s="33" t="s">
        <v>8</v>
      </c>
      <c r="D28" s="32" t="s">
        <v>8</v>
      </c>
      <c r="E28" s="32" t="s">
        <v>9</v>
      </c>
      <c r="F28" s="32" t="s">
        <v>9</v>
      </c>
      <c r="G28" s="32" t="s">
        <v>9</v>
      </c>
    </row>
    <row r="29" spans="1:7" ht="15.75" thickBot="1" x14ac:dyDescent="0.3">
      <c r="A29" s="16">
        <v>10</v>
      </c>
      <c r="B29" s="18" t="s">
        <v>104</v>
      </c>
      <c r="C29" s="35" t="s">
        <v>8</v>
      </c>
      <c r="D29" s="36" t="s">
        <v>8</v>
      </c>
      <c r="E29" s="32" t="s">
        <v>9</v>
      </c>
      <c r="F29" s="32" t="s">
        <v>9</v>
      </c>
      <c r="G29" s="32" t="s">
        <v>9</v>
      </c>
    </row>
    <row r="30" spans="1:7" x14ac:dyDescent="0.25"/>
    <row r="31" spans="1:7" x14ac:dyDescent="0.25">
      <c r="A31" s="3" t="s">
        <v>86</v>
      </c>
    </row>
    <row r="32" spans="1:7" x14ac:dyDescent="0.25">
      <c r="A32" s="9" t="s">
        <v>70</v>
      </c>
      <c r="B32" s="32">
        <v>47000</v>
      </c>
    </row>
    <row r="33" spans="1:2" x14ac:dyDescent="0.25">
      <c r="A33" s="9" t="s">
        <v>71</v>
      </c>
      <c r="B33" s="32">
        <v>60000</v>
      </c>
    </row>
    <row r="34" spans="1:2" x14ac:dyDescent="0.25">
      <c r="A34" s="9" t="s">
        <v>85</v>
      </c>
      <c r="B34" s="32">
        <v>75000</v>
      </c>
    </row>
    <row r="35" spans="1:2" x14ac:dyDescent="0.25"/>
  </sheetData>
  <conditionalFormatting sqref="H8:H16">
    <cfRule type="containsText" dxfId="0" priority="1" operator="containsText" text="SURPASSES 50% RULE">
      <formula>NOT(ISERROR(SEARCH("SURPASSES 50% RULE",H8)))</formula>
    </cfRule>
  </conditionalFormatting>
  <dataValidations count="2">
    <dataValidation type="list" allowBlank="1" showInputMessage="1" showErrorMessage="1" sqref="C20:G29">
      <formula1>$L$1:$L$2</formula1>
    </dataValidation>
    <dataValidation type="whole" allowBlank="1" showInputMessage="1" showErrorMessage="1" sqref="C7:G7">
      <formula1>0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workbookViewId="0">
      <selection activeCell="A4" sqref="A4"/>
    </sheetView>
  </sheetViews>
  <sheetFormatPr defaultColWidth="0" defaultRowHeight="15" zeroHeight="1" x14ac:dyDescent="0.25"/>
  <cols>
    <col min="1" max="1" width="11.28515625" customWidth="1"/>
    <col min="2" max="2" width="11.140625" bestFit="1" customWidth="1"/>
    <col min="3" max="5" width="9.140625" customWidth="1"/>
    <col min="6" max="16384" width="9.140625" hidden="1"/>
  </cols>
  <sheetData>
    <row r="1" spans="1:2" x14ac:dyDescent="0.25">
      <c r="A1" s="2" t="s">
        <v>10</v>
      </c>
    </row>
    <row r="2" spans="1:2" x14ac:dyDescent="0.25">
      <c r="A2" s="2"/>
    </row>
    <row r="3" spans="1:2" x14ac:dyDescent="0.25">
      <c r="A3" s="3" t="s">
        <v>11</v>
      </c>
    </row>
    <row r="4" spans="1:2" x14ac:dyDescent="0.25">
      <c r="A4" s="4" t="s">
        <v>12</v>
      </c>
      <c r="B4" s="4" t="s">
        <v>13</v>
      </c>
    </row>
    <row r="5" spans="1:2" x14ac:dyDescent="0.25">
      <c r="A5" s="1" t="s">
        <v>14</v>
      </c>
      <c r="B5" s="32">
        <v>957278</v>
      </c>
    </row>
    <row r="6" spans="1:2" x14ac:dyDescent="0.25">
      <c r="A6" s="1" t="s">
        <v>15</v>
      </c>
      <c r="B6" s="32">
        <v>957278</v>
      </c>
    </row>
    <row r="7" spans="1:2" x14ac:dyDescent="0.25">
      <c r="A7" s="1" t="s">
        <v>16</v>
      </c>
      <c r="B7" s="32">
        <v>957278</v>
      </c>
    </row>
    <row r="8" spans="1:2" x14ac:dyDescent="0.25">
      <c r="A8" s="1" t="s">
        <v>17</v>
      </c>
      <c r="B8" s="32">
        <v>957278</v>
      </c>
    </row>
    <row r="9" spans="1:2" x14ac:dyDescent="0.25">
      <c r="A9" s="29"/>
      <c r="B9" s="30"/>
    </row>
    <row r="10" spans="1:2" hidden="1" x14ac:dyDescent="0.25"/>
    <row r="11" spans="1:2" hidden="1" x14ac:dyDescent="0.25"/>
    <row r="12" spans="1:2" hidden="1" x14ac:dyDescent="0.25"/>
    <row r="13" spans="1:2" hidden="1" x14ac:dyDescent="0.25"/>
    <row r="14" spans="1:2" hidden="1" x14ac:dyDescent="0.25"/>
    <row r="15" spans="1:2" hidden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4"/>
  <sheetViews>
    <sheetView showGridLines="0" topLeftCell="B1" workbookViewId="0">
      <selection activeCell="C13" sqref="C13"/>
    </sheetView>
  </sheetViews>
  <sheetFormatPr defaultColWidth="0" defaultRowHeight="15" x14ac:dyDescent="0.25"/>
  <cols>
    <col min="1" max="1" width="44.7109375" bestFit="1" customWidth="1"/>
    <col min="2" max="2" width="13.85546875" bestFit="1" customWidth="1"/>
    <col min="3" max="3" width="13.7109375" bestFit="1" customWidth="1"/>
    <col min="4" max="6" width="10.140625" bestFit="1" customWidth="1"/>
    <col min="7" max="9" width="9.7109375" bestFit="1" customWidth="1"/>
    <col min="10" max="12" width="3" bestFit="1" customWidth="1"/>
    <col min="13" max="13" width="9.140625" hidden="1" customWidth="1"/>
    <col min="14" max="16384" width="9.140625" hidden="1"/>
  </cols>
  <sheetData>
    <row r="1" spans="1:15" x14ac:dyDescent="0.25">
      <c r="A1" s="2" t="s">
        <v>89</v>
      </c>
    </row>
    <row r="2" spans="1:15" x14ac:dyDescent="0.25">
      <c r="O2" s="7"/>
    </row>
    <row r="3" spans="1:15" x14ac:dyDescent="0.25">
      <c r="A3" s="40" t="s">
        <v>18</v>
      </c>
      <c r="B3" s="40" t="s">
        <v>19</v>
      </c>
      <c r="C3" s="40" t="s">
        <v>0</v>
      </c>
      <c r="D3" s="40" t="s">
        <v>45</v>
      </c>
      <c r="E3" s="40"/>
      <c r="F3" s="40"/>
      <c r="G3" s="41" t="s">
        <v>49</v>
      </c>
      <c r="H3" s="41"/>
      <c r="I3" s="41"/>
      <c r="J3" s="41" t="s">
        <v>51</v>
      </c>
      <c r="K3" s="41"/>
      <c r="L3" s="41"/>
    </row>
    <row r="4" spans="1:15" ht="30" x14ac:dyDescent="0.25">
      <c r="A4" s="40"/>
      <c r="B4" s="40"/>
      <c r="C4" s="40"/>
      <c r="D4" s="39" t="s">
        <v>91</v>
      </c>
      <c r="E4" s="39" t="s">
        <v>92</v>
      </c>
      <c r="F4" s="39" t="s">
        <v>93</v>
      </c>
      <c r="G4" s="8" t="s">
        <v>46</v>
      </c>
      <c r="H4" s="8" t="s">
        <v>47</v>
      </c>
      <c r="I4" s="8" t="s">
        <v>48</v>
      </c>
      <c r="J4" s="8" t="s">
        <v>22</v>
      </c>
      <c r="K4" s="8" t="s">
        <v>23</v>
      </c>
      <c r="L4" s="8" t="s">
        <v>24</v>
      </c>
    </row>
    <row r="5" spans="1:15" x14ac:dyDescent="0.25">
      <c r="A5" s="6">
        <v>1</v>
      </c>
      <c r="B5" s="6" t="s">
        <v>25</v>
      </c>
      <c r="C5" s="14">
        <v>48031</v>
      </c>
      <c r="D5" s="6">
        <v>3</v>
      </c>
      <c r="E5" s="6">
        <v>0</v>
      </c>
      <c r="F5" s="6">
        <v>0</v>
      </c>
      <c r="G5" s="6">
        <f>IF(D5=0,1,D5)</f>
        <v>3</v>
      </c>
      <c r="H5" s="6">
        <f>IF(E5=0,0,1*(D5&amp;E5))</f>
        <v>0</v>
      </c>
      <c r="I5" s="6">
        <f>IF(F5=0,0,1*(D5&amp;E5&amp;F5))</f>
        <v>0</v>
      </c>
      <c r="J5" s="6">
        <f>VLOOKUP(G5,'Category Tables'!$A$4:$B$88,2,FALSE)</f>
        <v>5</v>
      </c>
      <c r="K5" s="6">
        <f>VLOOKUP(H5,'Category Tables'!$A$4:$B$88,2,FALSE)</f>
        <v>0</v>
      </c>
      <c r="L5" s="6">
        <f>VLOOKUP(I5,'Category Tables'!$A$4:$B$88,2,FALSE)</f>
        <v>0</v>
      </c>
      <c r="M5">
        <v>0</v>
      </c>
    </row>
    <row r="6" spans="1:15" x14ac:dyDescent="0.25">
      <c r="A6" s="6">
        <f>A5+1</f>
        <v>2</v>
      </c>
      <c r="B6" s="6" t="s">
        <v>26</v>
      </c>
      <c r="C6" s="14">
        <v>47743</v>
      </c>
      <c r="D6" s="6">
        <v>4</v>
      </c>
      <c r="E6" s="6">
        <v>0</v>
      </c>
      <c r="F6" s="6">
        <v>0</v>
      </c>
      <c r="G6" s="6">
        <f t="shared" ref="G6:G25" si="0">D6</f>
        <v>4</v>
      </c>
      <c r="H6" s="6">
        <f t="shared" ref="H6:H24" si="1">IF(E6=0,0,1*(D6&amp;E6))</f>
        <v>0</v>
      </c>
      <c r="I6" s="6">
        <f t="shared" ref="I6:I24" si="2">IF(F6=0,0,1*(D6&amp;E6&amp;F6))</f>
        <v>0</v>
      </c>
      <c r="J6" s="6">
        <f>VLOOKUP(G6,'Category Tables'!$A$4:$B$88,2,FALSE)</f>
        <v>8</v>
      </c>
      <c r="K6" s="6">
        <f>VLOOKUP(H6,'Category Tables'!$A$4:$B$88,2,FALSE)</f>
        <v>0</v>
      </c>
      <c r="L6" s="6">
        <f>VLOOKUP(I6,'Category Tables'!$A$4:$B$88,2,FALSE)</f>
        <v>0</v>
      </c>
      <c r="M6">
        <v>1</v>
      </c>
    </row>
    <row r="7" spans="1:15" x14ac:dyDescent="0.25">
      <c r="A7" s="6">
        <f t="shared" ref="A7:A24" si="3">A6+1</f>
        <v>3</v>
      </c>
      <c r="B7" s="6" t="s">
        <v>27</v>
      </c>
      <c r="C7" s="14">
        <v>57211</v>
      </c>
      <c r="D7" s="6">
        <v>3</v>
      </c>
      <c r="E7" s="6">
        <v>3</v>
      </c>
      <c r="F7" s="6">
        <v>0</v>
      </c>
      <c r="G7" s="6">
        <f t="shared" si="0"/>
        <v>3</v>
      </c>
      <c r="H7" s="6">
        <f t="shared" si="1"/>
        <v>33</v>
      </c>
      <c r="I7" s="6">
        <f t="shared" si="2"/>
        <v>0</v>
      </c>
      <c r="J7" s="6">
        <f>VLOOKUP(G7,'Category Tables'!$A$4:$B$88,2,FALSE)</f>
        <v>5</v>
      </c>
      <c r="K7" s="6">
        <f>VLOOKUP(H7,'Category Tables'!$A$4:$B$88,2,FALSE)</f>
        <v>6</v>
      </c>
      <c r="L7" s="6">
        <f>VLOOKUP(I7,'Category Tables'!$A$4:$B$88,2,FALSE)</f>
        <v>0</v>
      </c>
      <c r="M7">
        <v>2</v>
      </c>
    </row>
    <row r="8" spans="1:15" x14ac:dyDescent="0.25">
      <c r="A8" s="6">
        <f t="shared" si="3"/>
        <v>4</v>
      </c>
      <c r="B8" s="6" t="s">
        <v>28</v>
      </c>
      <c r="C8" s="14">
        <v>46950</v>
      </c>
      <c r="D8" s="6">
        <v>2</v>
      </c>
      <c r="E8" s="6">
        <v>2</v>
      </c>
      <c r="F8" s="6">
        <v>0</v>
      </c>
      <c r="G8" s="6">
        <f t="shared" si="0"/>
        <v>2</v>
      </c>
      <c r="H8" s="6">
        <f t="shared" si="1"/>
        <v>22</v>
      </c>
      <c r="I8" s="6">
        <f t="shared" si="2"/>
        <v>0</v>
      </c>
      <c r="J8" s="6">
        <f>VLOOKUP(G8,'Category Tables'!$A$4:$B$88,2,FALSE)</f>
        <v>2</v>
      </c>
      <c r="K8" s="6">
        <f>VLOOKUP(H8,'Category Tables'!$A$4:$B$88,2,FALSE)</f>
        <v>3</v>
      </c>
      <c r="L8" s="6">
        <f>VLOOKUP(I8,'Category Tables'!$A$4:$B$88,2,FALSE)</f>
        <v>0</v>
      </c>
      <c r="M8">
        <v>3</v>
      </c>
    </row>
    <row r="9" spans="1:15" x14ac:dyDescent="0.25">
      <c r="A9" s="6">
        <f t="shared" si="3"/>
        <v>5</v>
      </c>
      <c r="B9" s="6" t="s">
        <v>29</v>
      </c>
      <c r="C9" s="14">
        <v>55162</v>
      </c>
      <c r="D9" s="6">
        <v>3</v>
      </c>
      <c r="E9" s="6">
        <v>4</v>
      </c>
      <c r="F9" s="6">
        <v>3</v>
      </c>
      <c r="G9" s="6">
        <f t="shared" si="0"/>
        <v>3</v>
      </c>
      <c r="H9" s="6">
        <f t="shared" si="1"/>
        <v>34</v>
      </c>
      <c r="I9" s="6">
        <f t="shared" si="2"/>
        <v>343</v>
      </c>
      <c r="J9" s="6">
        <f>VLOOKUP(G9,'Category Tables'!$A$4:$B$88,2,FALSE)</f>
        <v>5</v>
      </c>
      <c r="K9" s="6">
        <f>VLOOKUP(H9,'Category Tables'!$A$4:$B$88,2,FALSE)</f>
        <v>8</v>
      </c>
      <c r="L9" s="6">
        <f>VLOOKUP(I9,'Category Tables'!$A$4:$B$88,2,FALSE)</f>
        <v>5</v>
      </c>
      <c r="M9">
        <v>4</v>
      </c>
    </row>
    <row r="10" spans="1:15" x14ac:dyDescent="0.25">
      <c r="A10" s="6">
        <f t="shared" si="3"/>
        <v>6</v>
      </c>
      <c r="B10" s="6" t="s">
        <v>30</v>
      </c>
      <c r="C10" s="14">
        <v>57184</v>
      </c>
      <c r="D10" s="6">
        <v>4</v>
      </c>
      <c r="E10" s="6">
        <v>4</v>
      </c>
      <c r="F10" s="6">
        <v>4</v>
      </c>
      <c r="G10" s="6">
        <f t="shared" si="0"/>
        <v>4</v>
      </c>
      <c r="H10" s="6">
        <f t="shared" si="1"/>
        <v>44</v>
      </c>
      <c r="I10" s="6">
        <f t="shared" si="2"/>
        <v>444</v>
      </c>
      <c r="J10" s="6">
        <f>VLOOKUP(G10,'Category Tables'!$A$4:$B$88,2,FALSE)</f>
        <v>8</v>
      </c>
      <c r="K10" s="6">
        <f>VLOOKUP(H10,'Category Tables'!$A$4:$B$88,2,FALSE)</f>
        <v>9</v>
      </c>
      <c r="L10" s="6">
        <f>VLOOKUP(I10,'Category Tables'!$A$4:$B$88,2,FALSE)</f>
        <v>10</v>
      </c>
    </row>
    <row r="11" spans="1:15" x14ac:dyDescent="0.25">
      <c r="A11" s="6">
        <f t="shared" si="3"/>
        <v>7</v>
      </c>
      <c r="B11" s="6" t="s">
        <v>31</v>
      </c>
      <c r="C11" s="14">
        <v>57805</v>
      </c>
      <c r="D11" s="6">
        <v>1</v>
      </c>
      <c r="E11" s="6">
        <v>2</v>
      </c>
      <c r="F11" s="6">
        <v>3</v>
      </c>
      <c r="G11" s="6">
        <f t="shared" si="0"/>
        <v>1</v>
      </c>
      <c r="H11" s="6">
        <f t="shared" si="1"/>
        <v>12</v>
      </c>
      <c r="I11" s="6">
        <f t="shared" si="2"/>
        <v>123</v>
      </c>
      <c r="J11" s="6">
        <f>VLOOKUP(G11,'Category Tables'!$A$4:$B$88,2,FALSE)</f>
        <v>1</v>
      </c>
      <c r="K11" s="6">
        <f>VLOOKUP(H11,'Category Tables'!$A$4:$B$88,2,FALSE)</f>
        <v>2</v>
      </c>
      <c r="L11" s="6">
        <f>VLOOKUP(I11,'Category Tables'!$A$4:$B$88,2,FALSE)</f>
        <v>5</v>
      </c>
    </row>
    <row r="12" spans="1:15" x14ac:dyDescent="0.25">
      <c r="A12" s="6">
        <f t="shared" si="3"/>
        <v>8</v>
      </c>
      <c r="B12" s="6" t="s">
        <v>32</v>
      </c>
      <c r="C12" s="14">
        <v>55116</v>
      </c>
      <c r="D12" s="6">
        <v>3</v>
      </c>
      <c r="E12" s="6">
        <v>2</v>
      </c>
      <c r="F12" s="6">
        <v>3</v>
      </c>
      <c r="G12" s="6">
        <f t="shared" si="0"/>
        <v>3</v>
      </c>
      <c r="H12" s="6">
        <f t="shared" si="1"/>
        <v>32</v>
      </c>
      <c r="I12" s="6">
        <f t="shared" si="2"/>
        <v>323</v>
      </c>
      <c r="J12" s="6">
        <f>VLOOKUP(G12,'Category Tables'!$A$4:$B$88,2,FALSE)</f>
        <v>5</v>
      </c>
      <c r="K12" s="6">
        <f>VLOOKUP(H12,'Category Tables'!$A$4:$B$88,2,FALSE)</f>
        <v>2</v>
      </c>
      <c r="L12" s="6">
        <f>VLOOKUP(I12,'Category Tables'!$A$4:$B$88,2,FALSE)</f>
        <v>5</v>
      </c>
    </row>
    <row r="13" spans="1:15" x14ac:dyDescent="0.25">
      <c r="A13" s="6">
        <f t="shared" si="3"/>
        <v>9</v>
      </c>
      <c r="B13" s="6" t="s">
        <v>33</v>
      </c>
      <c r="C13" s="14">
        <v>59950</v>
      </c>
      <c r="D13" s="6">
        <v>4</v>
      </c>
      <c r="E13" s="6">
        <v>3</v>
      </c>
      <c r="F13" s="6">
        <v>4</v>
      </c>
      <c r="G13" s="6">
        <f t="shared" si="0"/>
        <v>4</v>
      </c>
      <c r="H13" s="6">
        <f t="shared" si="1"/>
        <v>43</v>
      </c>
      <c r="I13" s="6">
        <f t="shared" si="2"/>
        <v>434</v>
      </c>
      <c r="J13" s="6">
        <f>VLOOKUP(G13,'Category Tables'!$A$4:$B$88,2,FALSE)</f>
        <v>8</v>
      </c>
      <c r="K13" s="6">
        <f>VLOOKUP(H13,'Category Tables'!$A$4:$B$88,2,FALSE)</f>
        <v>5</v>
      </c>
      <c r="L13" s="6">
        <f>VLOOKUP(I13,'Category Tables'!$A$4:$B$88,2,FALSE)</f>
        <v>8</v>
      </c>
    </row>
    <row r="14" spans="1:15" x14ac:dyDescent="0.25">
      <c r="A14" s="6">
        <f t="shared" si="3"/>
        <v>10</v>
      </c>
      <c r="B14" s="6" t="s">
        <v>34</v>
      </c>
      <c r="C14" s="14">
        <v>53410</v>
      </c>
      <c r="D14" s="6">
        <v>1</v>
      </c>
      <c r="E14" s="6">
        <v>1</v>
      </c>
      <c r="F14" s="6">
        <v>1</v>
      </c>
      <c r="G14" s="6">
        <f t="shared" si="0"/>
        <v>1</v>
      </c>
      <c r="H14" s="6">
        <f t="shared" si="1"/>
        <v>11</v>
      </c>
      <c r="I14" s="6">
        <f t="shared" si="2"/>
        <v>111</v>
      </c>
      <c r="J14" s="6">
        <f>VLOOKUP(G14,'Category Tables'!$A$4:$B$88,2,FALSE)</f>
        <v>1</v>
      </c>
      <c r="K14" s="6">
        <f>VLOOKUP(H14,'Category Tables'!$A$4:$B$88,2,FALSE)</f>
        <v>1</v>
      </c>
      <c r="L14" s="6">
        <f>VLOOKUP(I14,'Category Tables'!$A$4:$B$88,2,FALSE)</f>
        <v>1</v>
      </c>
    </row>
    <row r="15" spans="1:15" x14ac:dyDescent="0.25">
      <c r="A15" s="6">
        <f t="shared" si="3"/>
        <v>11</v>
      </c>
      <c r="B15" s="6" t="s">
        <v>35</v>
      </c>
      <c r="C15" s="14">
        <v>53155</v>
      </c>
      <c r="D15" s="6">
        <v>2</v>
      </c>
      <c r="E15" s="6">
        <v>1</v>
      </c>
      <c r="F15" s="6">
        <v>2</v>
      </c>
      <c r="G15" s="6">
        <f t="shared" si="0"/>
        <v>2</v>
      </c>
      <c r="H15" s="6">
        <f t="shared" si="1"/>
        <v>21</v>
      </c>
      <c r="I15" s="6">
        <f t="shared" si="2"/>
        <v>212</v>
      </c>
      <c r="J15" s="6">
        <f>VLOOKUP(G15,'Category Tables'!$A$4:$B$88,2,FALSE)</f>
        <v>2</v>
      </c>
      <c r="K15" s="6">
        <f>VLOOKUP(H15,'Category Tables'!$A$4:$B$88,2,FALSE)</f>
        <v>1</v>
      </c>
      <c r="L15" s="6">
        <f>VLOOKUP(I15,'Category Tables'!$A$4:$B$88,2,FALSE)</f>
        <v>2</v>
      </c>
    </row>
    <row r="16" spans="1:15" x14ac:dyDescent="0.25">
      <c r="A16" s="6">
        <f t="shared" si="3"/>
        <v>12</v>
      </c>
      <c r="B16" s="6" t="s">
        <v>36</v>
      </c>
      <c r="C16" s="14">
        <v>47362</v>
      </c>
      <c r="D16" s="6">
        <v>3</v>
      </c>
      <c r="E16" s="6">
        <v>3</v>
      </c>
      <c r="F16" s="6">
        <v>3</v>
      </c>
      <c r="G16" s="6">
        <f t="shared" si="0"/>
        <v>3</v>
      </c>
      <c r="H16" s="6">
        <f t="shared" si="1"/>
        <v>33</v>
      </c>
      <c r="I16" s="6">
        <f t="shared" si="2"/>
        <v>333</v>
      </c>
      <c r="J16" s="6">
        <f>VLOOKUP(G16,'Category Tables'!$A$4:$B$88,2,FALSE)</f>
        <v>5</v>
      </c>
      <c r="K16" s="6">
        <f>VLOOKUP(H16,'Category Tables'!$A$4:$B$88,2,FALSE)</f>
        <v>6</v>
      </c>
      <c r="L16" s="6">
        <f>VLOOKUP(I16,'Category Tables'!$A$4:$B$88,2,FALSE)</f>
        <v>7</v>
      </c>
    </row>
    <row r="17" spans="1:12" x14ac:dyDescent="0.25">
      <c r="A17" s="6">
        <f t="shared" si="3"/>
        <v>13</v>
      </c>
      <c r="B17" s="6" t="s">
        <v>37</v>
      </c>
      <c r="C17" s="14">
        <v>54104</v>
      </c>
      <c r="D17" s="6">
        <v>3</v>
      </c>
      <c r="E17" s="6">
        <v>3</v>
      </c>
      <c r="F17" s="6">
        <v>3</v>
      </c>
      <c r="G17" s="6">
        <f t="shared" si="0"/>
        <v>3</v>
      </c>
      <c r="H17" s="6">
        <f t="shared" si="1"/>
        <v>33</v>
      </c>
      <c r="I17" s="6">
        <f t="shared" si="2"/>
        <v>333</v>
      </c>
      <c r="J17" s="6">
        <f>VLOOKUP(G17,'Category Tables'!$A$4:$B$88,2,FALSE)</f>
        <v>5</v>
      </c>
      <c r="K17" s="6">
        <f>VLOOKUP(H17,'Category Tables'!$A$4:$B$88,2,FALSE)</f>
        <v>6</v>
      </c>
      <c r="L17" s="6">
        <f>VLOOKUP(I17,'Category Tables'!$A$4:$B$88,2,FALSE)</f>
        <v>7</v>
      </c>
    </row>
    <row r="18" spans="1:12" x14ac:dyDescent="0.25">
      <c r="A18" s="6">
        <f t="shared" si="3"/>
        <v>14</v>
      </c>
      <c r="B18" s="6" t="s">
        <v>38</v>
      </c>
      <c r="C18" s="14">
        <v>50636</v>
      </c>
      <c r="D18" s="6">
        <v>4</v>
      </c>
      <c r="E18" s="6">
        <v>3</v>
      </c>
      <c r="F18" s="6">
        <v>3</v>
      </c>
      <c r="G18" s="6">
        <f t="shared" si="0"/>
        <v>4</v>
      </c>
      <c r="H18" s="6">
        <f t="shared" si="1"/>
        <v>43</v>
      </c>
      <c r="I18" s="6">
        <f t="shared" si="2"/>
        <v>433</v>
      </c>
      <c r="J18" s="6">
        <f>VLOOKUP(G18,'Category Tables'!$A$4:$B$88,2,FALSE)</f>
        <v>8</v>
      </c>
      <c r="K18" s="6">
        <f>VLOOKUP(H18,'Category Tables'!$A$4:$B$88,2,FALSE)</f>
        <v>5</v>
      </c>
      <c r="L18" s="6">
        <f>VLOOKUP(I18,'Category Tables'!$A$4:$B$88,2,FALSE)</f>
        <v>6</v>
      </c>
    </row>
    <row r="19" spans="1:12" x14ac:dyDescent="0.25">
      <c r="A19" s="6">
        <f t="shared" si="3"/>
        <v>15</v>
      </c>
      <c r="B19" s="6" t="s">
        <v>39</v>
      </c>
      <c r="C19" s="14">
        <v>54634</v>
      </c>
      <c r="D19" s="6">
        <v>4</v>
      </c>
      <c r="E19" s="6">
        <v>4</v>
      </c>
      <c r="F19" s="6">
        <v>4</v>
      </c>
      <c r="G19" s="6">
        <f t="shared" si="0"/>
        <v>4</v>
      </c>
      <c r="H19" s="6">
        <f t="shared" si="1"/>
        <v>44</v>
      </c>
      <c r="I19" s="6">
        <f t="shared" si="2"/>
        <v>444</v>
      </c>
      <c r="J19" s="6">
        <f>VLOOKUP(G19,'Category Tables'!$A$4:$B$88,2,FALSE)</f>
        <v>8</v>
      </c>
      <c r="K19" s="6">
        <f>VLOOKUP(H19,'Category Tables'!$A$4:$B$88,2,FALSE)</f>
        <v>9</v>
      </c>
      <c r="L19" s="6">
        <f>VLOOKUP(I19,'Category Tables'!$A$4:$B$88,2,FALSE)</f>
        <v>10</v>
      </c>
    </row>
    <row r="20" spans="1:12" x14ac:dyDescent="0.25">
      <c r="A20" s="6">
        <f t="shared" si="3"/>
        <v>16</v>
      </c>
      <c r="B20" s="6" t="s">
        <v>40</v>
      </c>
      <c r="C20" s="14">
        <v>47234</v>
      </c>
      <c r="D20" s="6">
        <v>3</v>
      </c>
      <c r="E20" s="6">
        <v>3</v>
      </c>
      <c r="F20" s="6">
        <v>3</v>
      </c>
      <c r="G20" s="6">
        <f t="shared" si="0"/>
        <v>3</v>
      </c>
      <c r="H20" s="6">
        <f t="shared" si="1"/>
        <v>33</v>
      </c>
      <c r="I20" s="6">
        <f t="shared" si="2"/>
        <v>333</v>
      </c>
      <c r="J20" s="6">
        <f>VLOOKUP(G20,'Category Tables'!$A$4:$B$88,2,FALSE)</f>
        <v>5</v>
      </c>
      <c r="K20" s="6">
        <f>VLOOKUP(H20,'Category Tables'!$A$4:$B$88,2,FALSE)</f>
        <v>6</v>
      </c>
      <c r="L20" s="6">
        <f>VLOOKUP(I20,'Category Tables'!$A$4:$B$88,2,FALSE)</f>
        <v>7</v>
      </c>
    </row>
    <row r="21" spans="1:12" x14ac:dyDescent="0.25">
      <c r="A21" s="6">
        <f t="shared" si="3"/>
        <v>17</v>
      </c>
      <c r="B21" s="6" t="s">
        <v>41</v>
      </c>
      <c r="C21" s="14">
        <v>46100</v>
      </c>
      <c r="D21" s="6">
        <v>0</v>
      </c>
      <c r="E21" s="6">
        <v>3</v>
      </c>
      <c r="F21" s="6">
        <v>3</v>
      </c>
      <c r="G21" s="6">
        <f t="shared" si="0"/>
        <v>0</v>
      </c>
      <c r="H21" s="6">
        <f t="shared" si="1"/>
        <v>3</v>
      </c>
      <c r="I21" s="6">
        <f t="shared" si="2"/>
        <v>33</v>
      </c>
      <c r="J21" s="6">
        <f>VLOOKUP(G21,'Category Tables'!$A$4:$B$88,2,FALSE)</f>
        <v>0</v>
      </c>
      <c r="K21" s="6">
        <f>VLOOKUP(H21,'Category Tables'!$A$4:$B$88,2,FALSE)</f>
        <v>5</v>
      </c>
      <c r="L21" s="6">
        <f>VLOOKUP(I21,'Category Tables'!$A$4:$B$88,2,FALSE)</f>
        <v>6</v>
      </c>
    </row>
    <row r="22" spans="1:12" x14ac:dyDescent="0.25">
      <c r="A22" s="6">
        <f t="shared" si="3"/>
        <v>18</v>
      </c>
      <c r="B22" s="6" t="s">
        <v>42</v>
      </c>
      <c r="C22" s="14">
        <v>46100</v>
      </c>
      <c r="D22" s="6">
        <v>0</v>
      </c>
      <c r="E22" s="6">
        <v>3</v>
      </c>
      <c r="F22" s="6">
        <v>3</v>
      </c>
      <c r="G22" s="6">
        <f t="shared" si="0"/>
        <v>0</v>
      </c>
      <c r="H22" s="6">
        <f t="shared" si="1"/>
        <v>3</v>
      </c>
      <c r="I22" s="6">
        <f t="shared" si="2"/>
        <v>33</v>
      </c>
      <c r="J22" s="6">
        <f>VLOOKUP(G22,'Category Tables'!$A$4:$B$88,2,FALSE)</f>
        <v>0</v>
      </c>
      <c r="K22" s="6">
        <f>VLOOKUP(H22,'Category Tables'!$A$4:$B$88,2,FALSE)</f>
        <v>5</v>
      </c>
      <c r="L22" s="6">
        <f>VLOOKUP(I22,'Category Tables'!$A$4:$B$88,2,FALSE)</f>
        <v>6</v>
      </c>
    </row>
    <row r="23" spans="1:12" x14ac:dyDescent="0.25">
      <c r="A23" s="6">
        <f t="shared" si="3"/>
        <v>19</v>
      </c>
      <c r="B23" s="6" t="s">
        <v>43</v>
      </c>
      <c r="C23" s="14">
        <v>46100</v>
      </c>
      <c r="D23" s="6">
        <v>0</v>
      </c>
      <c r="E23" s="6">
        <v>0</v>
      </c>
      <c r="F23" s="6">
        <v>2</v>
      </c>
      <c r="G23" s="6">
        <f t="shared" si="0"/>
        <v>0</v>
      </c>
      <c r="H23" s="6">
        <f t="shared" si="1"/>
        <v>0</v>
      </c>
      <c r="I23" s="6">
        <f t="shared" si="2"/>
        <v>2</v>
      </c>
      <c r="J23" s="6">
        <f>VLOOKUP(G23,'Category Tables'!$A$4:$B$88,2,FALSE)</f>
        <v>0</v>
      </c>
      <c r="K23" s="6">
        <f>VLOOKUP(H23,'Category Tables'!$A$4:$B$88,2,FALSE)</f>
        <v>0</v>
      </c>
      <c r="L23" s="6">
        <f>VLOOKUP(I23,'Category Tables'!$A$4:$B$88,2,FALSE)</f>
        <v>2</v>
      </c>
    </row>
    <row r="24" spans="1:12" x14ac:dyDescent="0.25">
      <c r="A24" s="6">
        <f t="shared" si="3"/>
        <v>20</v>
      </c>
      <c r="B24" s="6" t="s">
        <v>44</v>
      </c>
      <c r="C24" s="14">
        <v>46100</v>
      </c>
      <c r="D24" s="6">
        <v>0</v>
      </c>
      <c r="E24" s="6">
        <v>0</v>
      </c>
      <c r="F24" s="6">
        <v>4</v>
      </c>
      <c r="G24" s="6">
        <f t="shared" si="0"/>
        <v>0</v>
      </c>
      <c r="H24" s="6">
        <f t="shared" si="1"/>
        <v>0</v>
      </c>
      <c r="I24" s="6">
        <f t="shared" si="2"/>
        <v>4</v>
      </c>
      <c r="J24" s="6">
        <f>VLOOKUP(G24,'Category Tables'!$A$4:$B$88,2,FALSE)</f>
        <v>0</v>
      </c>
      <c r="K24" s="6">
        <f>VLOOKUP(H24,'Category Tables'!$A$4:$B$88,2,FALSE)</f>
        <v>0</v>
      </c>
      <c r="L24" s="6">
        <f>VLOOKUP(I24,'Category Tables'!$A$4:$B$88,2,FALSE)</f>
        <v>8</v>
      </c>
    </row>
    <row r="25" spans="1:12" x14ac:dyDescent="0.25">
      <c r="A25" s="6">
        <v>0</v>
      </c>
      <c r="B25" s="6">
        <v>0</v>
      </c>
      <c r="C25" s="14">
        <v>0</v>
      </c>
      <c r="D25" s="6">
        <v>0</v>
      </c>
      <c r="E25" s="6">
        <v>0</v>
      </c>
      <c r="F25" s="6">
        <v>0</v>
      </c>
      <c r="G25" s="6">
        <f t="shared" si="0"/>
        <v>0</v>
      </c>
      <c r="H25" s="6">
        <f t="shared" ref="H25:H88" si="4">IF(E25=0,0,1*(D25&amp;E25))</f>
        <v>0</v>
      </c>
      <c r="I25" s="6">
        <f t="shared" ref="I25:I88" si="5">IF(F25=0,0,1*(D25&amp;E25&amp;F25))</f>
        <v>0</v>
      </c>
      <c r="J25" s="6">
        <f>VLOOKUP(G25,'Category Tables'!$A$4:$B$88,2,FALSE)</f>
        <v>0</v>
      </c>
      <c r="K25" s="6">
        <f>VLOOKUP(H25,'Category Tables'!$A$4:$B$88,2,FALSE)</f>
        <v>0</v>
      </c>
      <c r="L25" s="6">
        <f>VLOOKUP(I25,'Category Tables'!$A$4:$B$88,2,FALSE)</f>
        <v>0</v>
      </c>
    </row>
    <row r="26" spans="1:12" x14ac:dyDescent="0.25">
      <c r="A26" s="6">
        <v>0</v>
      </c>
      <c r="B26" s="6">
        <v>0</v>
      </c>
      <c r="C26" s="14">
        <v>0</v>
      </c>
      <c r="D26" s="6">
        <v>0</v>
      </c>
      <c r="E26" s="6">
        <v>0</v>
      </c>
      <c r="F26" s="6">
        <v>0</v>
      </c>
      <c r="G26" s="6">
        <f t="shared" ref="G26:G88" si="6">D26</f>
        <v>0</v>
      </c>
      <c r="H26" s="6">
        <f t="shared" si="4"/>
        <v>0</v>
      </c>
      <c r="I26" s="6">
        <f t="shared" si="5"/>
        <v>0</v>
      </c>
      <c r="J26" s="6">
        <f>VLOOKUP(G26,'Category Tables'!$A$4:$B$88,2,FALSE)</f>
        <v>0</v>
      </c>
      <c r="K26" s="6">
        <f>VLOOKUP(H26,'Category Tables'!$A$4:$B$88,2,FALSE)</f>
        <v>0</v>
      </c>
      <c r="L26" s="6">
        <f>VLOOKUP(I26,'Category Tables'!$A$4:$B$88,2,FALSE)</f>
        <v>0</v>
      </c>
    </row>
    <row r="27" spans="1:12" x14ac:dyDescent="0.25">
      <c r="A27" s="6">
        <v>0</v>
      </c>
      <c r="B27" s="6">
        <v>0</v>
      </c>
      <c r="C27" s="14">
        <v>0</v>
      </c>
      <c r="D27" s="6">
        <v>0</v>
      </c>
      <c r="E27" s="6">
        <v>0</v>
      </c>
      <c r="F27" s="6">
        <v>0</v>
      </c>
      <c r="G27" s="6">
        <f t="shared" si="6"/>
        <v>0</v>
      </c>
      <c r="H27" s="6">
        <f t="shared" si="4"/>
        <v>0</v>
      </c>
      <c r="I27" s="6">
        <f t="shared" si="5"/>
        <v>0</v>
      </c>
      <c r="J27" s="6">
        <f>VLOOKUP(G27,'Category Tables'!$A$4:$B$88,2,FALSE)</f>
        <v>0</v>
      </c>
      <c r="K27" s="6">
        <f>VLOOKUP(H27,'Category Tables'!$A$4:$B$88,2,FALSE)</f>
        <v>0</v>
      </c>
      <c r="L27" s="6">
        <f>VLOOKUP(I27,'Category Tables'!$A$4:$B$88,2,FALSE)</f>
        <v>0</v>
      </c>
    </row>
    <row r="28" spans="1:12" x14ac:dyDescent="0.25">
      <c r="A28" s="6">
        <v>0</v>
      </c>
      <c r="B28" s="6">
        <v>0</v>
      </c>
      <c r="C28" s="14">
        <v>0</v>
      </c>
      <c r="D28" s="6">
        <v>0</v>
      </c>
      <c r="E28" s="6">
        <v>0</v>
      </c>
      <c r="F28" s="6">
        <v>0</v>
      </c>
      <c r="G28" s="6">
        <f t="shared" si="6"/>
        <v>0</v>
      </c>
      <c r="H28" s="6">
        <f t="shared" si="4"/>
        <v>0</v>
      </c>
      <c r="I28" s="6">
        <f t="shared" si="5"/>
        <v>0</v>
      </c>
      <c r="J28" s="6">
        <f>VLOOKUP(G28,'Category Tables'!$A$4:$B$88,2,FALSE)</f>
        <v>0</v>
      </c>
      <c r="K28" s="6">
        <f>VLOOKUP(H28,'Category Tables'!$A$4:$B$88,2,FALSE)</f>
        <v>0</v>
      </c>
      <c r="L28" s="6">
        <f>VLOOKUP(I28,'Category Tables'!$A$4:$B$88,2,FALSE)</f>
        <v>0</v>
      </c>
    </row>
    <row r="29" spans="1:12" x14ac:dyDescent="0.25">
      <c r="A29" s="6">
        <v>0</v>
      </c>
      <c r="B29" s="6">
        <v>0</v>
      </c>
      <c r="C29" s="14">
        <v>0</v>
      </c>
      <c r="D29" s="6">
        <v>0</v>
      </c>
      <c r="E29" s="6">
        <v>0</v>
      </c>
      <c r="F29" s="6">
        <v>0</v>
      </c>
      <c r="G29" s="6">
        <f t="shared" si="6"/>
        <v>0</v>
      </c>
      <c r="H29" s="6">
        <f t="shared" si="4"/>
        <v>0</v>
      </c>
      <c r="I29" s="6">
        <f t="shared" si="5"/>
        <v>0</v>
      </c>
      <c r="J29" s="6">
        <f>VLOOKUP(G29,'Category Tables'!$A$4:$B$88,2,FALSE)</f>
        <v>0</v>
      </c>
      <c r="K29" s="6">
        <f>VLOOKUP(H29,'Category Tables'!$A$4:$B$88,2,FALSE)</f>
        <v>0</v>
      </c>
      <c r="L29" s="6">
        <f>VLOOKUP(I29,'Category Tables'!$A$4:$B$88,2,FALSE)</f>
        <v>0</v>
      </c>
    </row>
    <row r="30" spans="1:12" x14ac:dyDescent="0.25">
      <c r="A30" s="6">
        <v>0</v>
      </c>
      <c r="B30" s="6">
        <v>0</v>
      </c>
      <c r="C30" s="14">
        <v>0</v>
      </c>
      <c r="D30" s="6">
        <v>0</v>
      </c>
      <c r="E30" s="6">
        <v>0</v>
      </c>
      <c r="F30" s="6">
        <v>0</v>
      </c>
      <c r="G30" s="6">
        <f t="shared" si="6"/>
        <v>0</v>
      </c>
      <c r="H30" s="6">
        <f t="shared" si="4"/>
        <v>0</v>
      </c>
      <c r="I30" s="6">
        <f t="shared" si="5"/>
        <v>0</v>
      </c>
      <c r="J30" s="6">
        <f>VLOOKUP(G30,'Category Tables'!$A$4:$B$88,2,FALSE)</f>
        <v>0</v>
      </c>
      <c r="K30" s="6">
        <f>VLOOKUP(H30,'Category Tables'!$A$4:$B$88,2,FALSE)</f>
        <v>0</v>
      </c>
      <c r="L30" s="6">
        <f>VLOOKUP(I30,'Category Tables'!$A$4:$B$88,2,FALSE)</f>
        <v>0</v>
      </c>
    </row>
    <row r="31" spans="1:12" x14ac:dyDescent="0.25">
      <c r="A31" s="6">
        <v>0</v>
      </c>
      <c r="B31" s="6">
        <v>0</v>
      </c>
      <c r="C31" s="14">
        <v>0</v>
      </c>
      <c r="D31" s="6">
        <v>0</v>
      </c>
      <c r="E31" s="6">
        <v>0</v>
      </c>
      <c r="F31" s="6">
        <v>0</v>
      </c>
      <c r="G31" s="6">
        <f t="shared" si="6"/>
        <v>0</v>
      </c>
      <c r="H31" s="6">
        <f t="shared" si="4"/>
        <v>0</v>
      </c>
      <c r="I31" s="6">
        <f t="shared" si="5"/>
        <v>0</v>
      </c>
      <c r="J31" s="6">
        <f>VLOOKUP(G31,'Category Tables'!$A$4:$B$88,2,FALSE)</f>
        <v>0</v>
      </c>
      <c r="K31" s="6">
        <f>VLOOKUP(H31,'Category Tables'!$A$4:$B$88,2,FALSE)</f>
        <v>0</v>
      </c>
      <c r="L31" s="6">
        <f>VLOOKUP(I31,'Category Tables'!$A$4:$B$88,2,FALSE)</f>
        <v>0</v>
      </c>
    </row>
    <row r="32" spans="1:12" x14ac:dyDescent="0.25">
      <c r="A32" s="6">
        <v>0</v>
      </c>
      <c r="B32" s="6">
        <v>0</v>
      </c>
      <c r="C32" s="14">
        <v>0</v>
      </c>
      <c r="D32" s="6">
        <v>0</v>
      </c>
      <c r="E32" s="6">
        <v>0</v>
      </c>
      <c r="F32" s="6">
        <v>0</v>
      </c>
      <c r="G32" s="6">
        <f t="shared" si="6"/>
        <v>0</v>
      </c>
      <c r="H32" s="6">
        <f t="shared" si="4"/>
        <v>0</v>
      </c>
      <c r="I32" s="6">
        <f t="shared" si="5"/>
        <v>0</v>
      </c>
      <c r="J32" s="6">
        <f>VLOOKUP(G32,'Category Tables'!$A$4:$B$88,2,FALSE)</f>
        <v>0</v>
      </c>
      <c r="K32" s="6">
        <f>VLOOKUP(H32,'Category Tables'!$A$4:$B$88,2,FALSE)</f>
        <v>0</v>
      </c>
      <c r="L32" s="6">
        <f>VLOOKUP(I32,'Category Tables'!$A$4:$B$88,2,FALSE)</f>
        <v>0</v>
      </c>
    </row>
    <row r="33" spans="1:12" x14ac:dyDescent="0.25">
      <c r="A33" s="6">
        <v>0</v>
      </c>
      <c r="B33" s="6">
        <v>0</v>
      </c>
      <c r="C33" s="14">
        <v>0</v>
      </c>
      <c r="D33" s="6">
        <v>0</v>
      </c>
      <c r="E33" s="6">
        <v>0</v>
      </c>
      <c r="F33" s="6">
        <v>0</v>
      </c>
      <c r="G33" s="6">
        <f t="shared" si="6"/>
        <v>0</v>
      </c>
      <c r="H33" s="6">
        <f t="shared" si="4"/>
        <v>0</v>
      </c>
      <c r="I33" s="6">
        <f t="shared" si="5"/>
        <v>0</v>
      </c>
      <c r="J33" s="6">
        <f>VLOOKUP(G33,'Category Tables'!$A$4:$B$88,2,FALSE)</f>
        <v>0</v>
      </c>
      <c r="K33" s="6">
        <f>VLOOKUP(H33,'Category Tables'!$A$4:$B$88,2,FALSE)</f>
        <v>0</v>
      </c>
      <c r="L33" s="6">
        <f>VLOOKUP(I33,'Category Tables'!$A$4:$B$88,2,FALSE)</f>
        <v>0</v>
      </c>
    </row>
    <row r="34" spans="1:12" x14ac:dyDescent="0.25">
      <c r="A34" s="6">
        <v>0</v>
      </c>
      <c r="B34" s="6">
        <v>0</v>
      </c>
      <c r="C34" s="14">
        <v>0</v>
      </c>
      <c r="D34" s="6">
        <v>0</v>
      </c>
      <c r="E34" s="6">
        <v>0</v>
      </c>
      <c r="F34" s="6">
        <v>0</v>
      </c>
      <c r="G34" s="6">
        <f t="shared" si="6"/>
        <v>0</v>
      </c>
      <c r="H34" s="6">
        <f t="shared" si="4"/>
        <v>0</v>
      </c>
      <c r="I34" s="6">
        <f t="shared" si="5"/>
        <v>0</v>
      </c>
      <c r="J34" s="6">
        <f>VLOOKUP(G34,'Category Tables'!$A$4:$B$88,2,FALSE)</f>
        <v>0</v>
      </c>
      <c r="K34" s="6">
        <f>VLOOKUP(H34,'Category Tables'!$A$4:$B$88,2,FALSE)</f>
        <v>0</v>
      </c>
      <c r="L34" s="6">
        <f>VLOOKUP(I34,'Category Tables'!$A$4:$B$88,2,FALSE)</f>
        <v>0</v>
      </c>
    </row>
    <row r="35" spans="1:12" x14ac:dyDescent="0.25">
      <c r="A35" s="6">
        <v>0</v>
      </c>
      <c r="B35" s="6">
        <v>0</v>
      </c>
      <c r="C35" s="14">
        <v>0</v>
      </c>
      <c r="D35" s="6">
        <v>0</v>
      </c>
      <c r="E35" s="6">
        <v>0</v>
      </c>
      <c r="F35" s="6">
        <v>0</v>
      </c>
      <c r="G35" s="6">
        <f t="shared" si="6"/>
        <v>0</v>
      </c>
      <c r="H35" s="6">
        <f t="shared" si="4"/>
        <v>0</v>
      </c>
      <c r="I35" s="6">
        <f t="shared" si="5"/>
        <v>0</v>
      </c>
      <c r="J35" s="6">
        <f>VLOOKUP(G35,'Category Tables'!$A$4:$B$88,2,FALSE)</f>
        <v>0</v>
      </c>
      <c r="K35" s="6">
        <f>VLOOKUP(H35,'Category Tables'!$A$4:$B$88,2,FALSE)</f>
        <v>0</v>
      </c>
      <c r="L35" s="6">
        <f>VLOOKUP(I35,'Category Tables'!$A$4:$B$88,2,FALSE)</f>
        <v>0</v>
      </c>
    </row>
    <row r="36" spans="1:12" x14ac:dyDescent="0.25">
      <c r="A36" s="6">
        <v>0</v>
      </c>
      <c r="B36" s="6">
        <v>0</v>
      </c>
      <c r="C36" s="14">
        <v>0</v>
      </c>
      <c r="D36" s="6">
        <v>0</v>
      </c>
      <c r="E36" s="6">
        <v>0</v>
      </c>
      <c r="F36" s="6">
        <v>0</v>
      </c>
      <c r="G36" s="6">
        <f t="shared" si="6"/>
        <v>0</v>
      </c>
      <c r="H36" s="6">
        <f t="shared" si="4"/>
        <v>0</v>
      </c>
      <c r="I36" s="6">
        <f t="shared" si="5"/>
        <v>0</v>
      </c>
      <c r="J36" s="6">
        <f>VLOOKUP(G36,'Category Tables'!$A$4:$B$88,2,FALSE)</f>
        <v>0</v>
      </c>
      <c r="K36" s="6">
        <f>VLOOKUP(H36,'Category Tables'!$A$4:$B$88,2,FALSE)</f>
        <v>0</v>
      </c>
      <c r="L36" s="6">
        <f>VLOOKUP(I36,'Category Tables'!$A$4:$B$88,2,FALSE)</f>
        <v>0</v>
      </c>
    </row>
    <row r="37" spans="1:12" x14ac:dyDescent="0.25">
      <c r="A37" s="6">
        <v>0</v>
      </c>
      <c r="B37" s="6">
        <v>0</v>
      </c>
      <c r="C37" s="14">
        <v>0</v>
      </c>
      <c r="D37" s="6">
        <v>0</v>
      </c>
      <c r="E37" s="6">
        <v>0</v>
      </c>
      <c r="F37" s="6">
        <v>0</v>
      </c>
      <c r="G37" s="6">
        <f t="shared" si="6"/>
        <v>0</v>
      </c>
      <c r="H37" s="6">
        <f t="shared" si="4"/>
        <v>0</v>
      </c>
      <c r="I37" s="6">
        <f t="shared" si="5"/>
        <v>0</v>
      </c>
      <c r="J37" s="6">
        <f>VLOOKUP(G37,'Category Tables'!$A$4:$B$88,2,FALSE)</f>
        <v>0</v>
      </c>
      <c r="K37" s="6">
        <f>VLOOKUP(H37,'Category Tables'!$A$4:$B$88,2,FALSE)</f>
        <v>0</v>
      </c>
      <c r="L37" s="6">
        <f>VLOOKUP(I37,'Category Tables'!$A$4:$B$88,2,FALSE)</f>
        <v>0</v>
      </c>
    </row>
    <row r="38" spans="1:12" x14ac:dyDescent="0.25">
      <c r="A38" s="6">
        <v>0</v>
      </c>
      <c r="B38" s="6">
        <v>0</v>
      </c>
      <c r="C38" s="14">
        <v>0</v>
      </c>
      <c r="D38" s="6">
        <v>0</v>
      </c>
      <c r="E38" s="6">
        <v>0</v>
      </c>
      <c r="F38" s="6">
        <v>0</v>
      </c>
      <c r="G38" s="6">
        <f t="shared" si="6"/>
        <v>0</v>
      </c>
      <c r="H38" s="6">
        <f t="shared" si="4"/>
        <v>0</v>
      </c>
      <c r="I38" s="6">
        <f t="shared" si="5"/>
        <v>0</v>
      </c>
      <c r="J38" s="6">
        <f>VLOOKUP(G38,'Category Tables'!$A$4:$B$88,2,FALSE)</f>
        <v>0</v>
      </c>
      <c r="K38" s="6">
        <f>VLOOKUP(H38,'Category Tables'!$A$4:$B$88,2,FALSE)</f>
        <v>0</v>
      </c>
      <c r="L38" s="6">
        <f>VLOOKUP(I38,'Category Tables'!$A$4:$B$88,2,FALSE)</f>
        <v>0</v>
      </c>
    </row>
    <row r="39" spans="1:12" x14ac:dyDescent="0.25">
      <c r="A39" s="6">
        <v>0</v>
      </c>
      <c r="B39" s="6">
        <v>0</v>
      </c>
      <c r="C39" s="14">
        <v>0</v>
      </c>
      <c r="D39" s="6">
        <v>0</v>
      </c>
      <c r="E39" s="6">
        <v>0</v>
      </c>
      <c r="F39" s="6">
        <v>0</v>
      </c>
      <c r="G39" s="6">
        <f t="shared" si="6"/>
        <v>0</v>
      </c>
      <c r="H39" s="6">
        <f t="shared" si="4"/>
        <v>0</v>
      </c>
      <c r="I39" s="6">
        <f t="shared" si="5"/>
        <v>0</v>
      </c>
      <c r="J39" s="6">
        <f>VLOOKUP(G39,'Category Tables'!$A$4:$B$88,2,FALSE)</f>
        <v>0</v>
      </c>
      <c r="K39" s="6">
        <f>VLOOKUP(H39,'Category Tables'!$A$4:$B$88,2,FALSE)</f>
        <v>0</v>
      </c>
      <c r="L39" s="6">
        <f>VLOOKUP(I39,'Category Tables'!$A$4:$B$88,2,FALSE)</f>
        <v>0</v>
      </c>
    </row>
    <row r="40" spans="1:12" x14ac:dyDescent="0.25">
      <c r="A40" s="6">
        <v>0</v>
      </c>
      <c r="B40" s="6">
        <v>0</v>
      </c>
      <c r="C40" s="14">
        <v>0</v>
      </c>
      <c r="D40" s="6">
        <v>0</v>
      </c>
      <c r="E40" s="6">
        <v>0</v>
      </c>
      <c r="F40" s="6">
        <v>0</v>
      </c>
      <c r="G40" s="6">
        <f t="shared" si="6"/>
        <v>0</v>
      </c>
      <c r="H40" s="6">
        <f t="shared" si="4"/>
        <v>0</v>
      </c>
      <c r="I40" s="6">
        <f t="shared" si="5"/>
        <v>0</v>
      </c>
      <c r="J40" s="6">
        <f>VLOOKUP(G40,'Category Tables'!$A$4:$B$88,2,FALSE)</f>
        <v>0</v>
      </c>
      <c r="K40" s="6">
        <f>VLOOKUP(H40,'Category Tables'!$A$4:$B$88,2,FALSE)</f>
        <v>0</v>
      </c>
      <c r="L40" s="6">
        <f>VLOOKUP(I40,'Category Tables'!$A$4:$B$88,2,FALSE)</f>
        <v>0</v>
      </c>
    </row>
    <row r="41" spans="1:12" x14ac:dyDescent="0.25">
      <c r="A41" s="6">
        <v>0</v>
      </c>
      <c r="B41" s="6">
        <v>0</v>
      </c>
      <c r="C41" s="14">
        <v>0</v>
      </c>
      <c r="D41" s="6">
        <v>0</v>
      </c>
      <c r="E41" s="6">
        <v>0</v>
      </c>
      <c r="F41" s="6">
        <v>0</v>
      </c>
      <c r="G41" s="6">
        <f t="shared" si="6"/>
        <v>0</v>
      </c>
      <c r="H41" s="6">
        <f t="shared" si="4"/>
        <v>0</v>
      </c>
      <c r="I41" s="6">
        <f t="shared" si="5"/>
        <v>0</v>
      </c>
      <c r="J41" s="6">
        <f>VLOOKUP(G41,'Category Tables'!$A$4:$B$88,2,FALSE)</f>
        <v>0</v>
      </c>
      <c r="K41" s="6">
        <f>VLOOKUP(H41,'Category Tables'!$A$4:$B$88,2,FALSE)</f>
        <v>0</v>
      </c>
      <c r="L41" s="6">
        <f>VLOOKUP(I41,'Category Tables'!$A$4:$B$88,2,FALSE)</f>
        <v>0</v>
      </c>
    </row>
    <row r="42" spans="1:12" x14ac:dyDescent="0.25">
      <c r="A42" s="6">
        <v>0</v>
      </c>
      <c r="B42" s="6">
        <v>0</v>
      </c>
      <c r="C42" s="14">
        <v>0</v>
      </c>
      <c r="D42" s="6">
        <v>0</v>
      </c>
      <c r="E42" s="6">
        <v>0</v>
      </c>
      <c r="F42" s="6">
        <v>0</v>
      </c>
      <c r="G42" s="6">
        <f t="shared" si="6"/>
        <v>0</v>
      </c>
      <c r="H42" s="6">
        <f t="shared" si="4"/>
        <v>0</v>
      </c>
      <c r="I42" s="6">
        <f t="shared" si="5"/>
        <v>0</v>
      </c>
      <c r="J42" s="6">
        <f>VLOOKUP(G42,'Category Tables'!$A$4:$B$88,2,FALSE)</f>
        <v>0</v>
      </c>
      <c r="K42" s="6">
        <f>VLOOKUP(H42,'Category Tables'!$A$4:$B$88,2,FALSE)</f>
        <v>0</v>
      </c>
      <c r="L42" s="6">
        <f>VLOOKUP(I42,'Category Tables'!$A$4:$B$88,2,FALSE)</f>
        <v>0</v>
      </c>
    </row>
    <row r="43" spans="1:12" x14ac:dyDescent="0.25">
      <c r="A43" s="6">
        <v>0</v>
      </c>
      <c r="B43" s="6">
        <v>0</v>
      </c>
      <c r="C43" s="14">
        <v>0</v>
      </c>
      <c r="D43" s="6">
        <v>0</v>
      </c>
      <c r="E43" s="6">
        <v>0</v>
      </c>
      <c r="F43" s="6">
        <v>0</v>
      </c>
      <c r="G43" s="6">
        <f t="shared" si="6"/>
        <v>0</v>
      </c>
      <c r="H43" s="6">
        <f t="shared" si="4"/>
        <v>0</v>
      </c>
      <c r="I43" s="6">
        <f t="shared" si="5"/>
        <v>0</v>
      </c>
      <c r="J43" s="6">
        <f>VLOOKUP(G43,'Category Tables'!$A$4:$B$88,2,FALSE)</f>
        <v>0</v>
      </c>
      <c r="K43" s="6">
        <f>VLOOKUP(H43,'Category Tables'!$A$4:$B$88,2,FALSE)</f>
        <v>0</v>
      </c>
      <c r="L43" s="6">
        <f>VLOOKUP(I43,'Category Tables'!$A$4:$B$88,2,FALSE)</f>
        <v>0</v>
      </c>
    </row>
    <row r="44" spans="1:12" x14ac:dyDescent="0.25">
      <c r="A44" s="6">
        <v>0</v>
      </c>
      <c r="B44" s="6">
        <v>0</v>
      </c>
      <c r="C44" s="14">
        <v>0</v>
      </c>
      <c r="D44" s="6">
        <v>0</v>
      </c>
      <c r="E44" s="6">
        <v>0</v>
      </c>
      <c r="F44" s="6">
        <v>0</v>
      </c>
      <c r="G44" s="6">
        <f t="shared" si="6"/>
        <v>0</v>
      </c>
      <c r="H44" s="6">
        <f t="shared" si="4"/>
        <v>0</v>
      </c>
      <c r="I44" s="6">
        <f t="shared" si="5"/>
        <v>0</v>
      </c>
      <c r="J44" s="6">
        <f>VLOOKUP(G44,'Category Tables'!$A$4:$B$88,2,FALSE)</f>
        <v>0</v>
      </c>
      <c r="K44" s="6">
        <f>VLOOKUP(H44,'Category Tables'!$A$4:$B$88,2,FALSE)</f>
        <v>0</v>
      </c>
      <c r="L44" s="6">
        <f>VLOOKUP(I44,'Category Tables'!$A$4:$B$88,2,FALSE)</f>
        <v>0</v>
      </c>
    </row>
    <row r="45" spans="1:12" x14ac:dyDescent="0.25">
      <c r="A45" s="6">
        <v>0</v>
      </c>
      <c r="B45" s="6">
        <v>0</v>
      </c>
      <c r="C45" s="14">
        <v>0</v>
      </c>
      <c r="D45" s="6">
        <v>0</v>
      </c>
      <c r="E45" s="6">
        <v>0</v>
      </c>
      <c r="F45" s="6">
        <v>0</v>
      </c>
      <c r="G45" s="6">
        <f t="shared" si="6"/>
        <v>0</v>
      </c>
      <c r="H45" s="6">
        <f t="shared" si="4"/>
        <v>0</v>
      </c>
      <c r="I45" s="6">
        <f t="shared" si="5"/>
        <v>0</v>
      </c>
      <c r="J45" s="6">
        <f>VLOOKUP(G45,'Category Tables'!$A$4:$B$88,2,FALSE)</f>
        <v>0</v>
      </c>
      <c r="K45" s="6">
        <f>VLOOKUP(H45,'Category Tables'!$A$4:$B$88,2,FALSE)</f>
        <v>0</v>
      </c>
      <c r="L45" s="6">
        <f>VLOOKUP(I45,'Category Tables'!$A$4:$B$88,2,FALSE)</f>
        <v>0</v>
      </c>
    </row>
    <row r="46" spans="1:12" x14ac:dyDescent="0.25">
      <c r="A46" s="6">
        <v>0</v>
      </c>
      <c r="B46" s="6">
        <v>0</v>
      </c>
      <c r="C46" s="14">
        <v>0</v>
      </c>
      <c r="D46" s="6">
        <v>0</v>
      </c>
      <c r="E46" s="6">
        <v>0</v>
      </c>
      <c r="F46" s="6">
        <v>0</v>
      </c>
      <c r="G46" s="6">
        <f t="shared" si="6"/>
        <v>0</v>
      </c>
      <c r="H46" s="6">
        <f t="shared" si="4"/>
        <v>0</v>
      </c>
      <c r="I46" s="6">
        <f t="shared" si="5"/>
        <v>0</v>
      </c>
      <c r="J46" s="6">
        <f>VLOOKUP(G46,'Category Tables'!$A$4:$B$88,2,FALSE)</f>
        <v>0</v>
      </c>
      <c r="K46" s="6">
        <f>VLOOKUP(H46,'Category Tables'!$A$4:$B$88,2,FALSE)</f>
        <v>0</v>
      </c>
      <c r="L46" s="6">
        <f>VLOOKUP(I46,'Category Tables'!$A$4:$B$88,2,FALSE)</f>
        <v>0</v>
      </c>
    </row>
    <row r="47" spans="1:12" x14ac:dyDescent="0.25">
      <c r="A47" s="6">
        <v>0</v>
      </c>
      <c r="B47" s="6">
        <v>0</v>
      </c>
      <c r="C47" s="14">
        <v>0</v>
      </c>
      <c r="D47" s="6">
        <v>0</v>
      </c>
      <c r="E47" s="6">
        <v>0</v>
      </c>
      <c r="F47" s="6">
        <v>0</v>
      </c>
      <c r="G47" s="6">
        <f t="shared" si="6"/>
        <v>0</v>
      </c>
      <c r="H47" s="6">
        <f t="shared" si="4"/>
        <v>0</v>
      </c>
      <c r="I47" s="6">
        <f t="shared" si="5"/>
        <v>0</v>
      </c>
      <c r="J47" s="6">
        <f>VLOOKUP(G47,'Category Tables'!$A$4:$B$88,2,FALSE)</f>
        <v>0</v>
      </c>
      <c r="K47" s="6">
        <f>VLOOKUP(H47,'Category Tables'!$A$4:$B$88,2,FALSE)</f>
        <v>0</v>
      </c>
      <c r="L47" s="6">
        <f>VLOOKUP(I47,'Category Tables'!$A$4:$B$88,2,FALSE)</f>
        <v>0</v>
      </c>
    </row>
    <row r="48" spans="1:12" x14ac:dyDescent="0.25">
      <c r="A48" s="6">
        <v>0</v>
      </c>
      <c r="B48" s="6">
        <v>0</v>
      </c>
      <c r="C48" s="14">
        <v>0</v>
      </c>
      <c r="D48" s="6">
        <v>0</v>
      </c>
      <c r="E48" s="6">
        <v>0</v>
      </c>
      <c r="F48" s="6">
        <v>0</v>
      </c>
      <c r="G48" s="6">
        <f t="shared" si="6"/>
        <v>0</v>
      </c>
      <c r="H48" s="6">
        <f t="shared" si="4"/>
        <v>0</v>
      </c>
      <c r="I48" s="6">
        <f t="shared" si="5"/>
        <v>0</v>
      </c>
      <c r="J48" s="6">
        <f>VLOOKUP(G48,'Category Tables'!$A$4:$B$88,2,FALSE)</f>
        <v>0</v>
      </c>
      <c r="K48" s="6">
        <f>VLOOKUP(H48,'Category Tables'!$A$4:$B$88,2,FALSE)</f>
        <v>0</v>
      </c>
      <c r="L48" s="6">
        <f>VLOOKUP(I48,'Category Tables'!$A$4:$B$88,2,FALSE)</f>
        <v>0</v>
      </c>
    </row>
    <row r="49" spans="1:12" x14ac:dyDescent="0.25">
      <c r="A49" s="6">
        <v>0</v>
      </c>
      <c r="B49" s="6">
        <v>0</v>
      </c>
      <c r="C49" s="14">
        <v>0</v>
      </c>
      <c r="D49" s="6">
        <v>0</v>
      </c>
      <c r="E49" s="6">
        <v>0</v>
      </c>
      <c r="F49" s="6">
        <v>0</v>
      </c>
      <c r="G49" s="6">
        <f t="shared" si="6"/>
        <v>0</v>
      </c>
      <c r="H49" s="6">
        <f t="shared" si="4"/>
        <v>0</v>
      </c>
      <c r="I49" s="6">
        <f t="shared" si="5"/>
        <v>0</v>
      </c>
      <c r="J49" s="6">
        <f>VLOOKUP(G49,'Category Tables'!$A$4:$B$88,2,FALSE)</f>
        <v>0</v>
      </c>
      <c r="K49" s="6">
        <f>VLOOKUP(H49,'Category Tables'!$A$4:$B$88,2,FALSE)</f>
        <v>0</v>
      </c>
      <c r="L49" s="6">
        <f>VLOOKUP(I49,'Category Tables'!$A$4:$B$88,2,FALSE)</f>
        <v>0</v>
      </c>
    </row>
    <row r="50" spans="1:12" x14ac:dyDescent="0.25">
      <c r="A50" s="6">
        <v>0</v>
      </c>
      <c r="B50" s="6">
        <v>0</v>
      </c>
      <c r="C50" s="14">
        <v>0</v>
      </c>
      <c r="D50" s="6">
        <v>0</v>
      </c>
      <c r="E50" s="6">
        <v>0</v>
      </c>
      <c r="F50" s="6">
        <v>0</v>
      </c>
      <c r="G50" s="6">
        <f t="shared" si="6"/>
        <v>0</v>
      </c>
      <c r="H50" s="6">
        <f t="shared" si="4"/>
        <v>0</v>
      </c>
      <c r="I50" s="6">
        <f t="shared" si="5"/>
        <v>0</v>
      </c>
      <c r="J50" s="6">
        <f>VLOOKUP(G50,'Category Tables'!$A$4:$B$88,2,FALSE)</f>
        <v>0</v>
      </c>
      <c r="K50" s="6">
        <f>VLOOKUP(H50,'Category Tables'!$A$4:$B$88,2,FALSE)</f>
        <v>0</v>
      </c>
      <c r="L50" s="6">
        <f>VLOOKUP(I50,'Category Tables'!$A$4:$B$88,2,FALSE)</f>
        <v>0</v>
      </c>
    </row>
    <row r="51" spans="1:12" x14ac:dyDescent="0.25">
      <c r="A51" s="6">
        <v>0</v>
      </c>
      <c r="B51" s="6">
        <v>0</v>
      </c>
      <c r="C51" s="14">
        <v>0</v>
      </c>
      <c r="D51" s="6">
        <v>0</v>
      </c>
      <c r="E51" s="6">
        <v>0</v>
      </c>
      <c r="F51" s="6">
        <v>0</v>
      </c>
      <c r="G51" s="6">
        <f t="shared" si="6"/>
        <v>0</v>
      </c>
      <c r="H51" s="6">
        <f t="shared" si="4"/>
        <v>0</v>
      </c>
      <c r="I51" s="6">
        <f t="shared" si="5"/>
        <v>0</v>
      </c>
      <c r="J51" s="6">
        <f>VLOOKUP(G51,'Category Tables'!$A$4:$B$88,2,FALSE)</f>
        <v>0</v>
      </c>
      <c r="K51" s="6">
        <f>VLOOKUP(H51,'Category Tables'!$A$4:$B$88,2,FALSE)</f>
        <v>0</v>
      </c>
      <c r="L51" s="6">
        <f>VLOOKUP(I51,'Category Tables'!$A$4:$B$88,2,FALSE)</f>
        <v>0</v>
      </c>
    </row>
    <row r="52" spans="1:12" x14ac:dyDescent="0.25">
      <c r="A52" s="6">
        <v>0</v>
      </c>
      <c r="B52" s="6">
        <v>0</v>
      </c>
      <c r="C52" s="14">
        <v>0</v>
      </c>
      <c r="D52" s="6">
        <v>0</v>
      </c>
      <c r="E52" s="6">
        <v>0</v>
      </c>
      <c r="F52" s="6">
        <v>0</v>
      </c>
      <c r="G52" s="6">
        <f t="shared" si="6"/>
        <v>0</v>
      </c>
      <c r="H52" s="6">
        <f t="shared" si="4"/>
        <v>0</v>
      </c>
      <c r="I52" s="6">
        <f t="shared" si="5"/>
        <v>0</v>
      </c>
      <c r="J52" s="6">
        <f>VLOOKUP(G52,'Category Tables'!$A$4:$B$88,2,FALSE)</f>
        <v>0</v>
      </c>
      <c r="K52" s="6">
        <f>VLOOKUP(H52,'Category Tables'!$A$4:$B$88,2,FALSE)</f>
        <v>0</v>
      </c>
      <c r="L52" s="6">
        <f>VLOOKUP(I52,'Category Tables'!$A$4:$B$88,2,FALSE)</f>
        <v>0</v>
      </c>
    </row>
    <row r="53" spans="1:12" x14ac:dyDescent="0.25">
      <c r="A53" s="6">
        <v>0</v>
      </c>
      <c r="B53" s="6">
        <v>0</v>
      </c>
      <c r="C53" s="14">
        <v>0</v>
      </c>
      <c r="D53" s="6">
        <v>0</v>
      </c>
      <c r="E53" s="6">
        <v>0</v>
      </c>
      <c r="F53" s="6">
        <v>0</v>
      </c>
      <c r="G53" s="6">
        <f t="shared" si="6"/>
        <v>0</v>
      </c>
      <c r="H53" s="6">
        <f t="shared" si="4"/>
        <v>0</v>
      </c>
      <c r="I53" s="6">
        <f t="shared" si="5"/>
        <v>0</v>
      </c>
      <c r="J53" s="6">
        <f>VLOOKUP(G53,'Category Tables'!$A$4:$B$88,2,FALSE)</f>
        <v>0</v>
      </c>
      <c r="K53" s="6">
        <f>VLOOKUP(H53,'Category Tables'!$A$4:$B$88,2,FALSE)</f>
        <v>0</v>
      </c>
      <c r="L53" s="6">
        <f>VLOOKUP(I53,'Category Tables'!$A$4:$B$88,2,FALSE)</f>
        <v>0</v>
      </c>
    </row>
    <row r="54" spans="1:12" x14ac:dyDescent="0.25">
      <c r="A54" s="6">
        <v>0</v>
      </c>
      <c r="B54" s="6">
        <v>0</v>
      </c>
      <c r="C54" s="14">
        <v>0</v>
      </c>
      <c r="D54" s="6">
        <v>0</v>
      </c>
      <c r="E54" s="6">
        <v>0</v>
      </c>
      <c r="F54" s="6">
        <v>0</v>
      </c>
      <c r="G54" s="6">
        <f t="shared" si="6"/>
        <v>0</v>
      </c>
      <c r="H54" s="6">
        <f t="shared" si="4"/>
        <v>0</v>
      </c>
      <c r="I54" s="6">
        <f t="shared" si="5"/>
        <v>0</v>
      </c>
      <c r="J54" s="6">
        <f>VLOOKUP(G54,'Category Tables'!$A$4:$B$88,2,FALSE)</f>
        <v>0</v>
      </c>
      <c r="K54" s="6">
        <f>VLOOKUP(H54,'Category Tables'!$A$4:$B$88,2,FALSE)</f>
        <v>0</v>
      </c>
      <c r="L54" s="6">
        <f>VLOOKUP(I54,'Category Tables'!$A$4:$B$88,2,FALSE)</f>
        <v>0</v>
      </c>
    </row>
    <row r="55" spans="1:12" x14ac:dyDescent="0.25">
      <c r="A55" s="6">
        <v>0</v>
      </c>
      <c r="B55" s="6">
        <v>0</v>
      </c>
      <c r="C55" s="14">
        <v>0</v>
      </c>
      <c r="D55" s="6">
        <v>0</v>
      </c>
      <c r="E55" s="6">
        <v>0</v>
      </c>
      <c r="F55" s="6">
        <v>0</v>
      </c>
      <c r="G55" s="6">
        <f t="shared" si="6"/>
        <v>0</v>
      </c>
      <c r="H55" s="6">
        <f t="shared" si="4"/>
        <v>0</v>
      </c>
      <c r="I55" s="6">
        <f t="shared" si="5"/>
        <v>0</v>
      </c>
      <c r="J55" s="6">
        <f>VLOOKUP(G55,'Category Tables'!$A$4:$B$88,2,FALSE)</f>
        <v>0</v>
      </c>
      <c r="K55" s="6">
        <f>VLOOKUP(H55,'Category Tables'!$A$4:$B$88,2,FALSE)</f>
        <v>0</v>
      </c>
      <c r="L55" s="6">
        <f>VLOOKUP(I55,'Category Tables'!$A$4:$B$88,2,FALSE)</f>
        <v>0</v>
      </c>
    </row>
    <row r="56" spans="1:12" x14ac:dyDescent="0.25">
      <c r="A56" s="6">
        <v>0</v>
      </c>
      <c r="B56" s="6">
        <v>0</v>
      </c>
      <c r="C56" s="14">
        <v>0</v>
      </c>
      <c r="D56" s="6">
        <v>0</v>
      </c>
      <c r="E56" s="6">
        <v>0</v>
      </c>
      <c r="F56" s="6">
        <v>0</v>
      </c>
      <c r="G56" s="6">
        <f t="shared" si="6"/>
        <v>0</v>
      </c>
      <c r="H56" s="6">
        <f t="shared" si="4"/>
        <v>0</v>
      </c>
      <c r="I56" s="6">
        <f t="shared" si="5"/>
        <v>0</v>
      </c>
      <c r="J56" s="6">
        <f>VLOOKUP(G56,'Category Tables'!$A$4:$B$88,2,FALSE)</f>
        <v>0</v>
      </c>
      <c r="K56" s="6">
        <f>VLOOKUP(H56,'Category Tables'!$A$4:$B$88,2,FALSE)</f>
        <v>0</v>
      </c>
      <c r="L56" s="6">
        <f>VLOOKUP(I56,'Category Tables'!$A$4:$B$88,2,FALSE)</f>
        <v>0</v>
      </c>
    </row>
    <row r="57" spans="1:12" x14ac:dyDescent="0.25">
      <c r="A57" s="6">
        <v>0</v>
      </c>
      <c r="B57" s="6">
        <v>0</v>
      </c>
      <c r="C57" s="14">
        <v>0</v>
      </c>
      <c r="D57" s="6">
        <v>0</v>
      </c>
      <c r="E57" s="6">
        <v>0</v>
      </c>
      <c r="F57" s="6">
        <v>0</v>
      </c>
      <c r="G57" s="6">
        <f t="shared" si="6"/>
        <v>0</v>
      </c>
      <c r="H57" s="6">
        <f t="shared" si="4"/>
        <v>0</v>
      </c>
      <c r="I57" s="6">
        <f t="shared" si="5"/>
        <v>0</v>
      </c>
      <c r="J57" s="6">
        <f>VLOOKUP(G57,'Category Tables'!$A$4:$B$88,2,FALSE)</f>
        <v>0</v>
      </c>
      <c r="K57" s="6">
        <f>VLOOKUP(H57,'Category Tables'!$A$4:$B$88,2,FALSE)</f>
        <v>0</v>
      </c>
      <c r="L57" s="6">
        <f>VLOOKUP(I57,'Category Tables'!$A$4:$B$88,2,FALSE)</f>
        <v>0</v>
      </c>
    </row>
    <row r="58" spans="1:12" x14ac:dyDescent="0.25">
      <c r="A58" s="6">
        <v>0</v>
      </c>
      <c r="B58" s="6">
        <v>0</v>
      </c>
      <c r="C58" s="14">
        <v>0</v>
      </c>
      <c r="D58" s="6">
        <v>0</v>
      </c>
      <c r="E58" s="6">
        <v>0</v>
      </c>
      <c r="F58" s="6">
        <v>0</v>
      </c>
      <c r="G58" s="6">
        <f t="shared" si="6"/>
        <v>0</v>
      </c>
      <c r="H58" s="6">
        <f t="shared" si="4"/>
        <v>0</v>
      </c>
      <c r="I58" s="6">
        <f t="shared" si="5"/>
        <v>0</v>
      </c>
      <c r="J58" s="6">
        <f>VLOOKUP(G58,'Category Tables'!$A$4:$B$88,2,FALSE)</f>
        <v>0</v>
      </c>
      <c r="K58" s="6">
        <f>VLOOKUP(H58,'Category Tables'!$A$4:$B$88,2,FALSE)</f>
        <v>0</v>
      </c>
      <c r="L58" s="6">
        <f>VLOOKUP(I58,'Category Tables'!$A$4:$B$88,2,FALSE)</f>
        <v>0</v>
      </c>
    </row>
    <row r="59" spans="1:12" x14ac:dyDescent="0.25">
      <c r="A59" s="6">
        <v>0</v>
      </c>
      <c r="B59" s="6">
        <v>0</v>
      </c>
      <c r="C59" s="14">
        <v>0</v>
      </c>
      <c r="D59" s="6">
        <v>0</v>
      </c>
      <c r="E59" s="6">
        <v>0</v>
      </c>
      <c r="F59" s="6">
        <v>0</v>
      </c>
      <c r="G59" s="6">
        <f t="shared" si="6"/>
        <v>0</v>
      </c>
      <c r="H59" s="6">
        <f t="shared" si="4"/>
        <v>0</v>
      </c>
      <c r="I59" s="6">
        <f t="shared" si="5"/>
        <v>0</v>
      </c>
      <c r="J59" s="6">
        <f>VLOOKUP(G59,'Category Tables'!$A$4:$B$88,2,FALSE)</f>
        <v>0</v>
      </c>
      <c r="K59" s="6">
        <f>VLOOKUP(H59,'Category Tables'!$A$4:$B$88,2,FALSE)</f>
        <v>0</v>
      </c>
      <c r="L59" s="6">
        <f>VLOOKUP(I59,'Category Tables'!$A$4:$B$88,2,FALSE)</f>
        <v>0</v>
      </c>
    </row>
    <row r="60" spans="1:12" x14ac:dyDescent="0.25">
      <c r="A60" s="6">
        <v>0</v>
      </c>
      <c r="B60" s="6">
        <v>0</v>
      </c>
      <c r="C60" s="14">
        <v>0</v>
      </c>
      <c r="D60" s="6">
        <v>0</v>
      </c>
      <c r="E60" s="6">
        <v>0</v>
      </c>
      <c r="F60" s="6">
        <v>0</v>
      </c>
      <c r="G60" s="6">
        <f t="shared" si="6"/>
        <v>0</v>
      </c>
      <c r="H60" s="6">
        <f t="shared" si="4"/>
        <v>0</v>
      </c>
      <c r="I60" s="6">
        <f t="shared" si="5"/>
        <v>0</v>
      </c>
      <c r="J60" s="6">
        <f>VLOOKUP(G60,'Category Tables'!$A$4:$B$88,2,FALSE)</f>
        <v>0</v>
      </c>
      <c r="K60" s="6">
        <f>VLOOKUP(H60,'Category Tables'!$A$4:$B$88,2,FALSE)</f>
        <v>0</v>
      </c>
      <c r="L60" s="6">
        <f>VLOOKUP(I60,'Category Tables'!$A$4:$B$88,2,FALSE)</f>
        <v>0</v>
      </c>
    </row>
    <row r="61" spans="1:12" x14ac:dyDescent="0.25">
      <c r="A61" s="6">
        <v>0</v>
      </c>
      <c r="B61" s="6">
        <v>0</v>
      </c>
      <c r="C61" s="14">
        <v>0</v>
      </c>
      <c r="D61" s="6">
        <v>0</v>
      </c>
      <c r="E61" s="6">
        <v>0</v>
      </c>
      <c r="F61" s="6">
        <v>0</v>
      </c>
      <c r="G61" s="6">
        <f t="shared" si="6"/>
        <v>0</v>
      </c>
      <c r="H61" s="6">
        <f t="shared" si="4"/>
        <v>0</v>
      </c>
      <c r="I61" s="6">
        <f t="shared" si="5"/>
        <v>0</v>
      </c>
      <c r="J61" s="6">
        <f>VLOOKUP(G61,'Category Tables'!$A$4:$B$88,2,FALSE)</f>
        <v>0</v>
      </c>
      <c r="K61" s="6">
        <f>VLOOKUP(H61,'Category Tables'!$A$4:$B$88,2,FALSE)</f>
        <v>0</v>
      </c>
      <c r="L61" s="6">
        <f>VLOOKUP(I61,'Category Tables'!$A$4:$B$88,2,FALSE)</f>
        <v>0</v>
      </c>
    </row>
    <row r="62" spans="1:12" x14ac:dyDescent="0.25">
      <c r="A62" s="6">
        <v>0</v>
      </c>
      <c r="B62" s="6">
        <v>0</v>
      </c>
      <c r="C62" s="14">
        <v>0</v>
      </c>
      <c r="D62" s="6">
        <v>0</v>
      </c>
      <c r="E62" s="6">
        <v>0</v>
      </c>
      <c r="F62" s="6">
        <v>0</v>
      </c>
      <c r="G62" s="6">
        <f t="shared" si="6"/>
        <v>0</v>
      </c>
      <c r="H62" s="6">
        <f t="shared" si="4"/>
        <v>0</v>
      </c>
      <c r="I62" s="6">
        <f t="shared" si="5"/>
        <v>0</v>
      </c>
      <c r="J62" s="6">
        <f>VLOOKUP(G62,'Category Tables'!$A$4:$B$88,2,FALSE)</f>
        <v>0</v>
      </c>
      <c r="K62" s="6">
        <f>VLOOKUP(H62,'Category Tables'!$A$4:$B$88,2,FALSE)</f>
        <v>0</v>
      </c>
      <c r="L62" s="6">
        <f>VLOOKUP(I62,'Category Tables'!$A$4:$B$88,2,FALSE)</f>
        <v>0</v>
      </c>
    </row>
    <row r="63" spans="1:12" x14ac:dyDescent="0.25">
      <c r="A63" s="6">
        <v>0</v>
      </c>
      <c r="B63" s="6">
        <v>0</v>
      </c>
      <c r="C63" s="14">
        <v>0</v>
      </c>
      <c r="D63" s="6">
        <v>0</v>
      </c>
      <c r="E63" s="6">
        <v>0</v>
      </c>
      <c r="F63" s="6">
        <v>0</v>
      </c>
      <c r="G63" s="6">
        <f t="shared" si="6"/>
        <v>0</v>
      </c>
      <c r="H63" s="6">
        <f t="shared" si="4"/>
        <v>0</v>
      </c>
      <c r="I63" s="6">
        <f t="shared" si="5"/>
        <v>0</v>
      </c>
      <c r="J63" s="6">
        <f>VLOOKUP(G63,'Category Tables'!$A$4:$B$88,2,FALSE)</f>
        <v>0</v>
      </c>
      <c r="K63" s="6">
        <f>VLOOKUP(H63,'Category Tables'!$A$4:$B$88,2,FALSE)</f>
        <v>0</v>
      </c>
      <c r="L63" s="6">
        <f>VLOOKUP(I63,'Category Tables'!$A$4:$B$88,2,FALSE)</f>
        <v>0</v>
      </c>
    </row>
    <row r="64" spans="1:12" x14ac:dyDescent="0.25">
      <c r="A64" s="6">
        <v>0</v>
      </c>
      <c r="B64" s="6">
        <v>0</v>
      </c>
      <c r="C64" s="14">
        <v>0</v>
      </c>
      <c r="D64" s="6">
        <v>0</v>
      </c>
      <c r="E64" s="6">
        <v>0</v>
      </c>
      <c r="F64" s="6">
        <v>0</v>
      </c>
      <c r="G64" s="6">
        <f t="shared" si="6"/>
        <v>0</v>
      </c>
      <c r="H64" s="6">
        <f t="shared" si="4"/>
        <v>0</v>
      </c>
      <c r="I64" s="6">
        <f t="shared" si="5"/>
        <v>0</v>
      </c>
      <c r="J64" s="6">
        <f>VLOOKUP(G64,'Category Tables'!$A$4:$B$88,2,FALSE)</f>
        <v>0</v>
      </c>
      <c r="K64" s="6">
        <f>VLOOKUP(H64,'Category Tables'!$A$4:$B$88,2,FALSE)</f>
        <v>0</v>
      </c>
      <c r="L64" s="6">
        <f>VLOOKUP(I64,'Category Tables'!$A$4:$B$88,2,FALSE)</f>
        <v>0</v>
      </c>
    </row>
    <row r="65" spans="1:12" x14ac:dyDescent="0.25">
      <c r="A65" s="6">
        <v>0</v>
      </c>
      <c r="B65" s="6">
        <v>0</v>
      </c>
      <c r="C65" s="14">
        <v>0</v>
      </c>
      <c r="D65" s="6">
        <v>0</v>
      </c>
      <c r="E65" s="6">
        <v>0</v>
      </c>
      <c r="F65" s="6">
        <v>0</v>
      </c>
      <c r="G65" s="6">
        <f t="shared" si="6"/>
        <v>0</v>
      </c>
      <c r="H65" s="6">
        <f t="shared" si="4"/>
        <v>0</v>
      </c>
      <c r="I65" s="6">
        <f t="shared" si="5"/>
        <v>0</v>
      </c>
      <c r="J65" s="6">
        <f>VLOOKUP(G65,'Category Tables'!$A$4:$B$88,2,FALSE)</f>
        <v>0</v>
      </c>
      <c r="K65" s="6">
        <f>VLOOKUP(H65,'Category Tables'!$A$4:$B$88,2,FALSE)</f>
        <v>0</v>
      </c>
      <c r="L65" s="6">
        <f>VLOOKUP(I65,'Category Tables'!$A$4:$B$88,2,FALSE)</f>
        <v>0</v>
      </c>
    </row>
    <row r="66" spans="1:12" x14ac:dyDescent="0.25">
      <c r="A66" s="6">
        <v>0</v>
      </c>
      <c r="B66" s="6">
        <v>0</v>
      </c>
      <c r="C66" s="14">
        <v>0</v>
      </c>
      <c r="D66" s="6">
        <v>0</v>
      </c>
      <c r="E66" s="6">
        <v>0</v>
      </c>
      <c r="F66" s="6">
        <v>0</v>
      </c>
      <c r="G66" s="6">
        <f t="shared" si="6"/>
        <v>0</v>
      </c>
      <c r="H66" s="6">
        <f t="shared" si="4"/>
        <v>0</v>
      </c>
      <c r="I66" s="6">
        <f t="shared" si="5"/>
        <v>0</v>
      </c>
      <c r="J66" s="6">
        <f>VLOOKUP(G66,'Category Tables'!$A$4:$B$88,2,FALSE)</f>
        <v>0</v>
      </c>
      <c r="K66" s="6">
        <f>VLOOKUP(H66,'Category Tables'!$A$4:$B$88,2,FALSE)</f>
        <v>0</v>
      </c>
      <c r="L66" s="6">
        <f>VLOOKUP(I66,'Category Tables'!$A$4:$B$88,2,FALSE)</f>
        <v>0</v>
      </c>
    </row>
    <row r="67" spans="1:12" x14ac:dyDescent="0.25">
      <c r="A67" s="6">
        <v>0</v>
      </c>
      <c r="B67" s="6">
        <v>0</v>
      </c>
      <c r="C67" s="14">
        <v>0</v>
      </c>
      <c r="D67" s="6">
        <v>0</v>
      </c>
      <c r="E67" s="6">
        <v>0</v>
      </c>
      <c r="F67" s="6">
        <v>0</v>
      </c>
      <c r="G67" s="6">
        <f t="shared" si="6"/>
        <v>0</v>
      </c>
      <c r="H67" s="6">
        <f t="shared" si="4"/>
        <v>0</v>
      </c>
      <c r="I67" s="6">
        <f t="shared" si="5"/>
        <v>0</v>
      </c>
      <c r="J67" s="6">
        <f>VLOOKUP(G67,'Category Tables'!$A$4:$B$88,2,FALSE)</f>
        <v>0</v>
      </c>
      <c r="K67" s="6">
        <f>VLOOKUP(H67,'Category Tables'!$A$4:$B$88,2,FALSE)</f>
        <v>0</v>
      </c>
      <c r="L67" s="6">
        <f>VLOOKUP(I67,'Category Tables'!$A$4:$B$88,2,FALSE)</f>
        <v>0</v>
      </c>
    </row>
    <row r="68" spans="1:12" x14ac:dyDescent="0.25">
      <c r="A68" s="6">
        <v>0</v>
      </c>
      <c r="B68" s="6">
        <v>0</v>
      </c>
      <c r="C68" s="14">
        <v>0</v>
      </c>
      <c r="D68" s="6">
        <v>0</v>
      </c>
      <c r="E68" s="6">
        <v>0</v>
      </c>
      <c r="F68" s="6">
        <v>0</v>
      </c>
      <c r="G68" s="6">
        <f t="shared" si="6"/>
        <v>0</v>
      </c>
      <c r="H68" s="6">
        <f t="shared" si="4"/>
        <v>0</v>
      </c>
      <c r="I68" s="6">
        <f t="shared" si="5"/>
        <v>0</v>
      </c>
      <c r="J68" s="6">
        <f>VLOOKUP(G68,'Category Tables'!$A$4:$B$88,2,FALSE)</f>
        <v>0</v>
      </c>
      <c r="K68" s="6">
        <f>VLOOKUP(H68,'Category Tables'!$A$4:$B$88,2,FALSE)</f>
        <v>0</v>
      </c>
      <c r="L68" s="6">
        <f>VLOOKUP(I68,'Category Tables'!$A$4:$B$88,2,FALSE)</f>
        <v>0</v>
      </c>
    </row>
    <row r="69" spans="1:12" x14ac:dyDescent="0.25">
      <c r="A69" s="6">
        <v>0</v>
      </c>
      <c r="B69" s="6">
        <v>0</v>
      </c>
      <c r="C69" s="14">
        <v>0</v>
      </c>
      <c r="D69" s="6">
        <v>0</v>
      </c>
      <c r="E69" s="6">
        <v>0</v>
      </c>
      <c r="F69" s="6">
        <v>0</v>
      </c>
      <c r="G69" s="6">
        <f t="shared" si="6"/>
        <v>0</v>
      </c>
      <c r="H69" s="6">
        <f t="shared" si="4"/>
        <v>0</v>
      </c>
      <c r="I69" s="6">
        <f t="shared" si="5"/>
        <v>0</v>
      </c>
      <c r="J69" s="6">
        <f>VLOOKUP(G69,'Category Tables'!$A$4:$B$88,2,FALSE)</f>
        <v>0</v>
      </c>
      <c r="K69" s="6">
        <f>VLOOKUP(H69,'Category Tables'!$A$4:$B$88,2,FALSE)</f>
        <v>0</v>
      </c>
      <c r="L69" s="6">
        <f>VLOOKUP(I69,'Category Tables'!$A$4:$B$88,2,FALSE)</f>
        <v>0</v>
      </c>
    </row>
    <row r="70" spans="1:12" x14ac:dyDescent="0.25">
      <c r="A70" s="6">
        <v>0</v>
      </c>
      <c r="B70" s="6">
        <v>0</v>
      </c>
      <c r="C70" s="14">
        <v>0</v>
      </c>
      <c r="D70" s="6">
        <v>0</v>
      </c>
      <c r="E70" s="6">
        <v>0</v>
      </c>
      <c r="F70" s="6">
        <v>0</v>
      </c>
      <c r="G70" s="6">
        <f t="shared" si="6"/>
        <v>0</v>
      </c>
      <c r="H70" s="6">
        <f t="shared" si="4"/>
        <v>0</v>
      </c>
      <c r="I70" s="6">
        <f t="shared" si="5"/>
        <v>0</v>
      </c>
      <c r="J70" s="6">
        <f>VLOOKUP(G70,'Category Tables'!$A$4:$B$88,2,FALSE)</f>
        <v>0</v>
      </c>
      <c r="K70" s="6">
        <f>VLOOKUP(H70,'Category Tables'!$A$4:$B$88,2,FALSE)</f>
        <v>0</v>
      </c>
      <c r="L70" s="6">
        <f>VLOOKUP(I70,'Category Tables'!$A$4:$B$88,2,FALSE)</f>
        <v>0</v>
      </c>
    </row>
    <row r="71" spans="1:12" x14ac:dyDescent="0.25">
      <c r="A71" s="6">
        <v>0</v>
      </c>
      <c r="B71" s="6">
        <v>0</v>
      </c>
      <c r="C71" s="14">
        <v>0</v>
      </c>
      <c r="D71" s="6">
        <v>0</v>
      </c>
      <c r="E71" s="6">
        <v>0</v>
      </c>
      <c r="F71" s="6">
        <v>0</v>
      </c>
      <c r="G71" s="6">
        <f t="shared" si="6"/>
        <v>0</v>
      </c>
      <c r="H71" s="6">
        <f t="shared" si="4"/>
        <v>0</v>
      </c>
      <c r="I71" s="6">
        <f t="shared" si="5"/>
        <v>0</v>
      </c>
      <c r="J71" s="6">
        <f>VLOOKUP(G71,'Category Tables'!$A$4:$B$88,2,FALSE)</f>
        <v>0</v>
      </c>
      <c r="K71" s="6">
        <f>VLOOKUP(H71,'Category Tables'!$A$4:$B$88,2,FALSE)</f>
        <v>0</v>
      </c>
      <c r="L71" s="6">
        <f>VLOOKUP(I71,'Category Tables'!$A$4:$B$88,2,FALSE)</f>
        <v>0</v>
      </c>
    </row>
    <row r="72" spans="1:12" x14ac:dyDescent="0.25">
      <c r="A72" s="6">
        <v>0</v>
      </c>
      <c r="B72" s="6">
        <v>0</v>
      </c>
      <c r="C72" s="14">
        <v>0</v>
      </c>
      <c r="D72" s="6">
        <v>0</v>
      </c>
      <c r="E72" s="6">
        <v>0</v>
      </c>
      <c r="F72" s="6">
        <v>0</v>
      </c>
      <c r="G72" s="6">
        <f t="shared" si="6"/>
        <v>0</v>
      </c>
      <c r="H72" s="6">
        <f t="shared" si="4"/>
        <v>0</v>
      </c>
      <c r="I72" s="6">
        <f t="shared" si="5"/>
        <v>0</v>
      </c>
      <c r="J72" s="6">
        <f>VLOOKUP(G72,'Category Tables'!$A$4:$B$88,2,FALSE)</f>
        <v>0</v>
      </c>
      <c r="K72" s="6">
        <f>VLOOKUP(H72,'Category Tables'!$A$4:$B$88,2,FALSE)</f>
        <v>0</v>
      </c>
      <c r="L72" s="6">
        <f>VLOOKUP(I72,'Category Tables'!$A$4:$B$88,2,FALSE)</f>
        <v>0</v>
      </c>
    </row>
    <row r="73" spans="1:12" x14ac:dyDescent="0.25">
      <c r="A73" s="6">
        <v>0</v>
      </c>
      <c r="B73" s="6">
        <v>0</v>
      </c>
      <c r="C73" s="14">
        <v>0</v>
      </c>
      <c r="D73" s="6">
        <v>0</v>
      </c>
      <c r="E73" s="6">
        <v>0</v>
      </c>
      <c r="F73" s="6">
        <v>0</v>
      </c>
      <c r="G73" s="6">
        <f t="shared" si="6"/>
        <v>0</v>
      </c>
      <c r="H73" s="6">
        <f t="shared" si="4"/>
        <v>0</v>
      </c>
      <c r="I73" s="6">
        <f t="shared" si="5"/>
        <v>0</v>
      </c>
      <c r="J73" s="6">
        <f>VLOOKUP(G73,'Category Tables'!$A$4:$B$88,2,FALSE)</f>
        <v>0</v>
      </c>
      <c r="K73" s="6">
        <f>VLOOKUP(H73,'Category Tables'!$A$4:$B$88,2,FALSE)</f>
        <v>0</v>
      </c>
      <c r="L73" s="6">
        <f>VLOOKUP(I73,'Category Tables'!$A$4:$B$88,2,FALSE)</f>
        <v>0</v>
      </c>
    </row>
    <row r="74" spans="1:12" x14ac:dyDescent="0.25">
      <c r="A74" s="6">
        <v>0</v>
      </c>
      <c r="B74" s="6">
        <v>0</v>
      </c>
      <c r="C74" s="14">
        <v>0</v>
      </c>
      <c r="D74" s="6">
        <v>0</v>
      </c>
      <c r="E74" s="6">
        <v>0</v>
      </c>
      <c r="F74" s="6">
        <v>0</v>
      </c>
      <c r="G74" s="6">
        <f t="shared" si="6"/>
        <v>0</v>
      </c>
      <c r="H74" s="6">
        <f t="shared" si="4"/>
        <v>0</v>
      </c>
      <c r="I74" s="6">
        <f t="shared" si="5"/>
        <v>0</v>
      </c>
      <c r="J74" s="6">
        <f>VLOOKUP(G74,'Category Tables'!$A$4:$B$88,2,FALSE)</f>
        <v>0</v>
      </c>
      <c r="K74" s="6">
        <f>VLOOKUP(H74,'Category Tables'!$A$4:$B$88,2,FALSE)</f>
        <v>0</v>
      </c>
      <c r="L74" s="6">
        <f>VLOOKUP(I74,'Category Tables'!$A$4:$B$88,2,FALSE)</f>
        <v>0</v>
      </c>
    </row>
    <row r="75" spans="1:12" x14ac:dyDescent="0.25">
      <c r="A75" s="6">
        <v>0</v>
      </c>
      <c r="B75" s="6">
        <v>0</v>
      </c>
      <c r="C75" s="14">
        <v>0</v>
      </c>
      <c r="D75" s="6">
        <v>0</v>
      </c>
      <c r="E75" s="6">
        <v>0</v>
      </c>
      <c r="F75" s="6">
        <v>0</v>
      </c>
      <c r="G75" s="6">
        <f t="shared" si="6"/>
        <v>0</v>
      </c>
      <c r="H75" s="6">
        <f t="shared" si="4"/>
        <v>0</v>
      </c>
      <c r="I75" s="6">
        <f t="shared" si="5"/>
        <v>0</v>
      </c>
      <c r="J75" s="6">
        <f>VLOOKUP(G75,'Category Tables'!$A$4:$B$88,2,FALSE)</f>
        <v>0</v>
      </c>
      <c r="K75" s="6">
        <f>VLOOKUP(H75,'Category Tables'!$A$4:$B$88,2,FALSE)</f>
        <v>0</v>
      </c>
      <c r="L75" s="6">
        <f>VLOOKUP(I75,'Category Tables'!$A$4:$B$88,2,FALSE)</f>
        <v>0</v>
      </c>
    </row>
    <row r="76" spans="1:12" x14ac:dyDescent="0.25">
      <c r="A76" s="6">
        <v>0</v>
      </c>
      <c r="B76" s="6">
        <v>0</v>
      </c>
      <c r="C76" s="14">
        <v>0</v>
      </c>
      <c r="D76" s="6">
        <v>0</v>
      </c>
      <c r="E76" s="6">
        <v>0</v>
      </c>
      <c r="F76" s="6">
        <v>0</v>
      </c>
      <c r="G76" s="6">
        <f t="shared" si="6"/>
        <v>0</v>
      </c>
      <c r="H76" s="6">
        <f t="shared" si="4"/>
        <v>0</v>
      </c>
      <c r="I76" s="6">
        <f t="shared" si="5"/>
        <v>0</v>
      </c>
      <c r="J76" s="6">
        <f>VLOOKUP(G76,'Category Tables'!$A$4:$B$88,2,FALSE)</f>
        <v>0</v>
      </c>
      <c r="K76" s="6">
        <f>VLOOKUP(H76,'Category Tables'!$A$4:$B$88,2,FALSE)</f>
        <v>0</v>
      </c>
      <c r="L76" s="6">
        <f>VLOOKUP(I76,'Category Tables'!$A$4:$B$88,2,FALSE)</f>
        <v>0</v>
      </c>
    </row>
    <row r="77" spans="1:12" x14ac:dyDescent="0.25">
      <c r="A77" s="6">
        <v>0</v>
      </c>
      <c r="B77" s="6">
        <v>0</v>
      </c>
      <c r="C77" s="14">
        <v>0</v>
      </c>
      <c r="D77" s="6">
        <v>0</v>
      </c>
      <c r="E77" s="6">
        <v>0</v>
      </c>
      <c r="F77" s="6">
        <v>0</v>
      </c>
      <c r="G77" s="6">
        <f t="shared" si="6"/>
        <v>0</v>
      </c>
      <c r="H77" s="6">
        <f t="shared" si="4"/>
        <v>0</v>
      </c>
      <c r="I77" s="6">
        <f t="shared" si="5"/>
        <v>0</v>
      </c>
      <c r="J77" s="6">
        <f>VLOOKUP(G77,'Category Tables'!$A$4:$B$88,2,FALSE)</f>
        <v>0</v>
      </c>
      <c r="K77" s="6">
        <f>VLOOKUP(H77,'Category Tables'!$A$4:$B$88,2,FALSE)</f>
        <v>0</v>
      </c>
      <c r="L77" s="6">
        <f>VLOOKUP(I77,'Category Tables'!$A$4:$B$88,2,FALSE)</f>
        <v>0</v>
      </c>
    </row>
    <row r="78" spans="1:12" x14ac:dyDescent="0.25">
      <c r="A78" s="6">
        <v>0</v>
      </c>
      <c r="B78" s="6">
        <v>0</v>
      </c>
      <c r="C78" s="14">
        <v>0</v>
      </c>
      <c r="D78" s="6">
        <v>0</v>
      </c>
      <c r="E78" s="6">
        <v>0</v>
      </c>
      <c r="F78" s="6">
        <v>0</v>
      </c>
      <c r="G78" s="6">
        <f t="shared" si="6"/>
        <v>0</v>
      </c>
      <c r="H78" s="6">
        <f t="shared" si="4"/>
        <v>0</v>
      </c>
      <c r="I78" s="6">
        <f t="shared" si="5"/>
        <v>0</v>
      </c>
      <c r="J78" s="6">
        <f>VLOOKUP(G78,'Category Tables'!$A$4:$B$88,2,FALSE)</f>
        <v>0</v>
      </c>
      <c r="K78" s="6">
        <f>VLOOKUP(H78,'Category Tables'!$A$4:$B$88,2,FALSE)</f>
        <v>0</v>
      </c>
      <c r="L78" s="6">
        <f>VLOOKUP(I78,'Category Tables'!$A$4:$B$88,2,FALSE)</f>
        <v>0</v>
      </c>
    </row>
    <row r="79" spans="1:12" x14ac:dyDescent="0.25">
      <c r="A79" s="6">
        <v>0</v>
      </c>
      <c r="B79" s="6">
        <v>0</v>
      </c>
      <c r="C79" s="14">
        <v>0</v>
      </c>
      <c r="D79" s="6">
        <v>0</v>
      </c>
      <c r="E79" s="6">
        <v>0</v>
      </c>
      <c r="F79" s="6">
        <v>0</v>
      </c>
      <c r="G79" s="6">
        <f t="shared" si="6"/>
        <v>0</v>
      </c>
      <c r="H79" s="6">
        <f t="shared" si="4"/>
        <v>0</v>
      </c>
      <c r="I79" s="6">
        <f t="shared" si="5"/>
        <v>0</v>
      </c>
      <c r="J79" s="6">
        <f>VLOOKUP(G79,'Category Tables'!$A$4:$B$88,2,FALSE)</f>
        <v>0</v>
      </c>
      <c r="K79" s="6">
        <f>VLOOKUP(H79,'Category Tables'!$A$4:$B$88,2,FALSE)</f>
        <v>0</v>
      </c>
      <c r="L79" s="6">
        <f>VLOOKUP(I79,'Category Tables'!$A$4:$B$88,2,FALSE)</f>
        <v>0</v>
      </c>
    </row>
    <row r="80" spans="1:12" x14ac:dyDescent="0.25">
      <c r="A80" s="6">
        <v>0</v>
      </c>
      <c r="B80" s="6">
        <v>0</v>
      </c>
      <c r="C80" s="14">
        <v>0</v>
      </c>
      <c r="D80" s="6">
        <v>0</v>
      </c>
      <c r="E80" s="6">
        <v>0</v>
      </c>
      <c r="F80" s="6">
        <v>0</v>
      </c>
      <c r="G80" s="6">
        <f t="shared" si="6"/>
        <v>0</v>
      </c>
      <c r="H80" s="6">
        <f t="shared" si="4"/>
        <v>0</v>
      </c>
      <c r="I80" s="6">
        <f t="shared" si="5"/>
        <v>0</v>
      </c>
      <c r="J80" s="6">
        <f>VLOOKUP(G80,'Category Tables'!$A$4:$B$88,2,FALSE)</f>
        <v>0</v>
      </c>
      <c r="K80" s="6">
        <f>VLOOKUP(H80,'Category Tables'!$A$4:$B$88,2,FALSE)</f>
        <v>0</v>
      </c>
      <c r="L80" s="6">
        <f>VLOOKUP(I80,'Category Tables'!$A$4:$B$88,2,FALSE)</f>
        <v>0</v>
      </c>
    </row>
    <row r="81" spans="1:12" x14ac:dyDescent="0.25">
      <c r="A81" s="6">
        <v>0</v>
      </c>
      <c r="B81" s="6">
        <v>0</v>
      </c>
      <c r="C81" s="14">
        <v>0</v>
      </c>
      <c r="D81" s="6">
        <v>0</v>
      </c>
      <c r="E81" s="6">
        <v>0</v>
      </c>
      <c r="F81" s="6">
        <v>0</v>
      </c>
      <c r="G81" s="6">
        <f t="shared" si="6"/>
        <v>0</v>
      </c>
      <c r="H81" s="6">
        <f t="shared" si="4"/>
        <v>0</v>
      </c>
      <c r="I81" s="6">
        <f t="shared" si="5"/>
        <v>0</v>
      </c>
      <c r="J81" s="6">
        <f>VLOOKUP(G81,'Category Tables'!$A$4:$B$88,2,FALSE)</f>
        <v>0</v>
      </c>
      <c r="K81" s="6">
        <f>VLOOKUP(H81,'Category Tables'!$A$4:$B$88,2,FALSE)</f>
        <v>0</v>
      </c>
      <c r="L81" s="6">
        <f>VLOOKUP(I81,'Category Tables'!$A$4:$B$88,2,FALSE)</f>
        <v>0</v>
      </c>
    </row>
    <row r="82" spans="1:12" x14ac:dyDescent="0.25">
      <c r="A82" s="6">
        <v>0</v>
      </c>
      <c r="B82" s="6">
        <v>0</v>
      </c>
      <c r="C82" s="14">
        <v>0</v>
      </c>
      <c r="D82" s="6">
        <v>0</v>
      </c>
      <c r="E82" s="6">
        <v>0</v>
      </c>
      <c r="F82" s="6">
        <v>0</v>
      </c>
      <c r="G82" s="6">
        <f t="shared" si="6"/>
        <v>0</v>
      </c>
      <c r="H82" s="6">
        <f t="shared" si="4"/>
        <v>0</v>
      </c>
      <c r="I82" s="6">
        <f t="shared" si="5"/>
        <v>0</v>
      </c>
      <c r="J82" s="6">
        <f>VLOOKUP(G82,'Category Tables'!$A$4:$B$88,2,FALSE)</f>
        <v>0</v>
      </c>
      <c r="K82" s="6">
        <f>VLOOKUP(H82,'Category Tables'!$A$4:$B$88,2,FALSE)</f>
        <v>0</v>
      </c>
      <c r="L82" s="6">
        <f>VLOOKUP(I82,'Category Tables'!$A$4:$B$88,2,FALSE)</f>
        <v>0</v>
      </c>
    </row>
    <row r="83" spans="1:12" x14ac:dyDescent="0.25">
      <c r="A83" s="6">
        <v>0</v>
      </c>
      <c r="B83" s="6">
        <v>0</v>
      </c>
      <c r="C83" s="14">
        <v>0</v>
      </c>
      <c r="D83" s="6">
        <v>0</v>
      </c>
      <c r="E83" s="6">
        <v>0</v>
      </c>
      <c r="F83" s="6">
        <v>0</v>
      </c>
      <c r="G83" s="6">
        <f t="shared" si="6"/>
        <v>0</v>
      </c>
      <c r="H83" s="6">
        <f t="shared" si="4"/>
        <v>0</v>
      </c>
      <c r="I83" s="6">
        <f t="shared" si="5"/>
        <v>0</v>
      </c>
      <c r="J83" s="6">
        <f>VLOOKUP(G83,'Category Tables'!$A$4:$B$88,2,FALSE)</f>
        <v>0</v>
      </c>
      <c r="K83" s="6">
        <f>VLOOKUP(H83,'Category Tables'!$A$4:$B$88,2,FALSE)</f>
        <v>0</v>
      </c>
      <c r="L83" s="6">
        <f>VLOOKUP(I83,'Category Tables'!$A$4:$B$88,2,FALSE)</f>
        <v>0</v>
      </c>
    </row>
    <row r="84" spans="1:12" x14ac:dyDescent="0.25">
      <c r="A84" s="6">
        <v>0</v>
      </c>
      <c r="B84" s="6">
        <v>0</v>
      </c>
      <c r="C84" s="14">
        <v>0</v>
      </c>
      <c r="D84" s="6">
        <v>0</v>
      </c>
      <c r="E84" s="6">
        <v>0</v>
      </c>
      <c r="F84" s="6">
        <v>0</v>
      </c>
      <c r="G84" s="6">
        <f t="shared" si="6"/>
        <v>0</v>
      </c>
      <c r="H84" s="6">
        <f t="shared" si="4"/>
        <v>0</v>
      </c>
      <c r="I84" s="6">
        <f t="shared" si="5"/>
        <v>0</v>
      </c>
      <c r="J84" s="6">
        <f>VLOOKUP(G84,'Category Tables'!$A$4:$B$88,2,FALSE)</f>
        <v>0</v>
      </c>
      <c r="K84" s="6">
        <f>VLOOKUP(H84,'Category Tables'!$A$4:$B$88,2,FALSE)</f>
        <v>0</v>
      </c>
      <c r="L84" s="6">
        <f>VLOOKUP(I84,'Category Tables'!$A$4:$B$88,2,FALSE)</f>
        <v>0</v>
      </c>
    </row>
    <row r="85" spans="1:12" x14ac:dyDescent="0.25">
      <c r="A85" s="6">
        <v>0</v>
      </c>
      <c r="B85" s="6">
        <v>0</v>
      </c>
      <c r="C85" s="14">
        <v>0</v>
      </c>
      <c r="D85" s="6">
        <v>0</v>
      </c>
      <c r="E85" s="6">
        <v>0</v>
      </c>
      <c r="F85" s="6">
        <v>0</v>
      </c>
      <c r="G85" s="6">
        <f t="shared" si="6"/>
        <v>0</v>
      </c>
      <c r="H85" s="6">
        <f t="shared" si="4"/>
        <v>0</v>
      </c>
      <c r="I85" s="6">
        <f t="shared" si="5"/>
        <v>0</v>
      </c>
      <c r="J85" s="6">
        <f>VLOOKUP(G85,'Category Tables'!$A$4:$B$88,2,FALSE)</f>
        <v>0</v>
      </c>
      <c r="K85" s="6">
        <f>VLOOKUP(H85,'Category Tables'!$A$4:$B$88,2,FALSE)</f>
        <v>0</v>
      </c>
      <c r="L85" s="6">
        <f>VLOOKUP(I85,'Category Tables'!$A$4:$B$88,2,FALSE)</f>
        <v>0</v>
      </c>
    </row>
    <row r="86" spans="1:12" x14ac:dyDescent="0.25">
      <c r="A86" s="6">
        <v>0</v>
      </c>
      <c r="B86" s="6">
        <v>0</v>
      </c>
      <c r="C86" s="14">
        <v>0</v>
      </c>
      <c r="D86" s="6">
        <v>0</v>
      </c>
      <c r="E86" s="6">
        <v>0</v>
      </c>
      <c r="F86" s="6">
        <v>0</v>
      </c>
      <c r="G86" s="6">
        <f t="shared" si="6"/>
        <v>0</v>
      </c>
      <c r="H86" s="6">
        <f t="shared" si="4"/>
        <v>0</v>
      </c>
      <c r="I86" s="6">
        <f t="shared" si="5"/>
        <v>0</v>
      </c>
      <c r="J86" s="6">
        <f>VLOOKUP(G86,'Category Tables'!$A$4:$B$88,2,FALSE)</f>
        <v>0</v>
      </c>
      <c r="K86" s="6">
        <f>VLOOKUP(H86,'Category Tables'!$A$4:$B$88,2,FALSE)</f>
        <v>0</v>
      </c>
      <c r="L86" s="6">
        <f>VLOOKUP(I86,'Category Tables'!$A$4:$B$88,2,FALSE)</f>
        <v>0</v>
      </c>
    </row>
    <row r="87" spans="1:12" x14ac:dyDescent="0.25">
      <c r="A87" s="6">
        <v>0</v>
      </c>
      <c r="B87" s="6">
        <v>0</v>
      </c>
      <c r="C87" s="14">
        <v>0</v>
      </c>
      <c r="D87" s="6">
        <v>0</v>
      </c>
      <c r="E87" s="6">
        <v>0</v>
      </c>
      <c r="F87" s="6">
        <v>0</v>
      </c>
      <c r="G87" s="6">
        <f t="shared" si="6"/>
        <v>0</v>
      </c>
      <c r="H87" s="6">
        <f t="shared" si="4"/>
        <v>0</v>
      </c>
      <c r="I87" s="6">
        <f t="shared" si="5"/>
        <v>0</v>
      </c>
      <c r="J87" s="6">
        <f>VLOOKUP(G87,'Category Tables'!$A$4:$B$88,2,FALSE)</f>
        <v>0</v>
      </c>
      <c r="K87" s="6">
        <f>VLOOKUP(H87,'Category Tables'!$A$4:$B$88,2,FALSE)</f>
        <v>0</v>
      </c>
      <c r="L87" s="6">
        <f>VLOOKUP(I87,'Category Tables'!$A$4:$B$88,2,FALSE)</f>
        <v>0</v>
      </c>
    </row>
    <row r="88" spans="1:12" x14ac:dyDescent="0.25">
      <c r="A88" s="6">
        <v>0</v>
      </c>
      <c r="B88" s="6">
        <v>0</v>
      </c>
      <c r="C88" s="14">
        <v>0</v>
      </c>
      <c r="D88" s="6">
        <v>0</v>
      </c>
      <c r="E88" s="6">
        <v>0</v>
      </c>
      <c r="F88" s="6">
        <v>0</v>
      </c>
      <c r="G88" s="6">
        <f t="shared" si="6"/>
        <v>0</v>
      </c>
      <c r="H88" s="6">
        <f t="shared" si="4"/>
        <v>0</v>
      </c>
      <c r="I88" s="6">
        <f t="shared" si="5"/>
        <v>0</v>
      </c>
      <c r="J88" s="6">
        <f>VLOOKUP(G88,'Category Tables'!$A$4:$B$88,2,FALSE)</f>
        <v>0</v>
      </c>
      <c r="K88" s="6">
        <f>VLOOKUP(H88,'Category Tables'!$A$4:$B$88,2,FALSE)</f>
        <v>0</v>
      </c>
      <c r="L88" s="6">
        <f>VLOOKUP(I88,'Category Tables'!$A$4:$B$88,2,FALSE)</f>
        <v>0</v>
      </c>
    </row>
    <row r="89" spans="1:12" x14ac:dyDescent="0.25">
      <c r="A89" s="6">
        <v>0</v>
      </c>
      <c r="B89" s="6">
        <v>0</v>
      </c>
      <c r="C89" s="14">
        <v>0</v>
      </c>
      <c r="D89" s="6">
        <v>0</v>
      </c>
      <c r="E89" s="6">
        <v>0</v>
      </c>
      <c r="F89" s="6">
        <v>0</v>
      </c>
      <c r="G89" s="6">
        <f t="shared" ref="G89:G152" si="7">D89</f>
        <v>0</v>
      </c>
      <c r="H89" s="6">
        <f t="shared" ref="H89:H152" si="8">IF(E89=0,0,1*(D89&amp;E89))</f>
        <v>0</v>
      </c>
      <c r="I89" s="6">
        <f t="shared" ref="I89:I152" si="9">IF(F89=0,0,1*(D89&amp;E89&amp;F89))</f>
        <v>0</v>
      </c>
      <c r="J89" s="6">
        <f>VLOOKUP(G89,'Category Tables'!$A$4:$B$88,2,FALSE)</f>
        <v>0</v>
      </c>
      <c r="K89" s="6">
        <f>VLOOKUP(H89,'Category Tables'!$A$4:$B$88,2,FALSE)</f>
        <v>0</v>
      </c>
      <c r="L89" s="6">
        <f>VLOOKUP(I89,'Category Tables'!$A$4:$B$88,2,FALSE)</f>
        <v>0</v>
      </c>
    </row>
    <row r="90" spans="1:12" x14ac:dyDescent="0.25">
      <c r="A90" s="6">
        <v>0</v>
      </c>
      <c r="B90" s="6">
        <v>0</v>
      </c>
      <c r="C90" s="14">
        <v>0</v>
      </c>
      <c r="D90" s="6">
        <v>0</v>
      </c>
      <c r="E90" s="6">
        <v>0</v>
      </c>
      <c r="F90" s="6">
        <v>0</v>
      </c>
      <c r="G90" s="6">
        <f t="shared" si="7"/>
        <v>0</v>
      </c>
      <c r="H90" s="6">
        <f t="shared" si="8"/>
        <v>0</v>
      </c>
      <c r="I90" s="6">
        <f t="shared" si="9"/>
        <v>0</v>
      </c>
      <c r="J90" s="6">
        <f>VLOOKUP(G90,'Category Tables'!$A$4:$B$88,2,FALSE)</f>
        <v>0</v>
      </c>
      <c r="K90" s="6">
        <f>VLOOKUP(H90,'Category Tables'!$A$4:$B$88,2,FALSE)</f>
        <v>0</v>
      </c>
      <c r="L90" s="6">
        <f>VLOOKUP(I90,'Category Tables'!$A$4:$B$88,2,FALSE)</f>
        <v>0</v>
      </c>
    </row>
    <row r="91" spans="1:12" x14ac:dyDescent="0.25">
      <c r="A91" s="6">
        <v>0</v>
      </c>
      <c r="B91" s="6">
        <v>0</v>
      </c>
      <c r="C91" s="14">
        <v>0</v>
      </c>
      <c r="D91" s="6">
        <v>0</v>
      </c>
      <c r="E91" s="6">
        <v>0</v>
      </c>
      <c r="F91" s="6">
        <v>0</v>
      </c>
      <c r="G91" s="6">
        <f t="shared" si="7"/>
        <v>0</v>
      </c>
      <c r="H91" s="6">
        <f t="shared" si="8"/>
        <v>0</v>
      </c>
      <c r="I91" s="6">
        <f t="shared" si="9"/>
        <v>0</v>
      </c>
      <c r="J91" s="6">
        <f>VLOOKUP(G91,'Category Tables'!$A$4:$B$88,2,FALSE)</f>
        <v>0</v>
      </c>
      <c r="K91" s="6">
        <f>VLOOKUP(H91,'Category Tables'!$A$4:$B$88,2,FALSE)</f>
        <v>0</v>
      </c>
      <c r="L91" s="6">
        <f>VLOOKUP(I91,'Category Tables'!$A$4:$B$88,2,FALSE)</f>
        <v>0</v>
      </c>
    </row>
    <row r="92" spans="1:12" x14ac:dyDescent="0.25">
      <c r="A92" s="6">
        <v>0</v>
      </c>
      <c r="B92" s="6">
        <v>0</v>
      </c>
      <c r="C92" s="14">
        <v>0</v>
      </c>
      <c r="D92" s="6">
        <v>0</v>
      </c>
      <c r="E92" s="6">
        <v>0</v>
      </c>
      <c r="F92" s="6">
        <v>0</v>
      </c>
      <c r="G92" s="6">
        <f t="shared" si="7"/>
        <v>0</v>
      </c>
      <c r="H92" s="6">
        <f t="shared" si="8"/>
        <v>0</v>
      </c>
      <c r="I92" s="6">
        <f t="shared" si="9"/>
        <v>0</v>
      </c>
      <c r="J92" s="6">
        <f>VLOOKUP(G92,'Category Tables'!$A$4:$B$88,2,FALSE)</f>
        <v>0</v>
      </c>
      <c r="K92" s="6">
        <f>VLOOKUP(H92,'Category Tables'!$A$4:$B$88,2,FALSE)</f>
        <v>0</v>
      </c>
      <c r="L92" s="6">
        <f>VLOOKUP(I92,'Category Tables'!$A$4:$B$88,2,FALSE)</f>
        <v>0</v>
      </c>
    </row>
    <row r="93" spans="1:12" x14ac:dyDescent="0.25">
      <c r="A93" s="6">
        <v>0</v>
      </c>
      <c r="B93" s="6">
        <v>0</v>
      </c>
      <c r="C93" s="14">
        <v>0</v>
      </c>
      <c r="D93" s="6">
        <v>0</v>
      </c>
      <c r="E93" s="6">
        <v>0</v>
      </c>
      <c r="F93" s="6">
        <v>0</v>
      </c>
      <c r="G93" s="6">
        <f t="shared" si="7"/>
        <v>0</v>
      </c>
      <c r="H93" s="6">
        <f t="shared" si="8"/>
        <v>0</v>
      </c>
      <c r="I93" s="6">
        <f t="shared" si="9"/>
        <v>0</v>
      </c>
      <c r="J93" s="6">
        <f>VLOOKUP(G93,'Category Tables'!$A$4:$B$88,2,FALSE)</f>
        <v>0</v>
      </c>
      <c r="K93" s="6">
        <f>VLOOKUP(H93,'Category Tables'!$A$4:$B$88,2,FALSE)</f>
        <v>0</v>
      </c>
      <c r="L93" s="6">
        <f>VLOOKUP(I93,'Category Tables'!$A$4:$B$88,2,FALSE)</f>
        <v>0</v>
      </c>
    </row>
    <row r="94" spans="1:12" x14ac:dyDescent="0.25">
      <c r="A94" s="6">
        <v>0</v>
      </c>
      <c r="B94" s="6">
        <v>0</v>
      </c>
      <c r="C94" s="14">
        <v>0</v>
      </c>
      <c r="D94" s="6">
        <v>0</v>
      </c>
      <c r="E94" s="6">
        <v>0</v>
      </c>
      <c r="F94" s="6">
        <v>0</v>
      </c>
      <c r="G94" s="6">
        <f t="shared" si="7"/>
        <v>0</v>
      </c>
      <c r="H94" s="6">
        <f t="shared" si="8"/>
        <v>0</v>
      </c>
      <c r="I94" s="6">
        <f t="shared" si="9"/>
        <v>0</v>
      </c>
      <c r="J94" s="6">
        <f>VLOOKUP(G94,'Category Tables'!$A$4:$B$88,2,FALSE)</f>
        <v>0</v>
      </c>
      <c r="K94" s="6">
        <f>VLOOKUP(H94,'Category Tables'!$A$4:$B$88,2,FALSE)</f>
        <v>0</v>
      </c>
      <c r="L94" s="6">
        <f>VLOOKUP(I94,'Category Tables'!$A$4:$B$88,2,FALSE)</f>
        <v>0</v>
      </c>
    </row>
    <row r="95" spans="1:12" x14ac:dyDescent="0.25">
      <c r="A95" s="6">
        <v>0</v>
      </c>
      <c r="B95" s="6">
        <v>0</v>
      </c>
      <c r="C95" s="14">
        <v>0</v>
      </c>
      <c r="D95" s="6">
        <v>0</v>
      </c>
      <c r="E95" s="6">
        <v>0</v>
      </c>
      <c r="F95" s="6">
        <v>0</v>
      </c>
      <c r="G95" s="6">
        <f t="shared" si="7"/>
        <v>0</v>
      </c>
      <c r="H95" s="6">
        <f t="shared" si="8"/>
        <v>0</v>
      </c>
      <c r="I95" s="6">
        <f t="shared" si="9"/>
        <v>0</v>
      </c>
      <c r="J95" s="6">
        <f>VLOOKUP(G95,'Category Tables'!$A$4:$B$88,2,FALSE)</f>
        <v>0</v>
      </c>
      <c r="K95" s="6">
        <f>VLOOKUP(H95,'Category Tables'!$A$4:$B$88,2,FALSE)</f>
        <v>0</v>
      </c>
      <c r="L95" s="6">
        <f>VLOOKUP(I95,'Category Tables'!$A$4:$B$88,2,FALSE)</f>
        <v>0</v>
      </c>
    </row>
    <row r="96" spans="1:12" x14ac:dyDescent="0.25">
      <c r="A96" s="6">
        <v>0</v>
      </c>
      <c r="B96" s="6">
        <v>0</v>
      </c>
      <c r="C96" s="14">
        <v>0</v>
      </c>
      <c r="D96" s="6">
        <v>0</v>
      </c>
      <c r="E96" s="6">
        <v>0</v>
      </c>
      <c r="F96" s="6">
        <v>0</v>
      </c>
      <c r="G96" s="6">
        <f t="shared" si="7"/>
        <v>0</v>
      </c>
      <c r="H96" s="6">
        <f t="shared" si="8"/>
        <v>0</v>
      </c>
      <c r="I96" s="6">
        <f t="shared" si="9"/>
        <v>0</v>
      </c>
      <c r="J96" s="6">
        <f>VLOOKUP(G96,'Category Tables'!$A$4:$B$88,2,FALSE)</f>
        <v>0</v>
      </c>
      <c r="K96" s="6">
        <f>VLOOKUP(H96,'Category Tables'!$A$4:$B$88,2,FALSE)</f>
        <v>0</v>
      </c>
      <c r="L96" s="6">
        <f>VLOOKUP(I96,'Category Tables'!$A$4:$B$88,2,FALSE)</f>
        <v>0</v>
      </c>
    </row>
    <row r="97" spans="1:12" x14ac:dyDescent="0.25">
      <c r="A97" s="6">
        <v>0</v>
      </c>
      <c r="B97" s="6">
        <v>0</v>
      </c>
      <c r="C97" s="14">
        <v>0</v>
      </c>
      <c r="D97" s="6">
        <v>0</v>
      </c>
      <c r="E97" s="6">
        <v>0</v>
      </c>
      <c r="F97" s="6">
        <v>0</v>
      </c>
      <c r="G97" s="6">
        <f t="shared" si="7"/>
        <v>0</v>
      </c>
      <c r="H97" s="6">
        <f t="shared" si="8"/>
        <v>0</v>
      </c>
      <c r="I97" s="6">
        <f t="shared" si="9"/>
        <v>0</v>
      </c>
      <c r="J97" s="6">
        <f>VLOOKUP(G97,'Category Tables'!$A$4:$B$88,2,FALSE)</f>
        <v>0</v>
      </c>
      <c r="K97" s="6">
        <f>VLOOKUP(H97,'Category Tables'!$A$4:$B$88,2,FALSE)</f>
        <v>0</v>
      </c>
      <c r="L97" s="6">
        <f>VLOOKUP(I97,'Category Tables'!$A$4:$B$88,2,FALSE)</f>
        <v>0</v>
      </c>
    </row>
    <row r="98" spans="1:12" x14ac:dyDescent="0.25">
      <c r="A98" s="6">
        <v>0</v>
      </c>
      <c r="B98" s="6">
        <v>0</v>
      </c>
      <c r="C98" s="14">
        <v>0</v>
      </c>
      <c r="D98" s="6">
        <v>0</v>
      </c>
      <c r="E98" s="6">
        <v>0</v>
      </c>
      <c r="F98" s="6">
        <v>0</v>
      </c>
      <c r="G98" s="6">
        <f t="shared" si="7"/>
        <v>0</v>
      </c>
      <c r="H98" s="6">
        <f t="shared" si="8"/>
        <v>0</v>
      </c>
      <c r="I98" s="6">
        <f t="shared" si="9"/>
        <v>0</v>
      </c>
      <c r="J98" s="6">
        <f>VLOOKUP(G98,'Category Tables'!$A$4:$B$88,2,FALSE)</f>
        <v>0</v>
      </c>
      <c r="K98" s="6">
        <f>VLOOKUP(H98,'Category Tables'!$A$4:$B$88,2,FALSE)</f>
        <v>0</v>
      </c>
      <c r="L98" s="6">
        <f>VLOOKUP(I98,'Category Tables'!$A$4:$B$88,2,FALSE)</f>
        <v>0</v>
      </c>
    </row>
    <row r="99" spans="1:12" x14ac:dyDescent="0.25">
      <c r="A99" s="6">
        <v>0</v>
      </c>
      <c r="B99" s="6">
        <v>0</v>
      </c>
      <c r="C99" s="14">
        <v>0</v>
      </c>
      <c r="D99" s="6">
        <v>0</v>
      </c>
      <c r="E99" s="6">
        <v>0</v>
      </c>
      <c r="F99" s="6">
        <v>0</v>
      </c>
      <c r="G99" s="6">
        <f t="shared" si="7"/>
        <v>0</v>
      </c>
      <c r="H99" s="6">
        <f t="shared" si="8"/>
        <v>0</v>
      </c>
      <c r="I99" s="6">
        <f t="shared" si="9"/>
        <v>0</v>
      </c>
      <c r="J99" s="6">
        <f>VLOOKUP(G99,'Category Tables'!$A$4:$B$88,2,FALSE)</f>
        <v>0</v>
      </c>
      <c r="K99" s="6">
        <f>VLOOKUP(H99,'Category Tables'!$A$4:$B$88,2,FALSE)</f>
        <v>0</v>
      </c>
      <c r="L99" s="6">
        <f>VLOOKUP(I99,'Category Tables'!$A$4:$B$88,2,FALSE)</f>
        <v>0</v>
      </c>
    </row>
    <row r="100" spans="1:12" x14ac:dyDescent="0.25">
      <c r="A100" s="6">
        <v>0</v>
      </c>
      <c r="B100" s="6">
        <v>0</v>
      </c>
      <c r="C100" s="14">
        <v>0</v>
      </c>
      <c r="D100" s="6">
        <v>0</v>
      </c>
      <c r="E100" s="6">
        <v>0</v>
      </c>
      <c r="F100" s="6">
        <v>0</v>
      </c>
      <c r="G100" s="6">
        <f t="shared" si="7"/>
        <v>0</v>
      </c>
      <c r="H100" s="6">
        <f t="shared" si="8"/>
        <v>0</v>
      </c>
      <c r="I100" s="6">
        <f t="shared" si="9"/>
        <v>0</v>
      </c>
      <c r="J100" s="6">
        <f>VLOOKUP(G100,'Category Tables'!$A$4:$B$88,2,FALSE)</f>
        <v>0</v>
      </c>
      <c r="K100" s="6">
        <f>VLOOKUP(H100,'Category Tables'!$A$4:$B$88,2,FALSE)</f>
        <v>0</v>
      </c>
      <c r="L100" s="6">
        <f>VLOOKUP(I100,'Category Tables'!$A$4:$B$88,2,FALSE)</f>
        <v>0</v>
      </c>
    </row>
    <row r="101" spans="1:12" x14ac:dyDescent="0.25">
      <c r="A101" s="6">
        <v>0</v>
      </c>
      <c r="B101" s="6">
        <v>0</v>
      </c>
      <c r="C101" s="14">
        <v>0</v>
      </c>
      <c r="D101" s="6">
        <v>0</v>
      </c>
      <c r="E101" s="6">
        <v>0</v>
      </c>
      <c r="F101" s="6">
        <v>0</v>
      </c>
      <c r="G101" s="6">
        <f t="shared" si="7"/>
        <v>0</v>
      </c>
      <c r="H101" s="6">
        <f t="shared" si="8"/>
        <v>0</v>
      </c>
      <c r="I101" s="6">
        <f t="shared" si="9"/>
        <v>0</v>
      </c>
      <c r="J101" s="6">
        <f>VLOOKUP(G101,'Category Tables'!$A$4:$B$88,2,FALSE)</f>
        <v>0</v>
      </c>
      <c r="K101" s="6">
        <f>VLOOKUP(H101,'Category Tables'!$A$4:$B$88,2,FALSE)</f>
        <v>0</v>
      </c>
      <c r="L101" s="6">
        <f>VLOOKUP(I101,'Category Tables'!$A$4:$B$88,2,FALSE)</f>
        <v>0</v>
      </c>
    </row>
    <row r="102" spans="1:12" x14ac:dyDescent="0.25">
      <c r="A102" s="6">
        <v>0</v>
      </c>
      <c r="B102" s="6">
        <v>0</v>
      </c>
      <c r="C102" s="14">
        <v>0</v>
      </c>
      <c r="D102" s="6">
        <v>0</v>
      </c>
      <c r="E102" s="6">
        <v>0</v>
      </c>
      <c r="F102" s="6">
        <v>0</v>
      </c>
      <c r="G102" s="6">
        <f t="shared" si="7"/>
        <v>0</v>
      </c>
      <c r="H102" s="6">
        <f t="shared" si="8"/>
        <v>0</v>
      </c>
      <c r="I102" s="6">
        <f t="shared" si="9"/>
        <v>0</v>
      </c>
      <c r="J102" s="6">
        <f>VLOOKUP(G102,'Category Tables'!$A$4:$B$88,2,FALSE)</f>
        <v>0</v>
      </c>
      <c r="K102" s="6">
        <f>VLOOKUP(H102,'Category Tables'!$A$4:$B$88,2,FALSE)</f>
        <v>0</v>
      </c>
      <c r="L102" s="6">
        <f>VLOOKUP(I102,'Category Tables'!$A$4:$B$88,2,FALSE)</f>
        <v>0</v>
      </c>
    </row>
    <row r="103" spans="1:12" x14ac:dyDescent="0.25">
      <c r="A103" s="6">
        <v>0</v>
      </c>
      <c r="B103" s="6">
        <v>0</v>
      </c>
      <c r="C103" s="14">
        <v>0</v>
      </c>
      <c r="D103" s="6">
        <v>0</v>
      </c>
      <c r="E103" s="6">
        <v>0</v>
      </c>
      <c r="F103" s="6">
        <v>0</v>
      </c>
      <c r="G103" s="6">
        <f t="shared" si="7"/>
        <v>0</v>
      </c>
      <c r="H103" s="6">
        <f t="shared" si="8"/>
        <v>0</v>
      </c>
      <c r="I103" s="6">
        <f t="shared" si="9"/>
        <v>0</v>
      </c>
      <c r="J103" s="6">
        <f>VLOOKUP(G103,'Category Tables'!$A$4:$B$88,2,FALSE)</f>
        <v>0</v>
      </c>
      <c r="K103" s="6">
        <f>VLOOKUP(H103,'Category Tables'!$A$4:$B$88,2,FALSE)</f>
        <v>0</v>
      </c>
      <c r="L103" s="6">
        <f>VLOOKUP(I103,'Category Tables'!$A$4:$B$88,2,FALSE)</f>
        <v>0</v>
      </c>
    </row>
    <row r="104" spans="1:12" x14ac:dyDescent="0.25">
      <c r="A104" s="6">
        <v>0</v>
      </c>
      <c r="B104" s="6">
        <v>0</v>
      </c>
      <c r="C104" s="14">
        <v>0</v>
      </c>
      <c r="D104" s="6">
        <v>0</v>
      </c>
      <c r="E104" s="6">
        <v>0</v>
      </c>
      <c r="F104" s="6">
        <v>0</v>
      </c>
      <c r="G104" s="6">
        <f t="shared" si="7"/>
        <v>0</v>
      </c>
      <c r="H104" s="6">
        <f t="shared" si="8"/>
        <v>0</v>
      </c>
      <c r="I104" s="6">
        <f t="shared" si="9"/>
        <v>0</v>
      </c>
      <c r="J104" s="6">
        <f>VLOOKUP(G104,'Category Tables'!$A$4:$B$88,2,FALSE)</f>
        <v>0</v>
      </c>
      <c r="K104" s="6">
        <f>VLOOKUP(H104,'Category Tables'!$A$4:$B$88,2,FALSE)</f>
        <v>0</v>
      </c>
      <c r="L104" s="6">
        <f>VLOOKUP(I104,'Category Tables'!$A$4:$B$88,2,FALSE)</f>
        <v>0</v>
      </c>
    </row>
    <row r="105" spans="1:12" x14ac:dyDescent="0.25">
      <c r="A105" s="6">
        <v>0</v>
      </c>
      <c r="B105" s="6">
        <v>0</v>
      </c>
      <c r="C105" s="14">
        <v>0</v>
      </c>
      <c r="D105" s="6">
        <v>0</v>
      </c>
      <c r="E105" s="6">
        <v>0</v>
      </c>
      <c r="F105" s="6">
        <v>0</v>
      </c>
      <c r="G105" s="6">
        <f t="shared" si="7"/>
        <v>0</v>
      </c>
      <c r="H105" s="6">
        <f t="shared" si="8"/>
        <v>0</v>
      </c>
      <c r="I105" s="6">
        <f t="shared" si="9"/>
        <v>0</v>
      </c>
      <c r="J105" s="6">
        <f>VLOOKUP(G105,'Category Tables'!$A$4:$B$88,2,FALSE)</f>
        <v>0</v>
      </c>
      <c r="K105" s="6">
        <f>VLOOKUP(H105,'Category Tables'!$A$4:$B$88,2,FALSE)</f>
        <v>0</v>
      </c>
      <c r="L105" s="6">
        <f>VLOOKUP(I105,'Category Tables'!$A$4:$B$88,2,FALSE)</f>
        <v>0</v>
      </c>
    </row>
    <row r="106" spans="1:12" x14ac:dyDescent="0.25">
      <c r="A106" s="6">
        <v>0</v>
      </c>
      <c r="B106" s="6">
        <v>0</v>
      </c>
      <c r="C106" s="14">
        <v>0</v>
      </c>
      <c r="D106" s="6">
        <v>0</v>
      </c>
      <c r="E106" s="6">
        <v>0</v>
      </c>
      <c r="F106" s="6">
        <v>0</v>
      </c>
      <c r="G106" s="6">
        <f t="shared" si="7"/>
        <v>0</v>
      </c>
      <c r="H106" s="6">
        <f t="shared" si="8"/>
        <v>0</v>
      </c>
      <c r="I106" s="6">
        <f t="shared" si="9"/>
        <v>0</v>
      </c>
      <c r="J106" s="6">
        <f>VLOOKUP(G106,'Category Tables'!$A$4:$B$88,2,FALSE)</f>
        <v>0</v>
      </c>
      <c r="K106" s="6">
        <f>VLOOKUP(H106,'Category Tables'!$A$4:$B$88,2,FALSE)</f>
        <v>0</v>
      </c>
      <c r="L106" s="6">
        <f>VLOOKUP(I106,'Category Tables'!$A$4:$B$88,2,FALSE)</f>
        <v>0</v>
      </c>
    </row>
    <row r="107" spans="1:12" x14ac:dyDescent="0.25">
      <c r="A107" s="6">
        <v>0</v>
      </c>
      <c r="B107" s="6">
        <v>0</v>
      </c>
      <c r="C107" s="14">
        <v>0</v>
      </c>
      <c r="D107" s="6">
        <v>0</v>
      </c>
      <c r="E107" s="6">
        <v>0</v>
      </c>
      <c r="F107" s="6">
        <v>0</v>
      </c>
      <c r="G107" s="6">
        <f t="shared" si="7"/>
        <v>0</v>
      </c>
      <c r="H107" s="6">
        <f t="shared" si="8"/>
        <v>0</v>
      </c>
      <c r="I107" s="6">
        <f t="shared" si="9"/>
        <v>0</v>
      </c>
      <c r="J107" s="6">
        <f>VLOOKUP(G107,'Category Tables'!$A$4:$B$88,2,FALSE)</f>
        <v>0</v>
      </c>
      <c r="K107" s="6">
        <f>VLOOKUP(H107,'Category Tables'!$A$4:$B$88,2,FALSE)</f>
        <v>0</v>
      </c>
      <c r="L107" s="6">
        <f>VLOOKUP(I107,'Category Tables'!$A$4:$B$88,2,FALSE)</f>
        <v>0</v>
      </c>
    </row>
    <row r="108" spans="1:12" x14ac:dyDescent="0.25">
      <c r="A108" s="6">
        <v>0</v>
      </c>
      <c r="B108" s="6">
        <v>0</v>
      </c>
      <c r="C108" s="14">
        <v>0</v>
      </c>
      <c r="D108" s="6">
        <v>0</v>
      </c>
      <c r="E108" s="6">
        <v>0</v>
      </c>
      <c r="F108" s="6">
        <v>0</v>
      </c>
      <c r="G108" s="6">
        <f t="shared" si="7"/>
        <v>0</v>
      </c>
      <c r="H108" s="6">
        <f t="shared" si="8"/>
        <v>0</v>
      </c>
      <c r="I108" s="6">
        <f t="shared" si="9"/>
        <v>0</v>
      </c>
      <c r="J108" s="6">
        <f>VLOOKUP(G108,'Category Tables'!$A$4:$B$88,2,FALSE)</f>
        <v>0</v>
      </c>
      <c r="K108" s="6">
        <f>VLOOKUP(H108,'Category Tables'!$A$4:$B$88,2,FALSE)</f>
        <v>0</v>
      </c>
      <c r="L108" s="6">
        <f>VLOOKUP(I108,'Category Tables'!$A$4:$B$88,2,FALSE)</f>
        <v>0</v>
      </c>
    </row>
    <row r="109" spans="1:12" x14ac:dyDescent="0.25">
      <c r="A109" s="6">
        <v>0</v>
      </c>
      <c r="B109" s="6">
        <v>0</v>
      </c>
      <c r="C109" s="14">
        <v>0</v>
      </c>
      <c r="D109" s="6">
        <v>0</v>
      </c>
      <c r="E109" s="6">
        <v>0</v>
      </c>
      <c r="F109" s="6">
        <v>0</v>
      </c>
      <c r="G109" s="6">
        <f t="shared" si="7"/>
        <v>0</v>
      </c>
      <c r="H109" s="6">
        <f t="shared" si="8"/>
        <v>0</v>
      </c>
      <c r="I109" s="6">
        <f t="shared" si="9"/>
        <v>0</v>
      </c>
      <c r="J109" s="6">
        <f>VLOOKUP(G109,'Category Tables'!$A$4:$B$88,2,FALSE)</f>
        <v>0</v>
      </c>
      <c r="K109" s="6">
        <f>VLOOKUP(H109,'Category Tables'!$A$4:$B$88,2,FALSE)</f>
        <v>0</v>
      </c>
      <c r="L109" s="6">
        <f>VLOOKUP(I109,'Category Tables'!$A$4:$B$88,2,FALSE)</f>
        <v>0</v>
      </c>
    </row>
    <row r="110" spans="1:12" x14ac:dyDescent="0.25">
      <c r="A110" s="6">
        <v>0</v>
      </c>
      <c r="B110" s="6">
        <v>0</v>
      </c>
      <c r="C110" s="14">
        <v>0</v>
      </c>
      <c r="D110" s="6">
        <v>0</v>
      </c>
      <c r="E110" s="6">
        <v>0</v>
      </c>
      <c r="F110" s="6">
        <v>0</v>
      </c>
      <c r="G110" s="6">
        <f t="shared" si="7"/>
        <v>0</v>
      </c>
      <c r="H110" s="6">
        <f t="shared" si="8"/>
        <v>0</v>
      </c>
      <c r="I110" s="6">
        <f t="shared" si="9"/>
        <v>0</v>
      </c>
      <c r="J110" s="6">
        <f>VLOOKUP(G110,'Category Tables'!$A$4:$B$88,2,FALSE)</f>
        <v>0</v>
      </c>
      <c r="K110" s="6">
        <f>VLOOKUP(H110,'Category Tables'!$A$4:$B$88,2,FALSE)</f>
        <v>0</v>
      </c>
      <c r="L110" s="6">
        <f>VLOOKUP(I110,'Category Tables'!$A$4:$B$88,2,FALSE)</f>
        <v>0</v>
      </c>
    </row>
    <row r="111" spans="1:12" x14ac:dyDescent="0.25">
      <c r="A111" s="6">
        <v>0</v>
      </c>
      <c r="B111" s="6">
        <v>0</v>
      </c>
      <c r="C111" s="14">
        <v>0</v>
      </c>
      <c r="D111" s="6">
        <v>0</v>
      </c>
      <c r="E111" s="6">
        <v>0</v>
      </c>
      <c r="F111" s="6">
        <v>0</v>
      </c>
      <c r="G111" s="6">
        <f t="shared" si="7"/>
        <v>0</v>
      </c>
      <c r="H111" s="6">
        <f t="shared" si="8"/>
        <v>0</v>
      </c>
      <c r="I111" s="6">
        <f t="shared" si="9"/>
        <v>0</v>
      </c>
      <c r="J111" s="6">
        <f>VLOOKUP(G111,'Category Tables'!$A$4:$B$88,2,FALSE)</f>
        <v>0</v>
      </c>
      <c r="K111" s="6">
        <f>VLOOKUP(H111,'Category Tables'!$A$4:$B$88,2,FALSE)</f>
        <v>0</v>
      </c>
      <c r="L111" s="6">
        <f>VLOOKUP(I111,'Category Tables'!$A$4:$B$88,2,FALSE)</f>
        <v>0</v>
      </c>
    </row>
    <row r="112" spans="1:12" x14ac:dyDescent="0.25">
      <c r="A112" s="6">
        <v>0</v>
      </c>
      <c r="B112" s="6">
        <v>0</v>
      </c>
      <c r="C112" s="14">
        <v>0</v>
      </c>
      <c r="D112" s="6">
        <v>0</v>
      </c>
      <c r="E112" s="6">
        <v>0</v>
      </c>
      <c r="F112" s="6">
        <v>0</v>
      </c>
      <c r="G112" s="6">
        <f t="shared" si="7"/>
        <v>0</v>
      </c>
      <c r="H112" s="6">
        <f t="shared" si="8"/>
        <v>0</v>
      </c>
      <c r="I112" s="6">
        <f t="shared" si="9"/>
        <v>0</v>
      </c>
      <c r="J112" s="6">
        <f>VLOOKUP(G112,'Category Tables'!$A$4:$B$88,2,FALSE)</f>
        <v>0</v>
      </c>
      <c r="K112" s="6">
        <f>VLOOKUP(H112,'Category Tables'!$A$4:$B$88,2,FALSE)</f>
        <v>0</v>
      </c>
      <c r="L112" s="6">
        <f>VLOOKUP(I112,'Category Tables'!$A$4:$B$88,2,FALSE)</f>
        <v>0</v>
      </c>
    </row>
    <row r="113" spans="1:12" x14ac:dyDescent="0.25">
      <c r="A113" s="6">
        <v>0</v>
      </c>
      <c r="B113" s="6">
        <v>0</v>
      </c>
      <c r="C113" s="14">
        <v>0</v>
      </c>
      <c r="D113" s="6">
        <v>0</v>
      </c>
      <c r="E113" s="6">
        <v>0</v>
      </c>
      <c r="F113" s="6">
        <v>0</v>
      </c>
      <c r="G113" s="6">
        <f t="shared" si="7"/>
        <v>0</v>
      </c>
      <c r="H113" s="6">
        <f t="shared" si="8"/>
        <v>0</v>
      </c>
      <c r="I113" s="6">
        <f t="shared" si="9"/>
        <v>0</v>
      </c>
      <c r="J113" s="6">
        <f>VLOOKUP(G113,'Category Tables'!$A$4:$B$88,2,FALSE)</f>
        <v>0</v>
      </c>
      <c r="K113" s="6">
        <f>VLOOKUP(H113,'Category Tables'!$A$4:$B$88,2,FALSE)</f>
        <v>0</v>
      </c>
      <c r="L113" s="6">
        <f>VLOOKUP(I113,'Category Tables'!$A$4:$B$88,2,FALSE)</f>
        <v>0</v>
      </c>
    </row>
    <row r="114" spans="1:12" x14ac:dyDescent="0.25">
      <c r="A114" s="6">
        <v>0</v>
      </c>
      <c r="B114" s="6">
        <v>0</v>
      </c>
      <c r="C114" s="14">
        <v>0</v>
      </c>
      <c r="D114" s="6">
        <v>0</v>
      </c>
      <c r="E114" s="6">
        <v>0</v>
      </c>
      <c r="F114" s="6">
        <v>0</v>
      </c>
      <c r="G114" s="6">
        <f t="shared" si="7"/>
        <v>0</v>
      </c>
      <c r="H114" s="6">
        <f t="shared" si="8"/>
        <v>0</v>
      </c>
      <c r="I114" s="6">
        <f t="shared" si="9"/>
        <v>0</v>
      </c>
      <c r="J114" s="6">
        <f>VLOOKUP(G114,'Category Tables'!$A$4:$B$88,2,FALSE)</f>
        <v>0</v>
      </c>
      <c r="K114" s="6">
        <f>VLOOKUP(H114,'Category Tables'!$A$4:$B$88,2,FALSE)</f>
        <v>0</v>
      </c>
      <c r="L114" s="6">
        <f>VLOOKUP(I114,'Category Tables'!$A$4:$B$88,2,FALSE)</f>
        <v>0</v>
      </c>
    </row>
    <row r="115" spans="1:12" x14ac:dyDescent="0.25">
      <c r="A115" s="6">
        <v>0</v>
      </c>
      <c r="B115" s="6">
        <v>0</v>
      </c>
      <c r="C115" s="14">
        <v>0</v>
      </c>
      <c r="D115" s="6">
        <v>0</v>
      </c>
      <c r="E115" s="6">
        <v>0</v>
      </c>
      <c r="F115" s="6">
        <v>0</v>
      </c>
      <c r="G115" s="6">
        <f t="shared" si="7"/>
        <v>0</v>
      </c>
      <c r="H115" s="6">
        <f t="shared" si="8"/>
        <v>0</v>
      </c>
      <c r="I115" s="6">
        <f t="shared" si="9"/>
        <v>0</v>
      </c>
      <c r="J115" s="6">
        <f>VLOOKUP(G115,'Category Tables'!$A$4:$B$88,2,FALSE)</f>
        <v>0</v>
      </c>
      <c r="K115" s="6">
        <f>VLOOKUP(H115,'Category Tables'!$A$4:$B$88,2,FALSE)</f>
        <v>0</v>
      </c>
      <c r="L115" s="6">
        <f>VLOOKUP(I115,'Category Tables'!$A$4:$B$88,2,FALSE)</f>
        <v>0</v>
      </c>
    </row>
    <row r="116" spans="1:12" x14ac:dyDescent="0.25">
      <c r="A116" s="6">
        <v>0</v>
      </c>
      <c r="B116" s="6">
        <v>0</v>
      </c>
      <c r="C116" s="14">
        <v>0</v>
      </c>
      <c r="D116" s="6">
        <v>0</v>
      </c>
      <c r="E116" s="6">
        <v>0</v>
      </c>
      <c r="F116" s="6">
        <v>0</v>
      </c>
      <c r="G116" s="6">
        <f t="shared" si="7"/>
        <v>0</v>
      </c>
      <c r="H116" s="6">
        <f t="shared" si="8"/>
        <v>0</v>
      </c>
      <c r="I116" s="6">
        <f t="shared" si="9"/>
        <v>0</v>
      </c>
      <c r="J116" s="6">
        <f>VLOOKUP(G116,'Category Tables'!$A$4:$B$88,2,FALSE)</f>
        <v>0</v>
      </c>
      <c r="K116" s="6">
        <f>VLOOKUP(H116,'Category Tables'!$A$4:$B$88,2,FALSE)</f>
        <v>0</v>
      </c>
      <c r="L116" s="6">
        <f>VLOOKUP(I116,'Category Tables'!$A$4:$B$88,2,FALSE)</f>
        <v>0</v>
      </c>
    </row>
    <row r="117" spans="1:12" x14ac:dyDescent="0.25">
      <c r="A117" s="6">
        <v>0</v>
      </c>
      <c r="B117" s="6">
        <v>0</v>
      </c>
      <c r="C117" s="14">
        <v>0</v>
      </c>
      <c r="D117" s="6">
        <v>0</v>
      </c>
      <c r="E117" s="6">
        <v>0</v>
      </c>
      <c r="F117" s="6">
        <v>0</v>
      </c>
      <c r="G117" s="6">
        <f t="shared" si="7"/>
        <v>0</v>
      </c>
      <c r="H117" s="6">
        <f t="shared" si="8"/>
        <v>0</v>
      </c>
      <c r="I117" s="6">
        <f t="shared" si="9"/>
        <v>0</v>
      </c>
      <c r="J117" s="6">
        <f>VLOOKUP(G117,'Category Tables'!$A$4:$B$88,2,FALSE)</f>
        <v>0</v>
      </c>
      <c r="K117" s="6">
        <f>VLOOKUP(H117,'Category Tables'!$A$4:$B$88,2,FALSE)</f>
        <v>0</v>
      </c>
      <c r="L117" s="6">
        <f>VLOOKUP(I117,'Category Tables'!$A$4:$B$88,2,FALSE)</f>
        <v>0</v>
      </c>
    </row>
    <row r="118" spans="1:12" x14ac:dyDescent="0.25">
      <c r="A118" s="6">
        <v>0</v>
      </c>
      <c r="B118" s="6">
        <v>0</v>
      </c>
      <c r="C118" s="14">
        <v>0</v>
      </c>
      <c r="D118" s="6">
        <v>0</v>
      </c>
      <c r="E118" s="6">
        <v>0</v>
      </c>
      <c r="F118" s="6">
        <v>0</v>
      </c>
      <c r="G118" s="6">
        <f t="shared" si="7"/>
        <v>0</v>
      </c>
      <c r="H118" s="6">
        <f t="shared" si="8"/>
        <v>0</v>
      </c>
      <c r="I118" s="6">
        <f t="shared" si="9"/>
        <v>0</v>
      </c>
      <c r="J118" s="6">
        <f>VLOOKUP(G118,'Category Tables'!$A$4:$B$88,2,FALSE)</f>
        <v>0</v>
      </c>
      <c r="K118" s="6">
        <f>VLOOKUP(H118,'Category Tables'!$A$4:$B$88,2,FALSE)</f>
        <v>0</v>
      </c>
      <c r="L118" s="6">
        <f>VLOOKUP(I118,'Category Tables'!$A$4:$B$88,2,FALSE)</f>
        <v>0</v>
      </c>
    </row>
    <row r="119" spans="1:12" x14ac:dyDescent="0.25">
      <c r="A119" s="6">
        <v>0</v>
      </c>
      <c r="B119" s="6">
        <v>0</v>
      </c>
      <c r="C119" s="14">
        <v>0</v>
      </c>
      <c r="D119" s="6">
        <v>0</v>
      </c>
      <c r="E119" s="6">
        <v>0</v>
      </c>
      <c r="F119" s="6">
        <v>0</v>
      </c>
      <c r="G119" s="6">
        <f t="shared" si="7"/>
        <v>0</v>
      </c>
      <c r="H119" s="6">
        <f t="shared" si="8"/>
        <v>0</v>
      </c>
      <c r="I119" s="6">
        <f t="shared" si="9"/>
        <v>0</v>
      </c>
      <c r="J119" s="6">
        <f>VLOOKUP(G119,'Category Tables'!$A$4:$B$88,2,FALSE)</f>
        <v>0</v>
      </c>
      <c r="K119" s="6">
        <f>VLOOKUP(H119,'Category Tables'!$A$4:$B$88,2,FALSE)</f>
        <v>0</v>
      </c>
      <c r="L119" s="6">
        <f>VLOOKUP(I119,'Category Tables'!$A$4:$B$88,2,FALSE)</f>
        <v>0</v>
      </c>
    </row>
    <row r="120" spans="1:12" x14ac:dyDescent="0.25">
      <c r="A120" s="6">
        <v>0</v>
      </c>
      <c r="B120" s="6">
        <v>0</v>
      </c>
      <c r="C120" s="14">
        <v>0</v>
      </c>
      <c r="D120" s="6">
        <v>0</v>
      </c>
      <c r="E120" s="6">
        <v>0</v>
      </c>
      <c r="F120" s="6">
        <v>0</v>
      </c>
      <c r="G120" s="6">
        <f t="shared" si="7"/>
        <v>0</v>
      </c>
      <c r="H120" s="6">
        <f t="shared" si="8"/>
        <v>0</v>
      </c>
      <c r="I120" s="6">
        <f t="shared" si="9"/>
        <v>0</v>
      </c>
      <c r="J120" s="6">
        <f>VLOOKUP(G120,'Category Tables'!$A$4:$B$88,2,FALSE)</f>
        <v>0</v>
      </c>
      <c r="K120" s="6">
        <f>VLOOKUP(H120,'Category Tables'!$A$4:$B$88,2,FALSE)</f>
        <v>0</v>
      </c>
      <c r="L120" s="6">
        <f>VLOOKUP(I120,'Category Tables'!$A$4:$B$88,2,FALSE)</f>
        <v>0</v>
      </c>
    </row>
    <row r="121" spans="1:12" x14ac:dyDescent="0.25">
      <c r="A121" s="6">
        <v>0</v>
      </c>
      <c r="B121" s="6">
        <v>0</v>
      </c>
      <c r="C121" s="14">
        <v>0</v>
      </c>
      <c r="D121" s="6">
        <v>0</v>
      </c>
      <c r="E121" s="6">
        <v>0</v>
      </c>
      <c r="F121" s="6">
        <v>0</v>
      </c>
      <c r="G121" s="6">
        <f t="shared" si="7"/>
        <v>0</v>
      </c>
      <c r="H121" s="6">
        <f t="shared" si="8"/>
        <v>0</v>
      </c>
      <c r="I121" s="6">
        <f t="shared" si="9"/>
        <v>0</v>
      </c>
      <c r="J121" s="6">
        <f>VLOOKUP(G121,'Category Tables'!$A$4:$B$88,2,FALSE)</f>
        <v>0</v>
      </c>
      <c r="K121" s="6">
        <f>VLOOKUP(H121,'Category Tables'!$A$4:$B$88,2,FALSE)</f>
        <v>0</v>
      </c>
      <c r="L121" s="6">
        <f>VLOOKUP(I121,'Category Tables'!$A$4:$B$88,2,FALSE)</f>
        <v>0</v>
      </c>
    </row>
    <row r="122" spans="1:12" x14ac:dyDescent="0.25">
      <c r="A122" s="6">
        <v>0</v>
      </c>
      <c r="B122" s="6">
        <v>0</v>
      </c>
      <c r="C122" s="14">
        <v>0</v>
      </c>
      <c r="D122" s="6">
        <v>0</v>
      </c>
      <c r="E122" s="6">
        <v>0</v>
      </c>
      <c r="F122" s="6">
        <v>0</v>
      </c>
      <c r="G122" s="6">
        <f t="shared" si="7"/>
        <v>0</v>
      </c>
      <c r="H122" s="6">
        <f t="shared" si="8"/>
        <v>0</v>
      </c>
      <c r="I122" s="6">
        <f t="shared" si="9"/>
        <v>0</v>
      </c>
      <c r="J122" s="6">
        <f>VLOOKUP(G122,'Category Tables'!$A$4:$B$88,2,FALSE)</f>
        <v>0</v>
      </c>
      <c r="K122" s="6">
        <f>VLOOKUP(H122,'Category Tables'!$A$4:$B$88,2,FALSE)</f>
        <v>0</v>
      </c>
      <c r="L122" s="6">
        <f>VLOOKUP(I122,'Category Tables'!$A$4:$B$88,2,FALSE)</f>
        <v>0</v>
      </c>
    </row>
    <row r="123" spans="1:12" x14ac:dyDescent="0.25">
      <c r="A123" s="6">
        <v>0</v>
      </c>
      <c r="B123" s="6">
        <v>0</v>
      </c>
      <c r="C123" s="14">
        <v>0</v>
      </c>
      <c r="D123" s="6">
        <v>0</v>
      </c>
      <c r="E123" s="6">
        <v>0</v>
      </c>
      <c r="F123" s="6">
        <v>0</v>
      </c>
      <c r="G123" s="6">
        <f t="shared" si="7"/>
        <v>0</v>
      </c>
      <c r="H123" s="6">
        <f t="shared" si="8"/>
        <v>0</v>
      </c>
      <c r="I123" s="6">
        <f t="shared" si="9"/>
        <v>0</v>
      </c>
      <c r="J123" s="6">
        <f>VLOOKUP(G123,'Category Tables'!$A$4:$B$88,2,FALSE)</f>
        <v>0</v>
      </c>
      <c r="K123" s="6">
        <f>VLOOKUP(H123,'Category Tables'!$A$4:$B$88,2,FALSE)</f>
        <v>0</v>
      </c>
      <c r="L123" s="6">
        <f>VLOOKUP(I123,'Category Tables'!$A$4:$B$88,2,FALSE)</f>
        <v>0</v>
      </c>
    </row>
    <row r="124" spans="1:12" x14ac:dyDescent="0.25">
      <c r="A124" s="6">
        <v>0</v>
      </c>
      <c r="B124" s="6">
        <v>0</v>
      </c>
      <c r="C124" s="14">
        <v>0</v>
      </c>
      <c r="D124" s="6">
        <v>0</v>
      </c>
      <c r="E124" s="6">
        <v>0</v>
      </c>
      <c r="F124" s="6">
        <v>0</v>
      </c>
      <c r="G124" s="6">
        <f t="shared" si="7"/>
        <v>0</v>
      </c>
      <c r="H124" s="6">
        <f t="shared" si="8"/>
        <v>0</v>
      </c>
      <c r="I124" s="6">
        <f t="shared" si="9"/>
        <v>0</v>
      </c>
      <c r="J124" s="6">
        <f>VLOOKUP(G124,'Category Tables'!$A$4:$B$88,2,FALSE)</f>
        <v>0</v>
      </c>
      <c r="K124" s="6">
        <f>VLOOKUP(H124,'Category Tables'!$A$4:$B$88,2,FALSE)</f>
        <v>0</v>
      </c>
      <c r="L124" s="6">
        <f>VLOOKUP(I124,'Category Tables'!$A$4:$B$88,2,FALSE)</f>
        <v>0</v>
      </c>
    </row>
    <row r="125" spans="1:12" x14ac:dyDescent="0.25">
      <c r="A125" s="6">
        <v>0</v>
      </c>
      <c r="B125" s="6">
        <v>0</v>
      </c>
      <c r="C125" s="14">
        <v>0</v>
      </c>
      <c r="D125" s="6">
        <v>0</v>
      </c>
      <c r="E125" s="6">
        <v>0</v>
      </c>
      <c r="F125" s="6">
        <v>0</v>
      </c>
      <c r="G125" s="6">
        <f t="shared" si="7"/>
        <v>0</v>
      </c>
      <c r="H125" s="6">
        <f t="shared" si="8"/>
        <v>0</v>
      </c>
      <c r="I125" s="6">
        <f t="shared" si="9"/>
        <v>0</v>
      </c>
      <c r="J125" s="6">
        <f>VLOOKUP(G125,'Category Tables'!$A$4:$B$88,2,FALSE)</f>
        <v>0</v>
      </c>
      <c r="K125" s="6">
        <f>VLOOKUP(H125,'Category Tables'!$A$4:$B$88,2,FALSE)</f>
        <v>0</v>
      </c>
      <c r="L125" s="6">
        <f>VLOOKUP(I125,'Category Tables'!$A$4:$B$88,2,FALSE)</f>
        <v>0</v>
      </c>
    </row>
    <row r="126" spans="1:12" x14ac:dyDescent="0.25">
      <c r="A126" s="6">
        <v>0</v>
      </c>
      <c r="B126" s="6">
        <v>0</v>
      </c>
      <c r="C126" s="14">
        <v>0</v>
      </c>
      <c r="D126" s="6">
        <v>0</v>
      </c>
      <c r="E126" s="6">
        <v>0</v>
      </c>
      <c r="F126" s="6">
        <v>0</v>
      </c>
      <c r="G126" s="6">
        <f t="shared" si="7"/>
        <v>0</v>
      </c>
      <c r="H126" s="6">
        <f t="shared" si="8"/>
        <v>0</v>
      </c>
      <c r="I126" s="6">
        <f t="shared" si="9"/>
        <v>0</v>
      </c>
      <c r="J126" s="6">
        <f>VLOOKUP(G126,'Category Tables'!$A$4:$B$88,2,FALSE)</f>
        <v>0</v>
      </c>
      <c r="K126" s="6">
        <f>VLOOKUP(H126,'Category Tables'!$A$4:$B$88,2,FALSE)</f>
        <v>0</v>
      </c>
      <c r="L126" s="6">
        <f>VLOOKUP(I126,'Category Tables'!$A$4:$B$88,2,FALSE)</f>
        <v>0</v>
      </c>
    </row>
    <row r="127" spans="1:12" x14ac:dyDescent="0.25">
      <c r="A127" s="6">
        <v>0</v>
      </c>
      <c r="B127" s="6">
        <v>0</v>
      </c>
      <c r="C127" s="14">
        <v>0</v>
      </c>
      <c r="D127" s="6">
        <v>0</v>
      </c>
      <c r="E127" s="6">
        <v>0</v>
      </c>
      <c r="F127" s="6">
        <v>0</v>
      </c>
      <c r="G127" s="6">
        <f t="shared" si="7"/>
        <v>0</v>
      </c>
      <c r="H127" s="6">
        <f t="shared" si="8"/>
        <v>0</v>
      </c>
      <c r="I127" s="6">
        <f t="shared" si="9"/>
        <v>0</v>
      </c>
      <c r="J127" s="6">
        <f>VLOOKUP(G127,'Category Tables'!$A$4:$B$88,2,FALSE)</f>
        <v>0</v>
      </c>
      <c r="K127" s="6">
        <f>VLOOKUP(H127,'Category Tables'!$A$4:$B$88,2,FALSE)</f>
        <v>0</v>
      </c>
      <c r="L127" s="6">
        <f>VLOOKUP(I127,'Category Tables'!$A$4:$B$88,2,FALSE)</f>
        <v>0</v>
      </c>
    </row>
    <row r="128" spans="1:12" x14ac:dyDescent="0.25">
      <c r="A128" s="6">
        <v>0</v>
      </c>
      <c r="B128" s="6">
        <v>0</v>
      </c>
      <c r="C128" s="14">
        <v>0</v>
      </c>
      <c r="D128" s="6">
        <v>0</v>
      </c>
      <c r="E128" s="6">
        <v>0</v>
      </c>
      <c r="F128" s="6">
        <v>0</v>
      </c>
      <c r="G128" s="6">
        <f t="shared" si="7"/>
        <v>0</v>
      </c>
      <c r="H128" s="6">
        <f t="shared" si="8"/>
        <v>0</v>
      </c>
      <c r="I128" s="6">
        <f t="shared" si="9"/>
        <v>0</v>
      </c>
      <c r="J128" s="6">
        <f>VLOOKUP(G128,'Category Tables'!$A$4:$B$88,2,FALSE)</f>
        <v>0</v>
      </c>
      <c r="K128" s="6">
        <f>VLOOKUP(H128,'Category Tables'!$A$4:$B$88,2,FALSE)</f>
        <v>0</v>
      </c>
      <c r="L128" s="6">
        <f>VLOOKUP(I128,'Category Tables'!$A$4:$B$88,2,FALSE)</f>
        <v>0</v>
      </c>
    </row>
    <row r="129" spans="1:12" x14ac:dyDescent="0.25">
      <c r="A129" s="6">
        <v>0</v>
      </c>
      <c r="B129" s="6">
        <v>0</v>
      </c>
      <c r="C129" s="14">
        <v>0</v>
      </c>
      <c r="D129" s="6">
        <v>0</v>
      </c>
      <c r="E129" s="6">
        <v>0</v>
      </c>
      <c r="F129" s="6">
        <v>0</v>
      </c>
      <c r="G129" s="6">
        <f t="shared" si="7"/>
        <v>0</v>
      </c>
      <c r="H129" s="6">
        <f t="shared" si="8"/>
        <v>0</v>
      </c>
      <c r="I129" s="6">
        <f t="shared" si="9"/>
        <v>0</v>
      </c>
      <c r="J129" s="6">
        <f>VLOOKUP(G129,'Category Tables'!$A$4:$B$88,2,FALSE)</f>
        <v>0</v>
      </c>
      <c r="K129" s="6">
        <f>VLOOKUP(H129,'Category Tables'!$A$4:$B$88,2,FALSE)</f>
        <v>0</v>
      </c>
      <c r="L129" s="6">
        <f>VLOOKUP(I129,'Category Tables'!$A$4:$B$88,2,FALSE)</f>
        <v>0</v>
      </c>
    </row>
    <row r="130" spans="1:12" x14ac:dyDescent="0.25">
      <c r="A130" s="6">
        <v>0</v>
      </c>
      <c r="B130" s="6">
        <v>0</v>
      </c>
      <c r="C130" s="14">
        <v>0</v>
      </c>
      <c r="D130" s="6">
        <v>0</v>
      </c>
      <c r="E130" s="6">
        <v>0</v>
      </c>
      <c r="F130" s="6">
        <v>0</v>
      </c>
      <c r="G130" s="6">
        <f t="shared" si="7"/>
        <v>0</v>
      </c>
      <c r="H130" s="6">
        <f t="shared" si="8"/>
        <v>0</v>
      </c>
      <c r="I130" s="6">
        <f t="shared" si="9"/>
        <v>0</v>
      </c>
      <c r="J130" s="6">
        <f>VLOOKUP(G130,'Category Tables'!$A$4:$B$88,2,FALSE)</f>
        <v>0</v>
      </c>
      <c r="K130" s="6">
        <f>VLOOKUP(H130,'Category Tables'!$A$4:$B$88,2,FALSE)</f>
        <v>0</v>
      </c>
      <c r="L130" s="6">
        <f>VLOOKUP(I130,'Category Tables'!$A$4:$B$88,2,FALSE)</f>
        <v>0</v>
      </c>
    </row>
    <row r="131" spans="1:12" x14ac:dyDescent="0.25">
      <c r="A131" s="6">
        <v>0</v>
      </c>
      <c r="B131" s="6">
        <v>0</v>
      </c>
      <c r="C131" s="14">
        <v>0</v>
      </c>
      <c r="D131" s="6">
        <v>0</v>
      </c>
      <c r="E131" s="6">
        <v>0</v>
      </c>
      <c r="F131" s="6">
        <v>0</v>
      </c>
      <c r="G131" s="6">
        <f t="shared" si="7"/>
        <v>0</v>
      </c>
      <c r="H131" s="6">
        <f t="shared" si="8"/>
        <v>0</v>
      </c>
      <c r="I131" s="6">
        <f t="shared" si="9"/>
        <v>0</v>
      </c>
      <c r="J131" s="6">
        <f>VLOOKUP(G131,'Category Tables'!$A$4:$B$88,2,FALSE)</f>
        <v>0</v>
      </c>
      <c r="K131" s="6">
        <f>VLOOKUP(H131,'Category Tables'!$A$4:$B$88,2,FALSE)</f>
        <v>0</v>
      </c>
      <c r="L131" s="6">
        <f>VLOOKUP(I131,'Category Tables'!$A$4:$B$88,2,FALSE)</f>
        <v>0</v>
      </c>
    </row>
    <row r="132" spans="1:12" x14ac:dyDescent="0.25">
      <c r="A132" s="6">
        <v>0</v>
      </c>
      <c r="B132" s="6">
        <v>0</v>
      </c>
      <c r="C132" s="14">
        <v>0</v>
      </c>
      <c r="D132" s="6">
        <v>0</v>
      </c>
      <c r="E132" s="6">
        <v>0</v>
      </c>
      <c r="F132" s="6">
        <v>0</v>
      </c>
      <c r="G132" s="6">
        <f t="shared" si="7"/>
        <v>0</v>
      </c>
      <c r="H132" s="6">
        <f t="shared" si="8"/>
        <v>0</v>
      </c>
      <c r="I132" s="6">
        <f t="shared" si="9"/>
        <v>0</v>
      </c>
      <c r="J132" s="6">
        <f>VLOOKUP(G132,'Category Tables'!$A$4:$B$88,2,FALSE)</f>
        <v>0</v>
      </c>
      <c r="K132" s="6">
        <f>VLOOKUP(H132,'Category Tables'!$A$4:$B$88,2,FALSE)</f>
        <v>0</v>
      </c>
      <c r="L132" s="6">
        <f>VLOOKUP(I132,'Category Tables'!$A$4:$B$88,2,FALSE)</f>
        <v>0</v>
      </c>
    </row>
    <row r="133" spans="1:12" x14ac:dyDescent="0.25">
      <c r="A133" s="6">
        <v>0</v>
      </c>
      <c r="B133" s="6">
        <v>0</v>
      </c>
      <c r="C133" s="14">
        <v>0</v>
      </c>
      <c r="D133" s="6">
        <v>0</v>
      </c>
      <c r="E133" s="6">
        <v>0</v>
      </c>
      <c r="F133" s="6">
        <v>0</v>
      </c>
      <c r="G133" s="6">
        <f t="shared" si="7"/>
        <v>0</v>
      </c>
      <c r="H133" s="6">
        <f t="shared" si="8"/>
        <v>0</v>
      </c>
      <c r="I133" s="6">
        <f t="shared" si="9"/>
        <v>0</v>
      </c>
      <c r="J133" s="6">
        <f>VLOOKUP(G133,'Category Tables'!$A$4:$B$88,2,FALSE)</f>
        <v>0</v>
      </c>
      <c r="K133" s="6">
        <f>VLOOKUP(H133,'Category Tables'!$A$4:$B$88,2,FALSE)</f>
        <v>0</v>
      </c>
      <c r="L133" s="6">
        <f>VLOOKUP(I133,'Category Tables'!$A$4:$B$88,2,FALSE)</f>
        <v>0</v>
      </c>
    </row>
    <row r="134" spans="1:12" x14ac:dyDescent="0.25">
      <c r="A134" s="6">
        <v>0</v>
      </c>
      <c r="B134" s="6">
        <v>0</v>
      </c>
      <c r="C134" s="14">
        <v>0</v>
      </c>
      <c r="D134" s="6">
        <v>0</v>
      </c>
      <c r="E134" s="6">
        <v>0</v>
      </c>
      <c r="F134" s="6">
        <v>0</v>
      </c>
      <c r="G134" s="6">
        <f t="shared" si="7"/>
        <v>0</v>
      </c>
      <c r="H134" s="6">
        <f t="shared" si="8"/>
        <v>0</v>
      </c>
      <c r="I134" s="6">
        <f t="shared" si="9"/>
        <v>0</v>
      </c>
      <c r="J134" s="6">
        <f>VLOOKUP(G134,'Category Tables'!$A$4:$B$88,2,FALSE)</f>
        <v>0</v>
      </c>
      <c r="K134" s="6">
        <f>VLOOKUP(H134,'Category Tables'!$A$4:$B$88,2,FALSE)</f>
        <v>0</v>
      </c>
      <c r="L134" s="6">
        <f>VLOOKUP(I134,'Category Tables'!$A$4:$B$88,2,FALSE)</f>
        <v>0</v>
      </c>
    </row>
    <row r="135" spans="1:12" x14ac:dyDescent="0.25">
      <c r="A135" s="6">
        <v>0</v>
      </c>
      <c r="B135" s="6">
        <v>0</v>
      </c>
      <c r="C135" s="14">
        <v>0</v>
      </c>
      <c r="D135" s="6">
        <v>0</v>
      </c>
      <c r="E135" s="6">
        <v>0</v>
      </c>
      <c r="F135" s="6">
        <v>0</v>
      </c>
      <c r="G135" s="6">
        <f t="shared" si="7"/>
        <v>0</v>
      </c>
      <c r="H135" s="6">
        <f t="shared" si="8"/>
        <v>0</v>
      </c>
      <c r="I135" s="6">
        <f t="shared" si="9"/>
        <v>0</v>
      </c>
      <c r="J135" s="6">
        <f>VLOOKUP(G135,'Category Tables'!$A$4:$B$88,2,FALSE)</f>
        <v>0</v>
      </c>
      <c r="K135" s="6">
        <f>VLOOKUP(H135,'Category Tables'!$A$4:$B$88,2,FALSE)</f>
        <v>0</v>
      </c>
      <c r="L135" s="6">
        <f>VLOOKUP(I135,'Category Tables'!$A$4:$B$88,2,FALSE)</f>
        <v>0</v>
      </c>
    </row>
    <row r="136" spans="1:12" x14ac:dyDescent="0.25">
      <c r="A136" s="6">
        <v>0</v>
      </c>
      <c r="B136" s="6">
        <v>0</v>
      </c>
      <c r="C136" s="14">
        <v>0</v>
      </c>
      <c r="D136" s="6">
        <v>0</v>
      </c>
      <c r="E136" s="6">
        <v>0</v>
      </c>
      <c r="F136" s="6">
        <v>0</v>
      </c>
      <c r="G136" s="6">
        <f t="shared" si="7"/>
        <v>0</v>
      </c>
      <c r="H136" s="6">
        <f t="shared" si="8"/>
        <v>0</v>
      </c>
      <c r="I136" s="6">
        <f t="shared" si="9"/>
        <v>0</v>
      </c>
      <c r="J136" s="6">
        <f>VLOOKUP(G136,'Category Tables'!$A$4:$B$88,2,FALSE)</f>
        <v>0</v>
      </c>
      <c r="K136" s="6">
        <f>VLOOKUP(H136,'Category Tables'!$A$4:$B$88,2,FALSE)</f>
        <v>0</v>
      </c>
      <c r="L136" s="6">
        <f>VLOOKUP(I136,'Category Tables'!$A$4:$B$88,2,FALSE)</f>
        <v>0</v>
      </c>
    </row>
    <row r="137" spans="1:12" x14ac:dyDescent="0.25">
      <c r="A137" s="6">
        <v>0</v>
      </c>
      <c r="B137" s="6">
        <v>0</v>
      </c>
      <c r="C137" s="14">
        <v>0</v>
      </c>
      <c r="D137" s="6">
        <v>0</v>
      </c>
      <c r="E137" s="6">
        <v>0</v>
      </c>
      <c r="F137" s="6">
        <v>0</v>
      </c>
      <c r="G137" s="6">
        <f t="shared" si="7"/>
        <v>0</v>
      </c>
      <c r="H137" s="6">
        <f t="shared" si="8"/>
        <v>0</v>
      </c>
      <c r="I137" s="6">
        <f t="shared" si="9"/>
        <v>0</v>
      </c>
      <c r="J137" s="6">
        <f>VLOOKUP(G137,'Category Tables'!$A$4:$B$88,2,FALSE)</f>
        <v>0</v>
      </c>
      <c r="K137" s="6">
        <f>VLOOKUP(H137,'Category Tables'!$A$4:$B$88,2,FALSE)</f>
        <v>0</v>
      </c>
      <c r="L137" s="6">
        <f>VLOOKUP(I137,'Category Tables'!$A$4:$B$88,2,FALSE)</f>
        <v>0</v>
      </c>
    </row>
    <row r="138" spans="1:12" x14ac:dyDescent="0.25">
      <c r="A138" s="6">
        <v>0</v>
      </c>
      <c r="B138" s="6">
        <v>0</v>
      </c>
      <c r="C138" s="14">
        <v>0</v>
      </c>
      <c r="D138" s="6">
        <v>0</v>
      </c>
      <c r="E138" s="6">
        <v>0</v>
      </c>
      <c r="F138" s="6">
        <v>0</v>
      </c>
      <c r="G138" s="6">
        <f t="shared" si="7"/>
        <v>0</v>
      </c>
      <c r="H138" s="6">
        <f t="shared" si="8"/>
        <v>0</v>
      </c>
      <c r="I138" s="6">
        <f t="shared" si="9"/>
        <v>0</v>
      </c>
      <c r="J138" s="6">
        <f>VLOOKUP(G138,'Category Tables'!$A$4:$B$88,2,FALSE)</f>
        <v>0</v>
      </c>
      <c r="K138" s="6">
        <f>VLOOKUP(H138,'Category Tables'!$A$4:$B$88,2,FALSE)</f>
        <v>0</v>
      </c>
      <c r="L138" s="6">
        <f>VLOOKUP(I138,'Category Tables'!$A$4:$B$88,2,FALSE)</f>
        <v>0</v>
      </c>
    </row>
    <row r="139" spans="1:12" x14ac:dyDescent="0.25">
      <c r="A139" s="6">
        <v>0</v>
      </c>
      <c r="B139" s="6">
        <v>0</v>
      </c>
      <c r="C139" s="14">
        <v>0</v>
      </c>
      <c r="D139" s="6">
        <v>0</v>
      </c>
      <c r="E139" s="6">
        <v>0</v>
      </c>
      <c r="F139" s="6">
        <v>0</v>
      </c>
      <c r="G139" s="6">
        <f t="shared" si="7"/>
        <v>0</v>
      </c>
      <c r="H139" s="6">
        <f t="shared" si="8"/>
        <v>0</v>
      </c>
      <c r="I139" s="6">
        <f t="shared" si="9"/>
        <v>0</v>
      </c>
      <c r="J139" s="6">
        <f>VLOOKUP(G139,'Category Tables'!$A$4:$B$88,2,FALSE)</f>
        <v>0</v>
      </c>
      <c r="K139" s="6">
        <f>VLOOKUP(H139,'Category Tables'!$A$4:$B$88,2,FALSE)</f>
        <v>0</v>
      </c>
      <c r="L139" s="6">
        <f>VLOOKUP(I139,'Category Tables'!$A$4:$B$88,2,FALSE)</f>
        <v>0</v>
      </c>
    </row>
    <row r="140" spans="1:12" x14ac:dyDescent="0.25">
      <c r="A140" s="6">
        <v>0</v>
      </c>
      <c r="B140" s="6">
        <v>0</v>
      </c>
      <c r="C140" s="14">
        <v>0</v>
      </c>
      <c r="D140" s="6">
        <v>0</v>
      </c>
      <c r="E140" s="6">
        <v>0</v>
      </c>
      <c r="F140" s="6">
        <v>0</v>
      </c>
      <c r="G140" s="6">
        <f t="shared" si="7"/>
        <v>0</v>
      </c>
      <c r="H140" s="6">
        <f t="shared" si="8"/>
        <v>0</v>
      </c>
      <c r="I140" s="6">
        <f t="shared" si="9"/>
        <v>0</v>
      </c>
      <c r="J140" s="6">
        <f>VLOOKUP(G140,'Category Tables'!$A$4:$B$88,2,FALSE)</f>
        <v>0</v>
      </c>
      <c r="K140" s="6">
        <f>VLOOKUP(H140,'Category Tables'!$A$4:$B$88,2,FALSE)</f>
        <v>0</v>
      </c>
      <c r="L140" s="6">
        <f>VLOOKUP(I140,'Category Tables'!$A$4:$B$88,2,FALSE)</f>
        <v>0</v>
      </c>
    </row>
    <row r="141" spans="1:12" x14ac:dyDescent="0.25">
      <c r="A141" s="6">
        <v>0</v>
      </c>
      <c r="B141" s="6">
        <v>0</v>
      </c>
      <c r="C141" s="14">
        <v>0</v>
      </c>
      <c r="D141" s="6">
        <v>0</v>
      </c>
      <c r="E141" s="6">
        <v>0</v>
      </c>
      <c r="F141" s="6">
        <v>0</v>
      </c>
      <c r="G141" s="6">
        <f t="shared" si="7"/>
        <v>0</v>
      </c>
      <c r="H141" s="6">
        <f t="shared" si="8"/>
        <v>0</v>
      </c>
      <c r="I141" s="6">
        <f t="shared" si="9"/>
        <v>0</v>
      </c>
      <c r="J141" s="6">
        <f>VLOOKUP(G141,'Category Tables'!$A$4:$B$88,2,FALSE)</f>
        <v>0</v>
      </c>
      <c r="K141" s="6">
        <f>VLOOKUP(H141,'Category Tables'!$A$4:$B$88,2,FALSE)</f>
        <v>0</v>
      </c>
      <c r="L141" s="6">
        <f>VLOOKUP(I141,'Category Tables'!$A$4:$B$88,2,FALSE)</f>
        <v>0</v>
      </c>
    </row>
    <row r="142" spans="1:12" x14ac:dyDescent="0.25">
      <c r="A142" s="6">
        <v>0</v>
      </c>
      <c r="B142" s="6">
        <v>0</v>
      </c>
      <c r="C142" s="14">
        <v>0</v>
      </c>
      <c r="D142" s="6">
        <v>0</v>
      </c>
      <c r="E142" s="6">
        <v>0</v>
      </c>
      <c r="F142" s="6">
        <v>0</v>
      </c>
      <c r="G142" s="6">
        <f t="shared" si="7"/>
        <v>0</v>
      </c>
      <c r="H142" s="6">
        <f t="shared" si="8"/>
        <v>0</v>
      </c>
      <c r="I142" s="6">
        <f t="shared" si="9"/>
        <v>0</v>
      </c>
      <c r="J142" s="6">
        <f>VLOOKUP(G142,'Category Tables'!$A$4:$B$88,2,FALSE)</f>
        <v>0</v>
      </c>
      <c r="K142" s="6">
        <f>VLOOKUP(H142,'Category Tables'!$A$4:$B$88,2,FALSE)</f>
        <v>0</v>
      </c>
      <c r="L142" s="6">
        <f>VLOOKUP(I142,'Category Tables'!$A$4:$B$88,2,FALSE)</f>
        <v>0</v>
      </c>
    </row>
    <row r="143" spans="1:12" x14ac:dyDescent="0.25">
      <c r="A143" s="6">
        <v>0</v>
      </c>
      <c r="B143" s="6">
        <v>0</v>
      </c>
      <c r="C143" s="14">
        <v>0</v>
      </c>
      <c r="D143" s="6">
        <v>0</v>
      </c>
      <c r="E143" s="6">
        <v>0</v>
      </c>
      <c r="F143" s="6">
        <v>0</v>
      </c>
      <c r="G143" s="6">
        <f t="shared" si="7"/>
        <v>0</v>
      </c>
      <c r="H143" s="6">
        <f t="shared" si="8"/>
        <v>0</v>
      </c>
      <c r="I143" s="6">
        <f t="shared" si="9"/>
        <v>0</v>
      </c>
      <c r="J143" s="6">
        <f>VLOOKUP(G143,'Category Tables'!$A$4:$B$88,2,FALSE)</f>
        <v>0</v>
      </c>
      <c r="K143" s="6">
        <f>VLOOKUP(H143,'Category Tables'!$A$4:$B$88,2,FALSE)</f>
        <v>0</v>
      </c>
      <c r="L143" s="6">
        <f>VLOOKUP(I143,'Category Tables'!$A$4:$B$88,2,FALSE)</f>
        <v>0</v>
      </c>
    </row>
    <row r="144" spans="1:12" x14ac:dyDescent="0.25">
      <c r="A144" s="6">
        <v>0</v>
      </c>
      <c r="B144" s="6">
        <v>0</v>
      </c>
      <c r="C144" s="14">
        <v>0</v>
      </c>
      <c r="D144" s="6">
        <v>0</v>
      </c>
      <c r="E144" s="6">
        <v>0</v>
      </c>
      <c r="F144" s="6">
        <v>0</v>
      </c>
      <c r="G144" s="6">
        <f t="shared" si="7"/>
        <v>0</v>
      </c>
      <c r="H144" s="6">
        <f t="shared" si="8"/>
        <v>0</v>
      </c>
      <c r="I144" s="6">
        <f t="shared" si="9"/>
        <v>0</v>
      </c>
      <c r="J144" s="6">
        <f>VLOOKUP(G144,'Category Tables'!$A$4:$B$88,2,FALSE)</f>
        <v>0</v>
      </c>
      <c r="K144" s="6">
        <f>VLOOKUP(H144,'Category Tables'!$A$4:$B$88,2,FALSE)</f>
        <v>0</v>
      </c>
      <c r="L144" s="6">
        <f>VLOOKUP(I144,'Category Tables'!$A$4:$B$88,2,FALSE)</f>
        <v>0</v>
      </c>
    </row>
    <row r="145" spans="1:12" x14ac:dyDescent="0.25">
      <c r="A145" s="6">
        <v>0</v>
      </c>
      <c r="B145" s="6">
        <v>0</v>
      </c>
      <c r="C145" s="14">
        <v>0</v>
      </c>
      <c r="D145" s="6">
        <v>0</v>
      </c>
      <c r="E145" s="6">
        <v>0</v>
      </c>
      <c r="F145" s="6">
        <v>0</v>
      </c>
      <c r="G145" s="6">
        <f t="shared" si="7"/>
        <v>0</v>
      </c>
      <c r="H145" s="6">
        <f t="shared" si="8"/>
        <v>0</v>
      </c>
      <c r="I145" s="6">
        <f t="shared" si="9"/>
        <v>0</v>
      </c>
      <c r="J145" s="6">
        <f>VLOOKUP(G145,'Category Tables'!$A$4:$B$88,2,FALSE)</f>
        <v>0</v>
      </c>
      <c r="K145" s="6">
        <f>VLOOKUP(H145,'Category Tables'!$A$4:$B$88,2,FALSE)</f>
        <v>0</v>
      </c>
      <c r="L145" s="6">
        <f>VLOOKUP(I145,'Category Tables'!$A$4:$B$88,2,FALSE)</f>
        <v>0</v>
      </c>
    </row>
    <row r="146" spans="1:12" x14ac:dyDescent="0.25">
      <c r="A146" s="6">
        <v>0</v>
      </c>
      <c r="B146" s="6">
        <v>0</v>
      </c>
      <c r="C146" s="14">
        <v>0</v>
      </c>
      <c r="D146" s="6">
        <v>0</v>
      </c>
      <c r="E146" s="6">
        <v>0</v>
      </c>
      <c r="F146" s="6">
        <v>0</v>
      </c>
      <c r="G146" s="6">
        <f t="shared" si="7"/>
        <v>0</v>
      </c>
      <c r="H146" s="6">
        <f t="shared" si="8"/>
        <v>0</v>
      </c>
      <c r="I146" s="6">
        <f t="shared" si="9"/>
        <v>0</v>
      </c>
      <c r="J146" s="6">
        <f>VLOOKUP(G146,'Category Tables'!$A$4:$B$88,2,FALSE)</f>
        <v>0</v>
      </c>
      <c r="K146" s="6">
        <f>VLOOKUP(H146,'Category Tables'!$A$4:$B$88,2,FALSE)</f>
        <v>0</v>
      </c>
      <c r="L146" s="6">
        <f>VLOOKUP(I146,'Category Tables'!$A$4:$B$88,2,FALSE)</f>
        <v>0</v>
      </c>
    </row>
    <row r="147" spans="1:12" x14ac:dyDescent="0.25">
      <c r="A147" s="6">
        <v>0</v>
      </c>
      <c r="B147" s="6">
        <v>0</v>
      </c>
      <c r="C147" s="14">
        <v>0</v>
      </c>
      <c r="D147" s="6">
        <v>0</v>
      </c>
      <c r="E147" s="6">
        <v>0</v>
      </c>
      <c r="F147" s="6">
        <v>0</v>
      </c>
      <c r="G147" s="6">
        <f t="shared" si="7"/>
        <v>0</v>
      </c>
      <c r="H147" s="6">
        <f t="shared" si="8"/>
        <v>0</v>
      </c>
      <c r="I147" s="6">
        <f t="shared" si="9"/>
        <v>0</v>
      </c>
      <c r="J147" s="6">
        <f>VLOOKUP(G147,'Category Tables'!$A$4:$B$88,2,FALSE)</f>
        <v>0</v>
      </c>
      <c r="K147" s="6">
        <f>VLOOKUP(H147,'Category Tables'!$A$4:$B$88,2,FALSE)</f>
        <v>0</v>
      </c>
      <c r="L147" s="6">
        <f>VLOOKUP(I147,'Category Tables'!$A$4:$B$88,2,FALSE)</f>
        <v>0</v>
      </c>
    </row>
    <row r="148" spans="1:12" x14ac:dyDescent="0.25">
      <c r="A148" s="6">
        <v>0</v>
      </c>
      <c r="B148" s="6">
        <v>0</v>
      </c>
      <c r="C148" s="14">
        <v>0</v>
      </c>
      <c r="D148" s="6">
        <v>0</v>
      </c>
      <c r="E148" s="6">
        <v>0</v>
      </c>
      <c r="F148" s="6">
        <v>0</v>
      </c>
      <c r="G148" s="6">
        <f t="shared" si="7"/>
        <v>0</v>
      </c>
      <c r="H148" s="6">
        <f t="shared" si="8"/>
        <v>0</v>
      </c>
      <c r="I148" s="6">
        <f t="shared" si="9"/>
        <v>0</v>
      </c>
      <c r="J148" s="6">
        <f>VLOOKUP(G148,'Category Tables'!$A$4:$B$88,2,FALSE)</f>
        <v>0</v>
      </c>
      <c r="K148" s="6">
        <f>VLOOKUP(H148,'Category Tables'!$A$4:$B$88,2,FALSE)</f>
        <v>0</v>
      </c>
      <c r="L148" s="6">
        <f>VLOOKUP(I148,'Category Tables'!$A$4:$B$88,2,FALSE)</f>
        <v>0</v>
      </c>
    </row>
    <row r="149" spans="1:12" x14ac:dyDescent="0.25">
      <c r="A149" s="6">
        <v>0</v>
      </c>
      <c r="B149" s="6">
        <v>0</v>
      </c>
      <c r="C149" s="14">
        <v>0</v>
      </c>
      <c r="D149" s="6">
        <v>0</v>
      </c>
      <c r="E149" s="6">
        <v>0</v>
      </c>
      <c r="F149" s="6">
        <v>0</v>
      </c>
      <c r="G149" s="6">
        <f t="shared" si="7"/>
        <v>0</v>
      </c>
      <c r="H149" s="6">
        <f t="shared" si="8"/>
        <v>0</v>
      </c>
      <c r="I149" s="6">
        <f t="shared" si="9"/>
        <v>0</v>
      </c>
      <c r="J149" s="6">
        <f>VLOOKUP(G149,'Category Tables'!$A$4:$B$88,2,FALSE)</f>
        <v>0</v>
      </c>
      <c r="K149" s="6">
        <f>VLOOKUP(H149,'Category Tables'!$A$4:$B$88,2,FALSE)</f>
        <v>0</v>
      </c>
      <c r="L149" s="6">
        <f>VLOOKUP(I149,'Category Tables'!$A$4:$B$88,2,FALSE)</f>
        <v>0</v>
      </c>
    </row>
    <row r="150" spans="1:12" x14ac:dyDescent="0.25">
      <c r="A150" s="6">
        <v>0</v>
      </c>
      <c r="B150" s="6">
        <v>0</v>
      </c>
      <c r="C150" s="14">
        <v>0</v>
      </c>
      <c r="D150" s="6">
        <v>0</v>
      </c>
      <c r="E150" s="6">
        <v>0</v>
      </c>
      <c r="F150" s="6">
        <v>0</v>
      </c>
      <c r="G150" s="6">
        <f t="shared" si="7"/>
        <v>0</v>
      </c>
      <c r="H150" s="6">
        <f t="shared" si="8"/>
        <v>0</v>
      </c>
      <c r="I150" s="6">
        <f t="shared" si="9"/>
        <v>0</v>
      </c>
      <c r="J150" s="6">
        <f>VLOOKUP(G150,'Category Tables'!$A$4:$B$88,2,FALSE)</f>
        <v>0</v>
      </c>
      <c r="K150" s="6">
        <f>VLOOKUP(H150,'Category Tables'!$A$4:$B$88,2,FALSE)</f>
        <v>0</v>
      </c>
      <c r="L150" s="6">
        <f>VLOOKUP(I150,'Category Tables'!$A$4:$B$88,2,FALSE)</f>
        <v>0</v>
      </c>
    </row>
    <row r="151" spans="1:12" x14ac:dyDescent="0.25">
      <c r="A151" s="6">
        <v>0</v>
      </c>
      <c r="B151" s="6">
        <v>0</v>
      </c>
      <c r="C151" s="14">
        <v>0</v>
      </c>
      <c r="D151" s="6">
        <v>0</v>
      </c>
      <c r="E151" s="6">
        <v>0</v>
      </c>
      <c r="F151" s="6">
        <v>0</v>
      </c>
      <c r="G151" s="6">
        <f t="shared" si="7"/>
        <v>0</v>
      </c>
      <c r="H151" s="6">
        <f t="shared" si="8"/>
        <v>0</v>
      </c>
      <c r="I151" s="6">
        <f t="shared" si="9"/>
        <v>0</v>
      </c>
      <c r="J151" s="6">
        <f>VLOOKUP(G151,'Category Tables'!$A$4:$B$88,2,FALSE)</f>
        <v>0</v>
      </c>
      <c r="K151" s="6">
        <f>VLOOKUP(H151,'Category Tables'!$A$4:$B$88,2,FALSE)</f>
        <v>0</v>
      </c>
      <c r="L151" s="6">
        <f>VLOOKUP(I151,'Category Tables'!$A$4:$B$88,2,FALSE)</f>
        <v>0</v>
      </c>
    </row>
    <row r="152" spans="1:12" x14ac:dyDescent="0.25">
      <c r="A152" s="6">
        <v>0</v>
      </c>
      <c r="B152" s="6">
        <v>0</v>
      </c>
      <c r="C152" s="14">
        <v>0</v>
      </c>
      <c r="D152" s="6">
        <v>0</v>
      </c>
      <c r="E152" s="6">
        <v>0</v>
      </c>
      <c r="F152" s="6">
        <v>0</v>
      </c>
      <c r="G152" s="6">
        <f t="shared" si="7"/>
        <v>0</v>
      </c>
      <c r="H152" s="6">
        <f t="shared" si="8"/>
        <v>0</v>
      </c>
      <c r="I152" s="6">
        <f t="shared" si="9"/>
        <v>0</v>
      </c>
      <c r="J152" s="6">
        <f>VLOOKUP(G152,'Category Tables'!$A$4:$B$88,2,FALSE)</f>
        <v>0</v>
      </c>
      <c r="K152" s="6">
        <f>VLOOKUP(H152,'Category Tables'!$A$4:$B$88,2,FALSE)</f>
        <v>0</v>
      </c>
      <c r="L152" s="6">
        <f>VLOOKUP(I152,'Category Tables'!$A$4:$B$88,2,FALSE)</f>
        <v>0</v>
      </c>
    </row>
    <row r="153" spans="1:12" x14ac:dyDescent="0.25">
      <c r="A153" s="6">
        <v>0</v>
      </c>
      <c r="B153" s="6">
        <v>0</v>
      </c>
      <c r="C153" s="14">
        <v>0</v>
      </c>
      <c r="D153" s="6">
        <v>0</v>
      </c>
      <c r="E153" s="6">
        <v>0</v>
      </c>
      <c r="F153" s="6">
        <v>0</v>
      </c>
      <c r="G153" s="6">
        <f t="shared" ref="G153:G216" si="10">D153</f>
        <v>0</v>
      </c>
      <c r="H153" s="6">
        <f t="shared" ref="H153:H216" si="11">IF(E153=0,0,1*(D153&amp;E153))</f>
        <v>0</v>
      </c>
      <c r="I153" s="6">
        <f t="shared" ref="I153:I216" si="12">IF(F153=0,0,1*(D153&amp;E153&amp;F153))</f>
        <v>0</v>
      </c>
      <c r="J153" s="6">
        <f>VLOOKUP(G153,'Category Tables'!$A$4:$B$88,2,FALSE)</f>
        <v>0</v>
      </c>
      <c r="K153" s="6">
        <f>VLOOKUP(H153,'Category Tables'!$A$4:$B$88,2,FALSE)</f>
        <v>0</v>
      </c>
      <c r="L153" s="6">
        <f>VLOOKUP(I153,'Category Tables'!$A$4:$B$88,2,FALSE)</f>
        <v>0</v>
      </c>
    </row>
    <row r="154" spans="1:12" x14ac:dyDescent="0.25">
      <c r="A154" s="6">
        <v>0</v>
      </c>
      <c r="B154" s="6">
        <v>0</v>
      </c>
      <c r="C154" s="14">
        <v>0</v>
      </c>
      <c r="D154" s="6">
        <v>0</v>
      </c>
      <c r="E154" s="6">
        <v>0</v>
      </c>
      <c r="F154" s="6">
        <v>0</v>
      </c>
      <c r="G154" s="6">
        <f t="shared" si="10"/>
        <v>0</v>
      </c>
      <c r="H154" s="6">
        <f t="shared" si="11"/>
        <v>0</v>
      </c>
      <c r="I154" s="6">
        <f t="shared" si="12"/>
        <v>0</v>
      </c>
      <c r="J154" s="6">
        <f>VLOOKUP(G154,'Category Tables'!$A$4:$B$88,2,FALSE)</f>
        <v>0</v>
      </c>
      <c r="K154" s="6">
        <f>VLOOKUP(H154,'Category Tables'!$A$4:$B$88,2,FALSE)</f>
        <v>0</v>
      </c>
      <c r="L154" s="6">
        <f>VLOOKUP(I154,'Category Tables'!$A$4:$B$88,2,FALSE)</f>
        <v>0</v>
      </c>
    </row>
    <row r="155" spans="1:12" x14ac:dyDescent="0.25">
      <c r="A155" s="6">
        <v>0</v>
      </c>
      <c r="B155" s="6">
        <v>0</v>
      </c>
      <c r="C155" s="14">
        <v>0</v>
      </c>
      <c r="D155" s="6">
        <v>0</v>
      </c>
      <c r="E155" s="6">
        <v>0</v>
      </c>
      <c r="F155" s="6">
        <v>0</v>
      </c>
      <c r="G155" s="6">
        <f t="shared" si="10"/>
        <v>0</v>
      </c>
      <c r="H155" s="6">
        <f t="shared" si="11"/>
        <v>0</v>
      </c>
      <c r="I155" s="6">
        <f t="shared" si="12"/>
        <v>0</v>
      </c>
      <c r="J155" s="6">
        <f>VLOOKUP(G155,'Category Tables'!$A$4:$B$88,2,FALSE)</f>
        <v>0</v>
      </c>
      <c r="K155" s="6">
        <f>VLOOKUP(H155,'Category Tables'!$A$4:$B$88,2,FALSE)</f>
        <v>0</v>
      </c>
      <c r="L155" s="6">
        <f>VLOOKUP(I155,'Category Tables'!$A$4:$B$88,2,FALSE)</f>
        <v>0</v>
      </c>
    </row>
    <row r="156" spans="1:12" x14ac:dyDescent="0.25">
      <c r="A156" s="6">
        <v>0</v>
      </c>
      <c r="B156" s="6">
        <v>0</v>
      </c>
      <c r="C156" s="14">
        <v>0</v>
      </c>
      <c r="D156" s="6">
        <v>0</v>
      </c>
      <c r="E156" s="6">
        <v>0</v>
      </c>
      <c r="F156" s="6">
        <v>0</v>
      </c>
      <c r="G156" s="6">
        <f t="shared" si="10"/>
        <v>0</v>
      </c>
      <c r="H156" s="6">
        <f t="shared" si="11"/>
        <v>0</v>
      </c>
      <c r="I156" s="6">
        <f t="shared" si="12"/>
        <v>0</v>
      </c>
      <c r="J156" s="6">
        <f>VLOOKUP(G156,'Category Tables'!$A$4:$B$88,2,FALSE)</f>
        <v>0</v>
      </c>
      <c r="K156" s="6">
        <f>VLOOKUP(H156,'Category Tables'!$A$4:$B$88,2,FALSE)</f>
        <v>0</v>
      </c>
      <c r="L156" s="6">
        <f>VLOOKUP(I156,'Category Tables'!$A$4:$B$88,2,FALSE)</f>
        <v>0</v>
      </c>
    </row>
    <row r="157" spans="1:12" x14ac:dyDescent="0.25">
      <c r="A157" s="6">
        <v>0</v>
      </c>
      <c r="B157" s="6">
        <v>0</v>
      </c>
      <c r="C157" s="14">
        <v>0</v>
      </c>
      <c r="D157" s="6">
        <v>0</v>
      </c>
      <c r="E157" s="6">
        <v>0</v>
      </c>
      <c r="F157" s="6">
        <v>0</v>
      </c>
      <c r="G157" s="6">
        <f t="shared" si="10"/>
        <v>0</v>
      </c>
      <c r="H157" s="6">
        <f t="shared" si="11"/>
        <v>0</v>
      </c>
      <c r="I157" s="6">
        <f t="shared" si="12"/>
        <v>0</v>
      </c>
      <c r="J157" s="6">
        <f>VLOOKUP(G157,'Category Tables'!$A$4:$B$88,2,FALSE)</f>
        <v>0</v>
      </c>
      <c r="K157" s="6">
        <f>VLOOKUP(H157,'Category Tables'!$A$4:$B$88,2,FALSE)</f>
        <v>0</v>
      </c>
      <c r="L157" s="6">
        <f>VLOOKUP(I157,'Category Tables'!$A$4:$B$88,2,FALSE)</f>
        <v>0</v>
      </c>
    </row>
    <row r="158" spans="1:12" x14ac:dyDescent="0.25">
      <c r="A158" s="6">
        <v>0</v>
      </c>
      <c r="B158" s="6">
        <v>0</v>
      </c>
      <c r="C158" s="14">
        <v>0</v>
      </c>
      <c r="D158" s="6">
        <v>0</v>
      </c>
      <c r="E158" s="6">
        <v>0</v>
      </c>
      <c r="F158" s="6">
        <v>0</v>
      </c>
      <c r="G158" s="6">
        <f t="shared" si="10"/>
        <v>0</v>
      </c>
      <c r="H158" s="6">
        <f t="shared" si="11"/>
        <v>0</v>
      </c>
      <c r="I158" s="6">
        <f t="shared" si="12"/>
        <v>0</v>
      </c>
      <c r="J158" s="6">
        <f>VLOOKUP(G158,'Category Tables'!$A$4:$B$88,2,FALSE)</f>
        <v>0</v>
      </c>
      <c r="K158" s="6">
        <f>VLOOKUP(H158,'Category Tables'!$A$4:$B$88,2,FALSE)</f>
        <v>0</v>
      </c>
      <c r="L158" s="6">
        <f>VLOOKUP(I158,'Category Tables'!$A$4:$B$88,2,FALSE)</f>
        <v>0</v>
      </c>
    </row>
    <row r="159" spans="1:12" x14ac:dyDescent="0.25">
      <c r="A159" s="6">
        <v>0</v>
      </c>
      <c r="B159" s="6">
        <v>0</v>
      </c>
      <c r="C159" s="14">
        <v>0</v>
      </c>
      <c r="D159" s="6">
        <v>0</v>
      </c>
      <c r="E159" s="6">
        <v>0</v>
      </c>
      <c r="F159" s="6">
        <v>0</v>
      </c>
      <c r="G159" s="6">
        <f t="shared" si="10"/>
        <v>0</v>
      </c>
      <c r="H159" s="6">
        <f t="shared" si="11"/>
        <v>0</v>
      </c>
      <c r="I159" s="6">
        <f t="shared" si="12"/>
        <v>0</v>
      </c>
      <c r="J159" s="6">
        <f>VLOOKUP(G159,'Category Tables'!$A$4:$B$88,2,FALSE)</f>
        <v>0</v>
      </c>
      <c r="K159" s="6">
        <f>VLOOKUP(H159,'Category Tables'!$A$4:$B$88,2,FALSE)</f>
        <v>0</v>
      </c>
      <c r="L159" s="6">
        <f>VLOOKUP(I159,'Category Tables'!$A$4:$B$88,2,FALSE)</f>
        <v>0</v>
      </c>
    </row>
    <row r="160" spans="1:12" x14ac:dyDescent="0.25">
      <c r="A160" s="6">
        <v>0</v>
      </c>
      <c r="B160" s="6">
        <v>0</v>
      </c>
      <c r="C160" s="14">
        <v>0</v>
      </c>
      <c r="D160" s="6">
        <v>0</v>
      </c>
      <c r="E160" s="6">
        <v>0</v>
      </c>
      <c r="F160" s="6">
        <v>0</v>
      </c>
      <c r="G160" s="6">
        <f t="shared" si="10"/>
        <v>0</v>
      </c>
      <c r="H160" s="6">
        <f t="shared" si="11"/>
        <v>0</v>
      </c>
      <c r="I160" s="6">
        <f t="shared" si="12"/>
        <v>0</v>
      </c>
      <c r="J160" s="6">
        <f>VLOOKUP(G160,'Category Tables'!$A$4:$B$88,2,FALSE)</f>
        <v>0</v>
      </c>
      <c r="K160" s="6">
        <f>VLOOKUP(H160,'Category Tables'!$A$4:$B$88,2,FALSE)</f>
        <v>0</v>
      </c>
      <c r="L160" s="6">
        <f>VLOOKUP(I160,'Category Tables'!$A$4:$B$88,2,FALSE)</f>
        <v>0</v>
      </c>
    </row>
    <row r="161" spans="1:12" x14ac:dyDescent="0.25">
      <c r="A161" s="6">
        <v>0</v>
      </c>
      <c r="B161" s="6">
        <v>0</v>
      </c>
      <c r="C161" s="14">
        <v>0</v>
      </c>
      <c r="D161" s="6">
        <v>0</v>
      </c>
      <c r="E161" s="6">
        <v>0</v>
      </c>
      <c r="F161" s="6">
        <v>0</v>
      </c>
      <c r="G161" s="6">
        <f t="shared" si="10"/>
        <v>0</v>
      </c>
      <c r="H161" s="6">
        <f t="shared" si="11"/>
        <v>0</v>
      </c>
      <c r="I161" s="6">
        <f t="shared" si="12"/>
        <v>0</v>
      </c>
      <c r="J161" s="6">
        <f>VLOOKUP(G161,'Category Tables'!$A$4:$B$88,2,FALSE)</f>
        <v>0</v>
      </c>
      <c r="K161" s="6">
        <f>VLOOKUP(H161,'Category Tables'!$A$4:$B$88,2,FALSE)</f>
        <v>0</v>
      </c>
      <c r="L161" s="6">
        <f>VLOOKUP(I161,'Category Tables'!$A$4:$B$88,2,FALSE)</f>
        <v>0</v>
      </c>
    </row>
    <row r="162" spans="1:12" x14ac:dyDescent="0.25">
      <c r="A162" s="6">
        <v>0</v>
      </c>
      <c r="B162" s="6">
        <v>0</v>
      </c>
      <c r="C162" s="14">
        <v>0</v>
      </c>
      <c r="D162" s="6">
        <v>0</v>
      </c>
      <c r="E162" s="6">
        <v>0</v>
      </c>
      <c r="F162" s="6">
        <v>0</v>
      </c>
      <c r="G162" s="6">
        <f t="shared" si="10"/>
        <v>0</v>
      </c>
      <c r="H162" s="6">
        <f t="shared" si="11"/>
        <v>0</v>
      </c>
      <c r="I162" s="6">
        <f t="shared" si="12"/>
        <v>0</v>
      </c>
      <c r="J162" s="6">
        <f>VLOOKUP(G162,'Category Tables'!$A$4:$B$88,2,FALSE)</f>
        <v>0</v>
      </c>
      <c r="K162" s="6">
        <f>VLOOKUP(H162,'Category Tables'!$A$4:$B$88,2,FALSE)</f>
        <v>0</v>
      </c>
      <c r="L162" s="6">
        <f>VLOOKUP(I162,'Category Tables'!$A$4:$B$88,2,FALSE)</f>
        <v>0</v>
      </c>
    </row>
    <row r="163" spans="1:12" x14ac:dyDescent="0.25">
      <c r="A163" s="6">
        <v>0</v>
      </c>
      <c r="B163" s="6">
        <v>0</v>
      </c>
      <c r="C163" s="14">
        <v>0</v>
      </c>
      <c r="D163" s="6">
        <v>0</v>
      </c>
      <c r="E163" s="6">
        <v>0</v>
      </c>
      <c r="F163" s="6">
        <v>0</v>
      </c>
      <c r="G163" s="6">
        <f t="shared" si="10"/>
        <v>0</v>
      </c>
      <c r="H163" s="6">
        <f t="shared" si="11"/>
        <v>0</v>
      </c>
      <c r="I163" s="6">
        <f t="shared" si="12"/>
        <v>0</v>
      </c>
      <c r="J163" s="6">
        <f>VLOOKUP(G163,'Category Tables'!$A$4:$B$88,2,FALSE)</f>
        <v>0</v>
      </c>
      <c r="K163" s="6">
        <f>VLOOKUP(H163,'Category Tables'!$A$4:$B$88,2,FALSE)</f>
        <v>0</v>
      </c>
      <c r="L163" s="6">
        <f>VLOOKUP(I163,'Category Tables'!$A$4:$B$88,2,FALSE)</f>
        <v>0</v>
      </c>
    </row>
    <row r="164" spans="1:12" x14ac:dyDescent="0.25">
      <c r="A164" s="6">
        <v>0</v>
      </c>
      <c r="B164" s="6">
        <v>0</v>
      </c>
      <c r="C164" s="14">
        <v>0</v>
      </c>
      <c r="D164" s="6">
        <v>0</v>
      </c>
      <c r="E164" s="6">
        <v>0</v>
      </c>
      <c r="F164" s="6">
        <v>0</v>
      </c>
      <c r="G164" s="6">
        <f t="shared" si="10"/>
        <v>0</v>
      </c>
      <c r="H164" s="6">
        <f t="shared" si="11"/>
        <v>0</v>
      </c>
      <c r="I164" s="6">
        <f t="shared" si="12"/>
        <v>0</v>
      </c>
      <c r="J164" s="6">
        <f>VLOOKUP(G164,'Category Tables'!$A$4:$B$88,2,FALSE)</f>
        <v>0</v>
      </c>
      <c r="K164" s="6">
        <f>VLOOKUP(H164,'Category Tables'!$A$4:$B$88,2,FALSE)</f>
        <v>0</v>
      </c>
      <c r="L164" s="6">
        <f>VLOOKUP(I164,'Category Tables'!$A$4:$B$88,2,FALSE)</f>
        <v>0</v>
      </c>
    </row>
    <row r="165" spans="1:12" x14ac:dyDescent="0.25">
      <c r="A165" s="6">
        <v>0</v>
      </c>
      <c r="B165" s="6">
        <v>0</v>
      </c>
      <c r="C165" s="14">
        <v>0</v>
      </c>
      <c r="D165" s="6">
        <v>0</v>
      </c>
      <c r="E165" s="6">
        <v>0</v>
      </c>
      <c r="F165" s="6">
        <v>0</v>
      </c>
      <c r="G165" s="6">
        <f t="shared" si="10"/>
        <v>0</v>
      </c>
      <c r="H165" s="6">
        <f t="shared" si="11"/>
        <v>0</v>
      </c>
      <c r="I165" s="6">
        <f t="shared" si="12"/>
        <v>0</v>
      </c>
      <c r="J165" s="6">
        <f>VLOOKUP(G165,'Category Tables'!$A$4:$B$88,2,FALSE)</f>
        <v>0</v>
      </c>
      <c r="K165" s="6">
        <f>VLOOKUP(H165,'Category Tables'!$A$4:$B$88,2,FALSE)</f>
        <v>0</v>
      </c>
      <c r="L165" s="6">
        <f>VLOOKUP(I165,'Category Tables'!$A$4:$B$88,2,FALSE)</f>
        <v>0</v>
      </c>
    </row>
    <row r="166" spans="1:12" x14ac:dyDescent="0.25">
      <c r="A166" s="6">
        <v>0</v>
      </c>
      <c r="B166" s="6">
        <v>0</v>
      </c>
      <c r="C166" s="14">
        <v>0</v>
      </c>
      <c r="D166" s="6">
        <v>0</v>
      </c>
      <c r="E166" s="6">
        <v>0</v>
      </c>
      <c r="F166" s="6">
        <v>0</v>
      </c>
      <c r="G166" s="6">
        <f t="shared" si="10"/>
        <v>0</v>
      </c>
      <c r="H166" s="6">
        <f t="shared" si="11"/>
        <v>0</v>
      </c>
      <c r="I166" s="6">
        <f t="shared" si="12"/>
        <v>0</v>
      </c>
      <c r="J166" s="6">
        <f>VLOOKUP(G166,'Category Tables'!$A$4:$B$88,2,FALSE)</f>
        <v>0</v>
      </c>
      <c r="K166" s="6">
        <f>VLOOKUP(H166,'Category Tables'!$A$4:$B$88,2,FALSE)</f>
        <v>0</v>
      </c>
      <c r="L166" s="6">
        <f>VLOOKUP(I166,'Category Tables'!$A$4:$B$88,2,FALSE)</f>
        <v>0</v>
      </c>
    </row>
    <row r="167" spans="1:12" x14ac:dyDescent="0.25">
      <c r="A167" s="6">
        <v>0</v>
      </c>
      <c r="B167" s="6">
        <v>0</v>
      </c>
      <c r="C167" s="14">
        <v>0</v>
      </c>
      <c r="D167" s="6">
        <v>0</v>
      </c>
      <c r="E167" s="6">
        <v>0</v>
      </c>
      <c r="F167" s="6">
        <v>0</v>
      </c>
      <c r="G167" s="6">
        <f t="shared" si="10"/>
        <v>0</v>
      </c>
      <c r="H167" s="6">
        <f t="shared" si="11"/>
        <v>0</v>
      </c>
      <c r="I167" s="6">
        <f t="shared" si="12"/>
        <v>0</v>
      </c>
      <c r="J167" s="6">
        <f>VLOOKUP(G167,'Category Tables'!$A$4:$B$88,2,FALSE)</f>
        <v>0</v>
      </c>
      <c r="K167" s="6">
        <f>VLOOKUP(H167,'Category Tables'!$A$4:$B$88,2,FALSE)</f>
        <v>0</v>
      </c>
      <c r="L167" s="6">
        <f>VLOOKUP(I167,'Category Tables'!$A$4:$B$88,2,FALSE)</f>
        <v>0</v>
      </c>
    </row>
    <row r="168" spans="1:12" x14ac:dyDescent="0.25">
      <c r="A168" s="6">
        <v>0</v>
      </c>
      <c r="B168" s="6">
        <v>0</v>
      </c>
      <c r="C168" s="14">
        <v>0</v>
      </c>
      <c r="D168" s="6">
        <v>0</v>
      </c>
      <c r="E168" s="6">
        <v>0</v>
      </c>
      <c r="F168" s="6">
        <v>0</v>
      </c>
      <c r="G168" s="6">
        <f t="shared" si="10"/>
        <v>0</v>
      </c>
      <c r="H168" s="6">
        <f t="shared" si="11"/>
        <v>0</v>
      </c>
      <c r="I168" s="6">
        <f t="shared" si="12"/>
        <v>0</v>
      </c>
      <c r="J168" s="6">
        <f>VLOOKUP(G168,'Category Tables'!$A$4:$B$88,2,FALSE)</f>
        <v>0</v>
      </c>
      <c r="K168" s="6">
        <f>VLOOKUP(H168,'Category Tables'!$A$4:$B$88,2,FALSE)</f>
        <v>0</v>
      </c>
      <c r="L168" s="6">
        <f>VLOOKUP(I168,'Category Tables'!$A$4:$B$88,2,FALSE)</f>
        <v>0</v>
      </c>
    </row>
    <row r="169" spans="1:12" x14ac:dyDescent="0.25">
      <c r="A169" s="6">
        <v>0</v>
      </c>
      <c r="B169" s="6">
        <v>0</v>
      </c>
      <c r="C169" s="14">
        <v>0</v>
      </c>
      <c r="D169" s="6">
        <v>0</v>
      </c>
      <c r="E169" s="6">
        <v>0</v>
      </c>
      <c r="F169" s="6">
        <v>0</v>
      </c>
      <c r="G169" s="6">
        <f t="shared" si="10"/>
        <v>0</v>
      </c>
      <c r="H169" s="6">
        <f t="shared" si="11"/>
        <v>0</v>
      </c>
      <c r="I169" s="6">
        <f t="shared" si="12"/>
        <v>0</v>
      </c>
      <c r="J169" s="6">
        <f>VLOOKUP(G169,'Category Tables'!$A$4:$B$88,2,FALSE)</f>
        <v>0</v>
      </c>
      <c r="K169" s="6">
        <f>VLOOKUP(H169,'Category Tables'!$A$4:$B$88,2,FALSE)</f>
        <v>0</v>
      </c>
      <c r="L169" s="6">
        <f>VLOOKUP(I169,'Category Tables'!$A$4:$B$88,2,FALSE)</f>
        <v>0</v>
      </c>
    </row>
    <row r="170" spans="1:12" x14ac:dyDescent="0.25">
      <c r="A170" s="6">
        <v>0</v>
      </c>
      <c r="B170" s="6">
        <v>0</v>
      </c>
      <c r="C170" s="14">
        <v>0</v>
      </c>
      <c r="D170" s="6">
        <v>0</v>
      </c>
      <c r="E170" s="6">
        <v>0</v>
      </c>
      <c r="F170" s="6">
        <v>0</v>
      </c>
      <c r="G170" s="6">
        <f t="shared" si="10"/>
        <v>0</v>
      </c>
      <c r="H170" s="6">
        <f t="shared" si="11"/>
        <v>0</v>
      </c>
      <c r="I170" s="6">
        <f t="shared" si="12"/>
        <v>0</v>
      </c>
      <c r="J170" s="6">
        <f>VLOOKUP(G170,'Category Tables'!$A$4:$B$88,2,FALSE)</f>
        <v>0</v>
      </c>
      <c r="K170" s="6">
        <f>VLOOKUP(H170,'Category Tables'!$A$4:$B$88,2,FALSE)</f>
        <v>0</v>
      </c>
      <c r="L170" s="6">
        <f>VLOOKUP(I170,'Category Tables'!$A$4:$B$88,2,FALSE)</f>
        <v>0</v>
      </c>
    </row>
    <row r="171" spans="1:12" x14ac:dyDescent="0.25">
      <c r="A171" s="6">
        <v>0</v>
      </c>
      <c r="B171" s="6">
        <v>0</v>
      </c>
      <c r="C171" s="14">
        <v>0</v>
      </c>
      <c r="D171" s="6">
        <v>0</v>
      </c>
      <c r="E171" s="6">
        <v>0</v>
      </c>
      <c r="F171" s="6">
        <v>0</v>
      </c>
      <c r="G171" s="6">
        <f t="shared" si="10"/>
        <v>0</v>
      </c>
      <c r="H171" s="6">
        <f t="shared" si="11"/>
        <v>0</v>
      </c>
      <c r="I171" s="6">
        <f t="shared" si="12"/>
        <v>0</v>
      </c>
      <c r="J171" s="6">
        <f>VLOOKUP(G171,'Category Tables'!$A$4:$B$88,2,FALSE)</f>
        <v>0</v>
      </c>
      <c r="K171" s="6">
        <f>VLOOKUP(H171,'Category Tables'!$A$4:$B$88,2,FALSE)</f>
        <v>0</v>
      </c>
      <c r="L171" s="6">
        <f>VLOOKUP(I171,'Category Tables'!$A$4:$B$88,2,FALSE)</f>
        <v>0</v>
      </c>
    </row>
    <row r="172" spans="1:12" x14ac:dyDescent="0.25">
      <c r="A172" s="6">
        <v>0</v>
      </c>
      <c r="B172" s="6">
        <v>0</v>
      </c>
      <c r="C172" s="14">
        <v>0</v>
      </c>
      <c r="D172" s="6">
        <v>0</v>
      </c>
      <c r="E172" s="6">
        <v>0</v>
      </c>
      <c r="F172" s="6">
        <v>0</v>
      </c>
      <c r="G172" s="6">
        <f t="shared" si="10"/>
        <v>0</v>
      </c>
      <c r="H172" s="6">
        <f t="shared" si="11"/>
        <v>0</v>
      </c>
      <c r="I172" s="6">
        <f t="shared" si="12"/>
        <v>0</v>
      </c>
      <c r="J172" s="6">
        <f>VLOOKUP(G172,'Category Tables'!$A$4:$B$88,2,FALSE)</f>
        <v>0</v>
      </c>
      <c r="K172" s="6">
        <f>VLOOKUP(H172,'Category Tables'!$A$4:$B$88,2,FALSE)</f>
        <v>0</v>
      </c>
      <c r="L172" s="6">
        <f>VLOOKUP(I172,'Category Tables'!$A$4:$B$88,2,FALSE)</f>
        <v>0</v>
      </c>
    </row>
    <row r="173" spans="1:12" x14ac:dyDescent="0.25">
      <c r="A173" s="6">
        <v>0</v>
      </c>
      <c r="B173" s="6">
        <v>0</v>
      </c>
      <c r="C173" s="14">
        <v>0</v>
      </c>
      <c r="D173" s="6">
        <v>0</v>
      </c>
      <c r="E173" s="6">
        <v>0</v>
      </c>
      <c r="F173" s="6">
        <v>0</v>
      </c>
      <c r="G173" s="6">
        <f t="shared" si="10"/>
        <v>0</v>
      </c>
      <c r="H173" s="6">
        <f t="shared" si="11"/>
        <v>0</v>
      </c>
      <c r="I173" s="6">
        <f t="shared" si="12"/>
        <v>0</v>
      </c>
      <c r="J173" s="6">
        <f>VLOOKUP(G173,'Category Tables'!$A$4:$B$88,2,FALSE)</f>
        <v>0</v>
      </c>
      <c r="K173" s="6">
        <f>VLOOKUP(H173,'Category Tables'!$A$4:$B$88,2,FALSE)</f>
        <v>0</v>
      </c>
      <c r="L173" s="6">
        <f>VLOOKUP(I173,'Category Tables'!$A$4:$B$88,2,FALSE)</f>
        <v>0</v>
      </c>
    </row>
    <row r="174" spans="1:12" x14ac:dyDescent="0.25">
      <c r="A174" s="6">
        <v>0</v>
      </c>
      <c r="B174" s="6">
        <v>0</v>
      </c>
      <c r="C174" s="14">
        <v>0</v>
      </c>
      <c r="D174" s="6">
        <v>0</v>
      </c>
      <c r="E174" s="6">
        <v>0</v>
      </c>
      <c r="F174" s="6">
        <v>0</v>
      </c>
      <c r="G174" s="6">
        <f t="shared" si="10"/>
        <v>0</v>
      </c>
      <c r="H174" s="6">
        <f t="shared" si="11"/>
        <v>0</v>
      </c>
      <c r="I174" s="6">
        <f t="shared" si="12"/>
        <v>0</v>
      </c>
      <c r="J174" s="6">
        <f>VLOOKUP(G174,'Category Tables'!$A$4:$B$88,2,FALSE)</f>
        <v>0</v>
      </c>
      <c r="K174" s="6">
        <f>VLOOKUP(H174,'Category Tables'!$A$4:$B$88,2,FALSE)</f>
        <v>0</v>
      </c>
      <c r="L174" s="6">
        <f>VLOOKUP(I174,'Category Tables'!$A$4:$B$88,2,FALSE)</f>
        <v>0</v>
      </c>
    </row>
    <row r="175" spans="1:12" x14ac:dyDescent="0.25">
      <c r="A175" s="6">
        <v>0</v>
      </c>
      <c r="B175" s="6">
        <v>0</v>
      </c>
      <c r="C175" s="14">
        <v>0</v>
      </c>
      <c r="D175" s="6">
        <v>0</v>
      </c>
      <c r="E175" s="6">
        <v>0</v>
      </c>
      <c r="F175" s="6">
        <v>0</v>
      </c>
      <c r="G175" s="6">
        <f t="shared" si="10"/>
        <v>0</v>
      </c>
      <c r="H175" s="6">
        <f t="shared" si="11"/>
        <v>0</v>
      </c>
      <c r="I175" s="6">
        <f t="shared" si="12"/>
        <v>0</v>
      </c>
      <c r="J175" s="6">
        <f>VLOOKUP(G175,'Category Tables'!$A$4:$B$88,2,FALSE)</f>
        <v>0</v>
      </c>
      <c r="K175" s="6">
        <f>VLOOKUP(H175,'Category Tables'!$A$4:$B$88,2,FALSE)</f>
        <v>0</v>
      </c>
      <c r="L175" s="6">
        <f>VLOOKUP(I175,'Category Tables'!$A$4:$B$88,2,FALSE)</f>
        <v>0</v>
      </c>
    </row>
    <row r="176" spans="1:12" x14ac:dyDescent="0.25">
      <c r="A176" s="6">
        <v>0</v>
      </c>
      <c r="B176" s="6">
        <v>0</v>
      </c>
      <c r="C176" s="14">
        <v>0</v>
      </c>
      <c r="D176" s="6">
        <v>0</v>
      </c>
      <c r="E176" s="6">
        <v>0</v>
      </c>
      <c r="F176" s="6">
        <v>0</v>
      </c>
      <c r="G176" s="6">
        <f t="shared" si="10"/>
        <v>0</v>
      </c>
      <c r="H176" s="6">
        <f t="shared" si="11"/>
        <v>0</v>
      </c>
      <c r="I176" s="6">
        <f t="shared" si="12"/>
        <v>0</v>
      </c>
      <c r="J176" s="6">
        <f>VLOOKUP(G176,'Category Tables'!$A$4:$B$88,2,FALSE)</f>
        <v>0</v>
      </c>
      <c r="K176" s="6">
        <f>VLOOKUP(H176,'Category Tables'!$A$4:$B$88,2,FALSE)</f>
        <v>0</v>
      </c>
      <c r="L176" s="6">
        <f>VLOOKUP(I176,'Category Tables'!$A$4:$B$88,2,FALSE)</f>
        <v>0</v>
      </c>
    </row>
    <row r="177" spans="1:12" x14ac:dyDescent="0.25">
      <c r="A177" s="6">
        <v>0</v>
      </c>
      <c r="B177" s="6">
        <v>0</v>
      </c>
      <c r="C177" s="14">
        <v>0</v>
      </c>
      <c r="D177" s="6">
        <v>0</v>
      </c>
      <c r="E177" s="6">
        <v>0</v>
      </c>
      <c r="F177" s="6">
        <v>0</v>
      </c>
      <c r="G177" s="6">
        <f t="shared" si="10"/>
        <v>0</v>
      </c>
      <c r="H177" s="6">
        <f t="shared" si="11"/>
        <v>0</v>
      </c>
      <c r="I177" s="6">
        <f t="shared" si="12"/>
        <v>0</v>
      </c>
      <c r="J177" s="6">
        <f>VLOOKUP(G177,'Category Tables'!$A$4:$B$88,2,FALSE)</f>
        <v>0</v>
      </c>
      <c r="K177" s="6">
        <f>VLOOKUP(H177,'Category Tables'!$A$4:$B$88,2,FALSE)</f>
        <v>0</v>
      </c>
      <c r="L177" s="6">
        <f>VLOOKUP(I177,'Category Tables'!$A$4:$B$88,2,FALSE)</f>
        <v>0</v>
      </c>
    </row>
    <row r="178" spans="1:12" x14ac:dyDescent="0.25">
      <c r="A178" s="6">
        <v>0</v>
      </c>
      <c r="B178" s="6">
        <v>0</v>
      </c>
      <c r="C178" s="14">
        <v>0</v>
      </c>
      <c r="D178" s="6">
        <v>0</v>
      </c>
      <c r="E178" s="6">
        <v>0</v>
      </c>
      <c r="F178" s="6">
        <v>0</v>
      </c>
      <c r="G178" s="6">
        <f t="shared" si="10"/>
        <v>0</v>
      </c>
      <c r="H178" s="6">
        <f t="shared" si="11"/>
        <v>0</v>
      </c>
      <c r="I178" s="6">
        <f t="shared" si="12"/>
        <v>0</v>
      </c>
      <c r="J178" s="6">
        <f>VLOOKUP(G178,'Category Tables'!$A$4:$B$88,2,FALSE)</f>
        <v>0</v>
      </c>
      <c r="K178" s="6">
        <f>VLOOKUP(H178,'Category Tables'!$A$4:$B$88,2,FALSE)</f>
        <v>0</v>
      </c>
      <c r="L178" s="6">
        <f>VLOOKUP(I178,'Category Tables'!$A$4:$B$88,2,FALSE)</f>
        <v>0</v>
      </c>
    </row>
    <row r="179" spans="1:12" x14ac:dyDescent="0.25">
      <c r="A179" s="6">
        <v>0</v>
      </c>
      <c r="B179" s="6">
        <v>0</v>
      </c>
      <c r="C179" s="14">
        <v>0</v>
      </c>
      <c r="D179" s="6">
        <v>0</v>
      </c>
      <c r="E179" s="6">
        <v>0</v>
      </c>
      <c r="F179" s="6">
        <v>0</v>
      </c>
      <c r="G179" s="6">
        <f t="shared" si="10"/>
        <v>0</v>
      </c>
      <c r="H179" s="6">
        <f t="shared" si="11"/>
        <v>0</v>
      </c>
      <c r="I179" s="6">
        <f t="shared" si="12"/>
        <v>0</v>
      </c>
      <c r="J179" s="6">
        <f>VLOOKUP(G179,'Category Tables'!$A$4:$B$88,2,FALSE)</f>
        <v>0</v>
      </c>
      <c r="K179" s="6">
        <f>VLOOKUP(H179,'Category Tables'!$A$4:$B$88,2,FALSE)</f>
        <v>0</v>
      </c>
      <c r="L179" s="6">
        <f>VLOOKUP(I179,'Category Tables'!$A$4:$B$88,2,FALSE)</f>
        <v>0</v>
      </c>
    </row>
    <row r="180" spans="1:12" x14ac:dyDescent="0.25">
      <c r="A180" s="6">
        <v>0</v>
      </c>
      <c r="B180" s="6">
        <v>0</v>
      </c>
      <c r="C180" s="14">
        <v>0</v>
      </c>
      <c r="D180" s="6">
        <v>0</v>
      </c>
      <c r="E180" s="6">
        <v>0</v>
      </c>
      <c r="F180" s="6">
        <v>0</v>
      </c>
      <c r="G180" s="6">
        <f t="shared" si="10"/>
        <v>0</v>
      </c>
      <c r="H180" s="6">
        <f t="shared" si="11"/>
        <v>0</v>
      </c>
      <c r="I180" s="6">
        <f t="shared" si="12"/>
        <v>0</v>
      </c>
      <c r="J180" s="6">
        <f>VLOOKUP(G180,'Category Tables'!$A$4:$B$88,2,FALSE)</f>
        <v>0</v>
      </c>
      <c r="K180" s="6">
        <f>VLOOKUP(H180,'Category Tables'!$A$4:$B$88,2,FALSE)</f>
        <v>0</v>
      </c>
      <c r="L180" s="6">
        <f>VLOOKUP(I180,'Category Tables'!$A$4:$B$88,2,FALSE)</f>
        <v>0</v>
      </c>
    </row>
    <row r="181" spans="1:12" x14ac:dyDescent="0.25">
      <c r="A181" s="6">
        <v>0</v>
      </c>
      <c r="B181" s="6">
        <v>0</v>
      </c>
      <c r="C181" s="14">
        <v>0</v>
      </c>
      <c r="D181" s="6">
        <v>0</v>
      </c>
      <c r="E181" s="6">
        <v>0</v>
      </c>
      <c r="F181" s="6">
        <v>0</v>
      </c>
      <c r="G181" s="6">
        <f t="shared" si="10"/>
        <v>0</v>
      </c>
      <c r="H181" s="6">
        <f t="shared" si="11"/>
        <v>0</v>
      </c>
      <c r="I181" s="6">
        <f t="shared" si="12"/>
        <v>0</v>
      </c>
      <c r="J181" s="6">
        <f>VLOOKUP(G181,'Category Tables'!$A$4:$B$88,2,FALSE)</f>
        <v>0</v>
      </c>
      <c r="K181" s="6">
        <f>VLOOKUP(H181,'Category Tables'!$A$4:$B$88,2,FALSE)</f>
        <v>0</v>
      </c>
      <c r="L181" s="6">
        <f>VLOOKUP(I181,'Category Tables'!$A$4:$B$88,2,FALSE)</f>
        <v>0</v>
      </c>
    </row>
    <row r="182" spans="1:12" x14ac:dyDescent="0.25">
      <c r="A182" s="6">
        <v>0</v>
      </c>
      <c r="B182" s="6">
        <v>0</v>
      </c>
      <c r="C182" s="14">
        <v>0</v>
      </c>
      <c r="D182" s="6">
        <v>0</v>
      </c>
      <c r="E182" s="6">
        <v>0</v>
      </c>
      <c r="F182" s="6">
        <v>0</v>
      </c>
      <c r="G182" s="6">
        <f t="shared" si="10"/>
        <v>0</v>
      </c>
      <c r="H182" s="6">
        <f t="shared" si="11"/>
        <v>0</v>
      </c>
      <c r="I182" s="6">
        <f t="shared" si="12"/>
        <v>0</v>
      </c>
      <c r="J182" s="6">
        <f>VLOOKUP(G182,'Category Tables'!$A$4:$B$88,2,FALSE)</f>
        <v>0</v>
      </c>
      <c r="K182" s="6">
        <f>VLOOKUP(H182,'Category Tables'!$A$4:$B$88,2,FALSE)</f>
        <v>0</v>
      </c>
      <c r="L182" s="6">
        <f>VLOOKUP(I182,'Category Tables'!$A$4:$B$88,2,FALSE)</f>
        <v>0</v>
      </c>
    </row>
    <row r="183" spans="1:12" x14ac:dyDescent="0.25">
      <c r="A183" s="6">
        <v>0</v>
      </c>
      <c r="B183" s="6">
        <v>0</v>
      </c>
      <c r="C183" s="14">
        <v>0</v>
      </c>
      <c r="D183" s="6">
        <v>0</v>
      </c>
      <c r="E183" s="6">
        <v>0</v>
      </c>
      <c r="F183" s="6">
        <v>0</v>
      </c>
      <c r="G183" s="6">
        <f t="shared" si="10"/>
        <v>0</v>
      </c>
      <c r="H183" s="6">
        <f t="shared" si="11"/>
        <v>0</v>
      </c>
      <c r="I183" s="6">
        <f t="shared" si="12"/>
        <v>0</v>
      </c>
      <c r="J183" s="6">
        <f>VLOOKUP(G183,'Category Tables'!$A$4:$B$88,2,FALSE)</f>
        <v>0</v>
      </c>
      <c r="K183" s="6">
        <f>VLOOKUP(H183,'Category Tables'!$A$4:$B$88,2,FALSE)</f>
        <v>0</v>
      </c>
      <c r="L183" s="6">
        <f>VLOOKUP(I183,'Category Tables'!$A$4:$B$88,2,FALSE)</f>
        <v>0</v>
      </c>
    </row>
    <row r="184" spans="1:12" x14ac:dyDescent="0.25">
      <c r="A184" s="6">
        <v>0</v>
      </c>
      <c r="B184" s="6">
        <v>0</v>
      </c>
      <c r="C184" s="14">
        <v>0</v>
      </c>
      <c r="D184" s="6">
        <v>0</v>
      </c>
      <c r="E184" s="6">
        <v>0</v>
      </c>
      <c r="F184" s="6">
        <v>0</v>
      </c>
      <c r="G184" s="6">
        <f t="shared" si="10"/>
        <v>0</v>
      </c>
      <c r="H184" s="6">
        <f t="shared" si="11"/>
        <v>0</v>
      </c>
      <c r="I184" s="6">
        <f t="shared" si="12"/>
        <v>0</v>
      </c>
      <c r="J184" s="6">
        <f>VLOOKUP(G184,'Category Tables'!$A$4:$B$88,2,FALSE)</f>
        <v>0</v>
      </c>
      <c r="K184" s="6">
        <f>VLOOKUP(H184,'Category Tables'!$A$4:$B$88,2,FALSE)</f>
        <v>0</v>
      </c>
      <c r="L184" s="6">
        <f>VLOOKUP(I184,'Category Tables'!$A$4:$B$88,2,FALSE)</f>
        <v>0</v>
      </c>
    </row>
    <row r="185" spans="1:12" x14ac:dyDescent="0.25">
      <c r="A185" s="6">
        <v>0</v>
      </c>
      <c r="B185" s="6">
        <v>0</v>
      </c>
      <c r="C185" s="14">
        <v>0</v>
      </c>
      <c r="D185" s="6">
        <v>0</v>
      </c>
      <c r="E185" s="6">
        <v>0</v>
      </c>
      <c r="F185" s="6">
        <v>0</v>
      </c>
      <c r="G185" s="6">
        <f t="shared" si="10"/>
        <v>0</v>
      </c>
      <c r="H185" s="6">
        <f t="shared" si="11"/>
        <v>0</v>
      </c>
      <c r="I185" s="6">
        <f t="shared" si="12"/>
        <v>0</v>
      </c>
      <c r="J185" s="6">
        <f>VLOOKUP(G185,'Category Tables'!$A$4:$B$88,2,FALSE)</f>
        <v>0</v>
      </c>
      <c r="K185" s="6">
        <f>VLOOKUP(H185,'Category Tables'!$A$4:$B$88,2,FALSE)</f>
        <v>0</v>
      </c>
      <c r="L185" s="6">
        <f>VLOOKUP(I185,'Category Tables'!$A$4:$B$88,2,FALSE)</f>
        <v>0</v>
      </c>
    </row>
    <row r="186" spans="1:12" x14ac:dyDescent="0.25">
      <c r="A186" s="6">
        <v>0</v>
      </c>
      <c r="B186" s="6">
        <v>0</v>
      </c>
      <c r="C186" s="14">
        <v>0</v>
      </c>
      <c r="D186" s="6">
        <v>0</v>
      </c>
      <c r="E186" s="6">
        <v>0</v>
      </c>
      <c r="F186" s="6">
        <v>0</v>
      </c>
      <c r="G186" s="6">
        <f t="shared" si="10"/>
        <v>0</v>
      </c>
      <c r="H186" s="6">
        <f t="shared" si="11"/>
        <v>0</v>
      </c>
      <c r="I186" s="6">
        <f t="shared" si="12"/>
        <v>0</v>
      </c>
      <c r="J186" s="6">
        <f>VLOOKUP(G186,'Category Tables'!$A$4:$B$88,2,FALSE)</f>
        <v>0</v>
      </c>
      <c r="K186" s="6">
        <f>VLOOKUP(H186,'Category Tables'!$A$4:$B$88,2,FALSE)</f>
        <v>0</v>
      </c>
      <c r="L186" s="6">
        <f>VLOOKUP(I186,'Category Tables'!$A$4:$B$88,2,FALSE)</f>
        <v>0</v>
      </c>
    </row>
    <row r="187" spans="1:12" x14ac:dyDescent="0.25">
      <c r="A187" s="6">
        <v>0</v>
      </c>
      <c r="B187" s="6">
        <v>0</v>
      </c>
      <c r="C187" s="14">
        <v>0</v>
      </c>
      <c r="D187" s="6">
        <v>0</v>
      </c>
      <c r="E187" s="6">
        <v>0</v>
      </c>
      <c r="F187" s="6">
        <v>0</v>
      </c>
      <c r="G187" s="6">
        <f t="shared" si="10"/>
        <v>0</v>
      </c>
      <c r="H187" s="6">
        <f t="shared" si="11"/>
        <v>0</v>
      </c>
      <c r="I187" s="6">
        <f t="shared" si="12"/>
        <v>0</v>
      </c>
      <c r="J187" s="6">
        <f>VLOOKUP(G187,'Category Tables'!$A$4:$B$88,2,FALSE)</f>
        <v>0</v>
      </c>
      <c r="K187" s="6">
        <f>VLOOKUP(H187,'Category Tables'!$A$4:$B$88,2,FALSE)</f>
        <v>0</v>
      </c>
      <c r="L187" s="6">
        <f>VLOOKUP(I187,'Category Tables'!$A$4:$B$88,2,FALSE)</f>
        <v>0</v>
      </c>
    </row>
    <row r="188" spans="1:12" x14ac:dyDescent="0.25">
      <c r="A188" s="6">
        <v>0</v>
      </c>
      <c r="B188" s="6">
        <v>0</v>
      </c>
      <c r="C188" s="14">
        <v>0</v>
      </c>
      <c r="D188" s="6">
        <v>0</v>
      </c>
      <c r="E188" s="6">
        <v>0</v>
      </c>
      <c r="F188" s="6">
        <v>0</v>
      </c>
      <c r="G188" s="6">
        <f t="shared" si="10"/>
        <v>0</v>
      </c>
      <c r="H188" s="6">
        <f t="shared" si="11"/>
        <v>0</v>
      </c>
      <c r="I188" s="6">
        <f t="shared" si="12"/>
        <v>0</v>
      </c>
      <c r="J188" s="6">
        <f>VLOOKUP(G188,'Category Tables'!$A$4:$B$88,2,FALSE)</f>
        <v>0</v>
      </c>
      <c r="K188" s="6">
        <f>VLOOKUP(H188,'Category Tables'!$A$4:$B$88,2,FALSE)</f>
        <v>0</v>
      </c>
      <c r="L188" s="6">
        <f>VLOOKUP(I188,'Category Tables'!$A$4:$B$88,2,FALSE)</f>
        <v>0</v>
      </c>
    </row>
    <row r="189" spans="1:12" x14ac:dyDescent="0.25">
      <c r="A189" s="6">
        <v>0</v>
      </c>
      <c r="B189" s="6">
        <v>0</v>
      </c>
      <c r="C189" s="14">
        <v>0</v>
      </c>
      <c r="D189" s="6">
        <v>0</v>
      </c>
      <c r="E189" s="6">
        <v>0</v>
      </c>
      <c r="F189" s="6">
        <v>0</v>
      </c>
      <c r="G189" s="6">
        <f t="shared" si="10"/>
        <v>0</v>
      </c>
      <c r="H189" s="6">
        <f t="shared" si="11"/>
        <v>0</v>
      </c>
      <c r="I189" s="6">
        <f t="shared" si="12"/>
        <v>0</v>
      </c>
      <c r="J189" s="6">
        <f>VLOOKUP(G189,'Category Tables'!$A$4:$B$88,2,FALSE)</f>
        <v>0</v>
      </c>
      <c r="K189" s="6">
        <f>VLOOKUP(H189,'Category Tables'!$A$4:$B$88,2,FALSE)</f>
        <v>0</v>
      </c>
      <c r="L189" s="6">
        <f>VLOOKUP(I189,'Category Tables'!$A$4:$B$88,2,FALSE)</f>
        <v>0</v>
      </c>
    </row>
    <row r="190" spans="1:12" x14ac:dyDescent="0.25">
      <c r="A190" s="6">
        <v>0</v>
      </c>
      <c r="B190" s="6">
        <v>0</v>
      </c>
      <c r="C190" s="14">
        <v>0</v>
      </c>
      <c r="D190" s="6">
        <v>0</v>
      </c>
      <c r="E190" s="6">
        <v>0</v>
      </c>
      <c r="F190" s="6">
        <v>0</v>
      </c>
      <c r="G190" s="6">
        <f t="shared" si="10"/>
        <v>0</v>
      </c>
      <c r="H190" s="6">
        <f t="shared" si="11"/>
        <v>0</v>
      </c>
      <c r="I190" s="6">
        <f t="shared" si="12"/>
        <v>0</v>
      </c>
      <c r="J190" s="6">
        <f>VLOOKUP(G190,'Category Tables'!$A$4:$B$88,2,FALSE)</f>
        <v>0</v>
      </c>
      <c r="K190" s="6">
        <f>VLOOKUP(H190,'Category Tables'!$A$4:$B$88,2,FALSE)</f>
        <v>0</v>
      </c>
      <c r="L190" s="6">
        <f>VLOOKUP(I190,'Category Tables'!$A$4:$B$88,2,FALSE)</f>
        <v>0</v>
      </c>
    </row>
    <row r="191" spans="1:12" x14ac:dyDescent="0.25">
      <c r="A191" s="6">
        <v>0</v>
      </c>
      <c r="B191" s="6">
        <v>0</v>
      </c>
      <c r="C191" s="14">
        <v>0</v>
      </c>
      <c r="D191" s="6">
        <v>0</v>
      </c>
      <c r="E191" s="6">
        <v>0</v>
      </c>
      <c r="F191" s="6">
        <v>0</v>
      </c>
      <c r="G191" s="6">
        <f t="shared" si="10"/>
        <v>0</v>
      </c>
      <c r="H191" s="6">
        <f t="shared" si="11"/>
        <v>0</v>
      </c>
      <c r="I191" s="6">
        <f t="shared" si="12"/>
        <v>0</v>
      </c>
      <c r="J191" s="6">
        <f>VLOOKUP(G191,'Category Tables'!$A$4:$B$88,2,FALSE)</f>
        <v>0</v>
      </c>
      <c r="K191" s="6">
        <f>VLOOKUP(H191,'Category Tables'!$A$4:$B$88,2,FALSE)</f>
        <v>0</v>
      </c>
      <c r="L191" s="6">
        <f>VLOOKUP(I191,'Category Tables'!$A$4:$B$88,2,FALSE)</f>
        <v>0</v>
      </c>
    </row>
    <row r="192" spans="1:12" x14ac:dyDescent="0.25">
      <c r="A192" s="6">
        <v>0</v>
      </c>
      <c r="B192" s="6">
        <v>0</v>
      </c>
      <c r="C192" s="14">
        <v>0</v>
      </c>
      <c r="D192" s="6">
        <v>0</v>
      </c>
      <c r="E192" s="6">
        <v>0</v>
      </c>
      <c r="F192" s="6">
        <v>0</v>
      </c>
      <c r="G192" s="6">
        <f t="shared" si="10"/>
        <v>0</v>
      </c>
      <c r="H192" s="6">
        <f t="shared" si="11"/>
        <v>0</v>
      </c>
      <c r="I192" s="6">
        <f t="shared" si="12"/>
        <v>0</v>
      </c>
      <c r="J192" s="6">
        <f>VLOOKUP(G192,'Category Tables'!$A$4:$B$88,2,FALSE)</f>
        <v>0</v>
      </c>
      <c r="K192" s="6">
        <f>VLOOKUP(H192,'Category Tables'!$A$4:$B$88,2,FALSE)</f>
        <v>0</v>
      </c>
      <c r="L192" s="6">
        <f>VLOOKUP(I192,'Category Tables'!$A$4:$B$88,2,FALSE)</f>
        <v>0</v>
      </c>
    </row>
    <row r="193" spans="1:12" x14ac:dyDescent="0.25">
      <c r="A193" s="6">
        <v>0</v>
      </c>
      <c r="B193" s="6">
        <v>0</v>
      </c>
      <c r="C193" s="14">
        <v>0</v>
      </c>
      <c r="D193" s="6">
        <v>0</v>
      </c>
      <c r="E193" s="6">
        <v>0</v>
      </c>
      <c r="F193" s="6">
        <v>0</v>
      </c>
      <c r="G193" s="6">
        <f t="shared" si="10"/>
        <v>0</v>
      </c>
      <c r="H193" s="6">
        <f t="shared" si="11"/>
        <v>0</v>
      </c>
      <c r="I193" s="6">
        <f t="shared" si="12"/>
        <v>0</v>
      </c>
      <c r="J193" s="6">
        <f>VLOOKUP(G193,'Category Tables'!$A$4:$B$88,2,FALSE)</f>
        <v>0</v>
      </c>
      <c r="K193" s="6">
        <f>VLOOKUP(H193,'Category Tables'!$A$4:$B$88,2,FALSE)</f>
        <v>0</v>
      </c>
      <c r="L193" s="6">
        <f>VLOOKUP(I193,'Category Tables'!$A$4:$B$88,2,FALSE)</f>
        <v>0</v>
      </c>
    </row>
    <row r="194" spans="1:12" x14ac:dyDescent="0.25">
      <c r="A194" s="6">
        <v>0</v>
      </c>
      <c r="B194" s="6">
        <v>0</v>
      </c>
      <c r="C194" s="14">
        <v>0</v>
      </c>
      <c r="D194" s="6">
        <v>0</v>
      </c>
      <c r="E194" s="6">
        <v>0</v>
      </c>
      <c r="F194" s="6">
        <v>0</v>
      </c>
      <c r="G194" s="6">
        <f t="shared" si="10"/>
        <v>0</v>
      </c>
      <c r="H194" s="6">
        <f t="shared" si="11"/>
        <v>0</v>
      </c>
      <c r="I194" s="6">
        <f t="shared" si="12"/>
        <v>0</v>
      </c>
      <c r="J194" s="6">
        <f>VLOOKUP(G194,'Category Tables'!$A$4:$B$88,2,FALSE)</f>
        <v>0</v>
      </c>
      <c r="K194" s="6">
        <f>VLOOKUP(H194,'Category Tables'!$A$4:$B$88,2,FALSE)</f>
        <v>0</v>
      </c>
      <c r="L194" s="6">
        <f>VLOOKUP(I194,'Category Tables'!$A$4:$B$88,2,FALSE)</f>
        <v>0</v>
      </c>
    </row>
    <row r="195" spans="1:12" x14ac:dyDescent="0.25">
      <c r="A195" s="6">
        <v>0</v>
      </c>
      <c r="B195" s="6">
        <v>0</v>
      </c>
      <c r="C195" s="14">
        <v>0</v>
      </c>
      <c r="D195" s="6">
        <v>0</v>
      </c>
      <c r="E195" s="6">
        <v>0</v>
      </c>
      <c r="F195" s="6">
        <v>0</v>
      </c>
      <c r="G195" s="6">
        <f t="shared" si="10"/>
        <v>0</v>
      </c>
      <c r="H195" s="6">
        <f t="shared" si="11"/>
        <v>0</v>
      </c>
      <c r="I195" s="6">
        <f t="shared" si="12"/>
        <v>0</v>
      </c>
      <c r="J195" s="6">
        <f>VLOOKUP(G195,'Category Tables'!$A$4:$B$88,2,FALSE)</f>
        <v>0</v>
      </c>
      <c r="K195" s="6">
        <f>VLOOKUP(H195,'Category Tables'!$A$4:$B$88,2,FALSE)</f>
        <v>0</v>
      </c>
      <c r="L195" s="6">
        <f>VLOOKUP(I195,'Category Tables'!$A$4:$B$88,2,FALSE)</f>
        <v>0</v>
      </c>
    </row>
    <row r="196" spans="1:12" x14ac:dyDescent="0.25">
      <c r="A196" s="6">
        <v>0</v>
      </c>
      <c r="B196" s="6">
        <v>0</v>
      </c>
      <c r="C196" s="14">
        <v>0</v>
      </c>
      <c r="D196" s="6">
        <v>0</v>
      </c>
      <c r="E196" s="6">
        <v>0</v>
      </c>
      <c r="F196" s="6">
        <v>0</v>
      </c>
      <c r="G196" s="6">
        <f t="shared" si="10"/>
        <v>0</v>
      </c>
      <c r="H196" s="6">
        <f t="shared" si="11"/>
        <v>0</v>
      </c>
      <c r="I196" s="6">
        <f t="shared" si="12"/>
        <v>0</v>
      </c>
      <c r="J196" s="6">
        <f>VLOOKUP(G196,'Category Tables'!$A$4:$B$88,2,FALSE)</f>
        <v>0</v>
      </c>
      <c r="K196" s="6">
        <f>VLOOKUP(H196,'Category Tables'!$A$4:$B$88,2,FALSE)</f>
        <v>0</v>
      </c>
      <c r="L196" s="6">
        <f>VLOOKUP(I196,'Category Tables'!$A$4:$B$88,2,FALSE)</f>
        <v>0</v>
      </c>
    </row>
    <row r="197" spans="1:12" x14ac:dyDescent="0.25">
      <c r="A197" s="6">
        <v>0</v>
      </c>
      <c r="B197" s="6">
        <v>0</v>
      </c>
      <c r="C197" s="14">
        <v>0</v>
      </c>
      <c r="D197" s="6">
        <v>0</v>
      </c>
      <c r="E197" s="6">
        <v>0</v>
      </c>
      <c r="F197" s="6">
        <v>0</v>
      </c>
      <c r="G197" s="6">
        <f t="shared" si="10"/>
        <v>0</v>
      </c>
      <c r="H197" s="6">
        <f t="shared" si="11"/>
        <v>0</v>
      </c>
      <c r="I197" s="6">
        <f t="shared" si="12"/>
        <v>0</v>
      </c>
      <c r="J197" s="6">
        <f>VLOOKUP(G197,'Category Tables'!$A$4:$B$88,2,FALSE)</f>
        <v>0</v>
      </c>
      <c r="K197" s="6">
        <f>VLOOKUP(H197,'Category Tables'!$A$4:$B$88,2,FALSE)</f>
        <v>0</v>
      </c>
      <c r="L197" s="6">
        <f>VLOOKUP(I197,'Category Tables'!$A$4:$B$88,2,FALSE)</f>
        <v>0</v>
      </c>
    </row>
    <row r="198" spans="1:12" x14ac:dyDescent="0.25">
      <c r="A198" s="6">
        <v>0</v>
      </c>
      <c r="B198" s="6">
        <v>0</v>
      </c>
      <c r="C198" s="14">
        <v>0</v>
      </c>
      <c r="D198" s="6">
        <v>0</v>
      </c>
      <c r="E198" s="6">
        <v>0</v>
      </c>
      <c r="F198" s="6">
        <v>0</v>
      </c>
      <c r="G198" s="6">
        <f t="shared" si="10"/>
        <v>0</v>
      </c>
      <c r="H198" s="6">
        <f t="shared" si="11"/>
        <v>0</v>
      </c>
      <c r="I198" s="6">
        <f t="shared" si="12"/>
        <v>0</v>
      </c>
      <c r="J198" s="6">
        <f>VLOOKUP(G198,'Category Tables'!$A$4:$B$88,2,FALSE)</f>
        <v>0</v>
      </c>
      <c r="K198" s="6">
        <f>VLOOKUP(H198,'Category Tables'!$A$4:$B$88,2,FALSE)</f>
        <v>0</v>
      </c>
      <c r="L198" s="6">
        <f>VLOOKUP(I198,'Category Tables'!$A$4:$B$88,2,FALSE)</f>
        <v>0</v>
      </c>
    </row>
    <row r="199" spans="1:12" x14ac:dyDescent="0.25">
      <c r="A199" s="6">
        <v>0</v>
      </c>
      <c r="B199" s="6">
        <v>0</v>
      </c>
      <c r="C199" s="14">
        <v>0</v>
      </c>
      <c r="D199" s="6">
        <v>0</v>
      </c>
      <c r="E199" s="6">
        <v>0</v>
      </c>
      <c r="F199" s="6">
        <v>0</v>
      </c>
      <c r="G199" s="6">
        <f t="shared" si="10"/>
        <v>0</v>
      </c>
      <c r="H199" s="6">
        <f t="shared" si="11"/>
        <v>0</v>
      </c>
      <c r="I199" s="6">
        <f t="shared" si="12"/>
        <v>0</v>
      </c>
      <c r="J199" s="6">
        <f>VLOOKUP(G199,'Category Tables'!$A$4:$B$88,2,FALSE)</f>
        <v>0</v>
      </c>
      <c r="K199" s="6">
        <f>VLOOKUP(H199,'Category Tables'!$A$4:$B$88,2,FALSE)</f>
        <v>0</v>
      </c>
      <c r="L199" s="6">
        <f>VLOOKUP(I199,'Category Tables'!$A$4:$B$88,2,FALSE)</f>
        <v>0</v>
      </c>
    </row>
    <row r="200" spans="1:12" x14ac:dyDescent="0.25">
      <c r="A200" s="6">
        <v>0</v>
      </c>
      <c r="B200" s="6">
        <v>0</v>
      </c>
      <c r="C200" s="14">
        <v>0</v>
      </c>
      <c r="D200" s="6">
        <v>0</v>
      </c>
      <c r="E200" s="6">
        <v>0</v>
      </c>
      <c r="F200" s="6">
        <v>0</v>
      </c>
      <c r="G200" s="6">
        <f t="shared" si="10"/>
        <v>0</v>
      </c>
      <c r="H200" s="6">
        <f t="shared" si="11"/>
        <v>0</v>
      </c>
      <c r="I200" s="6">
        <f t="shared" si="12"/>
        <v>0</v>
      </c>
      <c r="J200" s="6">
        <f>VLOOKUP(G200,'Category Tables'!$A$4:$B$88,2,FALSE)</f>
        <v>0</v>
      </c>
      <c r="K200" s="6">
        <f>VLOOKUP(H200,'Category Tables'!$A$4:$B$88,2,FALSE)</f>
        <v>0</v>
      </c>
      <c r="L200" s="6">
        <f>VLOOKUP(I200,'Category Tables'!$A$4:$B$88,2,FALSE)</f>
        <v>0</v>
      </c>
    </row>
    <row r="201" spans="1:12" x14ac:dyDescent="0.25">
      <c r="A201" s="6">
        <v>0</v>
      </c>
      <c r="B201" s="6">
        <v>0</v>
      </c>
      <c r="C201" s="14">
        <v>0</v>
      </c>
      <c r="D201" s="6">
        <v>0</v>
      </c>
      <c r="E201" s="6">
        <v>0</v>
      </c>
      <c r="F201" s="6">
        <v>0</v>
      </c>
      <c r="G201" s="6">
        <f t="shared" si="10"/>
        <v>0</v>
      </c>
      <c r="H201" s="6">
        <f t="shared" si="11"/>
        <v>0</v>
      </c>
      <c r="I201" s="6">
        <f t="shared" si="12"/>
        <v>0</v>
      </c>
      <c r="J201" s="6">
        <f>VLOOKUP(G201,'Category Tables'!$A$4:$B$88,2,FALSE)</f>
        <v>0</v>
      </c>
      <c r="K201" s="6">
        <f>VLOOKUP(H201,'Category Tables'!$A$4:$B$88,2,FALSE)</f>
        <v>0</v>
      </c>
      <c r="L201" s="6">
        <f>VLOOKUP(I201,'Category Tables'!$A$4:$B$88,2,FALSE)</f>
        <v>0</v>
      </c>
    </row>
    <row r="202" spans="1:12" x14ac:dyDescent="0.25">
      <c r="A202" s="6">
        <v>0</v>
      </c>
      <c r="B202" s="6">
        <v>0</v>
      </c>
      <c r="C202" s="14">
        <v>0</v>
      </c>
      <c r="D202" s="6">
        <v>0</v>
      </c>
      <c r="E202" s="6">
        <v>0</v>
      </c>
      <c r="F202" s="6">
        <v>0</v>
      </c>
      <c r="G202" s="6">
        <f t="shared" si="10"/>
        <v>0</v>
      </c>
      <c r="H202" s="6">
        <f t="shared" si="11"/>
        <v>0</v>
      </c>
      <c r="I202" s="6">
        <f t="shared" si="12"/>
        <v>0</v>
      </c>
      <c r="J202" s="6">
        <f>VLOOKUP(G202,'Category Tables'!$A$4:$B$88,2,FALSE)</f>
        <v>0</v>
      </c>
      <c r="K202" s="6">
        <f>VLOOKUP(H202,'Category Tables'!$A$4:$B$88,2,FALSE)</f>
        <v>0</v>
      </c>
      <c r="L202" s="6">
        <f>VLOOKUP(I202,'Category Tables'!$A$4:$B$88,2,FALSE)</f>
        <v>0</v>
      </c>
    </row>
    <row r="203" spans="1:12" x14ac:dyDescent="0.25">
      <c r="A203" s="6">
        <v>0</v>
      </c>
      <c r="B203" s="6">
        <v>0</v>
      </c>
      <c r="C203" s="14">
        <v>0</v>
      </c>
      <c r="D203" s="6">
        <v>0</v>
      </c>
      <c r="E203" s="6">
        <v>0</v>
      </c>
      <c r="F203" s="6">
        <v>0</v>
      </c>
      <c r="G203" s="6">
        <f t="shared" si="10"/>
        <v>0</v>
      </c>
      <c r="H203" s="6">
        <f t="shared" si="11"/>
        <v>0</v>
      </c>
      <c r="I203" s="6">
        <f t="shared" si="12"/>
        <v>0</v>
      </c>
      <c r="J203" s="6">
        <f>VLOOKUP(G203,'Category Tables'!$A$4:$B$88,2,FALSE)</f>
        <v>0</v>
      </c>
      <c r="K203" s="6">
        <f>VLOOKUP(H203,'Category Tables'!$A$4:$B$88,2,FALSE)</f>
        <v>0</v>
      </c>
      <c r="L203" s="6">
        <f>VLOOKUP(I203,'Category Tables'!$A$4:$B$88,2,FALSE)</f>
        <v>0</v>
      </c>
    </row>
    <row r="204" spans="1:12" x14ac:dyDescent="0.25">
      <c r="A204" s="6">
        <v>0</v>
      </c>
      <c r="B204" s="6">
        <v>0</v>
      </c>
      <c r="C204" s="14">
        <v>0</v>
      </c>
      <c r="D204" s="6">
        <v>0</v>
      </c>
      <c r="E204" s="6">
        <v>0</v>
      </c>
      <c r="F204" s="6">
        <v>0</v>
      </c>
      <c r="G204" s="6">
        <f t="shared" si="10"/>
        <v>0</v>
      </c>
      <c r="H204" s="6">
        <f t="shared" si="11"/>
        <v>0</v>
      </c>
      <c r="I204" s="6">
        <f t="shared" si="12"/>
        <v>0</v>
      </c>
      <c r="J204" s="6">
        <f>VLOOKUP(G204,'Category Tables'!$A$4:$B$88,2,FALSE)</f>
        <v>0</v>
      </c>
      <c r="K204" s="6">
        <f>VLOOKUP(H204,'Category Tables'!$A$4:$B$88,2,FALSE)</f>
        <v>0</v>
      </c>
      <c r="L204" s="6">
        <f>VLOOKUP(I204,'Category Tables'!$A$4:$B$88,2,FALSE)</f>
        <v>0</v>
      </c>
    </row>
    <row r="205" spans="1:12" x14ac:dyDescent="0.25">
      <c r="A205" s="6">
        <v>0</v>
      </c>
      <c r="B205" s="6">
        <v>0</v>
      </c>
      <c r="C205" s="14">
        <v>0</v>
      </c>
      <c r="D205" s="6">
        <v>0</v>
      </c>
      <c r="E205" s="6">
        <v>0</v>
      </c>
      <c r="F205" s="6">
        <v>0</v>
      </c>
      <c r="G205" s="6">
        <f t="shared" si="10"/>
        <v>0</v>
      </c>
      <c r="H205" s="6">
        <f t="shared" si="11"/>
        <v>0</v>
      </c>
      <c r="I205" s="6">
        <f t="shared" si="12"/>
        <v>0</v>
      </c>
      <c r="J205" s="6">
        <f>VLOOKUP(G205,'Category Tables'!$A$4:$B$88,2,FALSE)</f>
        <v>0</v>
      </c>
      <c r="K205" s="6">
        <f>VLOOKUP(H205,'Category Tables'!$A$4:$B$88,2,FALSE)</f>
        <v>0</v>
      </c>
      <c r="L205" s="6">
        <f>VLOOKUP(I205,'Category Tables'!$A$4:$B$88,2,FALSE)</f>
        <v>0</v>
      </c>
    </row>
    <row r="206" spans="1:12" x14ac:dyDescent="0.25">
      <c r="A206" s="6">
        <v>0</v>
      </c>
      <c r="B206" s="6">
        <v>0</v>
      </c>
      <c r="C206" s="14">
        <v>0</v>
      </c>
      <c r="D206" s="6">
        <v>0</v>
      </c>
      <c r="E206" s="6">
        <v>0</v>
      </c>
      <c r="F206" s="6">
        <v>0</v>
      </c>
      <c r="G206" s="6">
        <f t="shared" si="10"/>
        <v>0</v>
      </c>
      <c r="H206" s="6">
        <f t="shared" si="11"/>
        <v>0</v>
      </c>
      <c r="I206" s="6">
        <f t="shared" si="12"/>
        <v>0</v>
      </c>
      <c r="J206" s="6">
        <f>VLOOKUP(G206,'Category Tables'!$A$4:$B$88,2,FALSE)</f>
        <v>0</v>
      </c>
      <c r="K206" s="6">
        <f>VLOOKUP(H206,'Category Tables'!$A$4:$B$88,2,FALSE)</f>
        <v>0</v>
      </c>
      <c r="L206" s="6">
        <f>VLOOKUP(I206,'Category Tables'!$A$4:$B$88,2,FALSE)</f>
        <v>0</v>
      </c>
    </row>
    <row r="207" spans="1:12" x14ac:dyDescent="0.25">
      <c r="A207" s="6">
        <v>0</v>
      </c>
      <c r="B207" s="6">
        <v>0</v>
      </c>
      <c r="C207" s="14">
        <v>0</v>
      </c>
      <c r="D207" s="6">
        <v>0</v>
      </c>
      <c r="E207" s="6">
        <v>0</v>
      </c>
      <c r="F207" s="6">
        <v>0</v>
      </c>
      <c r="G207" s="6">
        <f t="shared" si="10"/>
        <v>0</v>
      </c>
      <c r="H207" s="6">
        <f t="shared" si="11"/>
        <v>0</v>
      </c>
      <c r="I207" s="6">
        <f t="shared" si="12"/>
        <v>0</v>
      </c>
      <c r="J207" s="6">
        <f>VLOOKUP(G207,'Category Tables'!$A$4:$B$88,2,FALSE)</f>
        <v>0</v>
      </c>
      <c r="K207" s="6">
        <f>VLOOKUP(H207,'Category Tables'!$A$4:$B$88,2,FALSE)</f>
        <v>0</v>
      </c>
      <c r="L207" s="6">
        <f>VLOOKUP(I207,'Category Tables'!$A$4:$B$88,2,FALSE)</f>
        <v>0</v>
      </c>
    </row>
    <row r="208" spans="1:12" x14ac:dyDescent="0.25">
      <c r="A208" s="6">
        <v>0</v>
      </c>
      <c r="B208" s="6">
        <v>0</v>
      </c>
      <c r="C208" s="14">
        <v>0</v>
      </c>
      <c r="D208" s="6">
        <v>0</v>
      </c>
      <c r="E208" s="6">
        <v>0</v>
      </c>
      <c r="F208" s="6">
        <v>0</v>
      </c>
      <c r="G208" s="6">
        <f t="shared" si="10"/>
        <v>0</v>
      </c>
      <c r="H208" s="6">
        <f t="shared" si="11"/>
        <v>0</v>
      </c>
      <c r="I208" s="6">
        <f t="shared" si="12"/>
        <v>0</v>
      </c>
      <c r="J208" s="6">
        <f>VLOOKUP(G208,'Category Tables'!$A$4:$B$88,2,FALSE)</f>
        <v>0</v>
      </c>
      <c r="K208" s="6">
        <f>VLOOKUP(H208,'Category Tables'!$A$4:$B$88,2,FALSE)</f>
        <v>0</v>
      </c>
      <c r="L208" s="6">
        <f>VLOOKUP(I208,'Category Tables'!$A$4:$B$88,2,FALSE)</f>
        <v>0</v>
      </c>
    </row>
    <row r="209" spans="1:12" x14ac:dyDescent="0.25">
      <c r="A209" s="6">
        <v>0</v>
      </c>
      <c r="B209" s="6">
        <v>0</v>
      </c>
      <c r="C209" s="14">
        <v>0</v>
      </c>
      <c r="D209" s="6">
        <v>0</v>
      </c>
      <c r="E209" s="6">
        <v>0</v>
      </c>
      <c r="F209" s="6">
        <v>0</v>
      </c>
      <c r="G209" s="6">
        <f t="shared" si="10"/>
        <v>0</v>
      </c>
      <c r="H209" s="6">
        <f t="shared" si="11"/>
        <v>0</v>
      </c>
      <c r="I209" s="6">
        <f t="shared" si="12"/>
        <v>0</v>
      </c>
      <c r="J209" s="6">
        <f>VLOOKUP(G209,'Category Tables'!$A$4:$B$88,2,FALSE)</f>
        <v>0</v>
      </c>
      <c r="K209" s="6">
        <f>VLOOKUP(H209,'Category Tables'!$A$4:$B$88,2,FALSE)</f>
        <v>0</v>
      </c>
      <c r="L209" s="6">
        <f>VLOOKUP(I209,'Category Tables'!$A$4:$B$88,2,FALSE)</f>
        <v>0</v>
      </c>
    </row>
    <row r="210" spans="1:12" x14ac:dyDescent="0.25">
      <c r="A210" s="6">
        <v>0</v>
      </c>
      <c r="B210" s="6">
        <v>0</v>
      </c>
      <c r="C210" s="14">
        <v>0</v>
      </c>
      <c r="D210" s="6">
        <v>0</v>
      </c>
      <c r="E210" s="6">
        <v>0</v>
      </c>
      <c r="F210" s="6">
        <v>0</v>
      </c>
      <c r="G210" s="6">
        <f t="shared" si="10"/>
        <v>0</v>
      </c>
      <c r="H210" s="6">
        <f t="shared" si="11"/>
        <v>0</v>
      </c>
      <c r="I210" s="6">
        <f t="shared" si="12"/>
        <v>0</v>
      </c>
      <c r="J210" s="6">
        <f>VLOOKUP(G210,'Category Tables'!$A$4:$B$88,2,FALSE)</f>
        <v>0</v>
      </c>
      <c r="K210" s="6">
        <f>VLOOKUP(H210,'Category Tables'!$A$4:$B$88,2,FALSE)</f>
        <v>0</v>
      </c>
      <c r="L210" s="6">
        <f>VLOOKUP(I210,'Category Tables'!$A$4:$B$88,2,FALSE)</f>
        <v>0</v>
      </c>
    </row>
    <row r="211" spans="1:12" x14ac:dyDescent="0.25">
      <c r="A211" s="6">
        <v>0</v>
      </c>
      <c r="B211" s="6">
        <v>0</v>
      </c>
      <c r="C211" s="14">
        <v>0</v>
      </c>
      <c r="D211" s="6">
        <v>0</v>
      </c>
      <c r="E211" s="6">
        <v>0</v>
      </c>
      <c r="F211" s="6">
        <v>0</v>
      </c>
      <c r="G211" s="6">
        <f t="shared" si="10"/>
        <v>0</v>
      </c>
      <c r="H211" s="6">
        <f t="shared" si="11"/>
        <v>0</v>
      </c>
      <c r="I211" s="6">
        <f t="shared" si="12"/>
        <v>0</v>
      </c>
      <c r="J211" s="6">
        <f>VLOOKUP(G211,'Category Tables'!$A$4:$B$88,2,FALSE)</f>
        <v>0</v>
      </c>
      <c r="K211" s="6">
        <f>VLOOKUP(H211,'Category Tables'!$A$4:$B$88,2,FALSE)</f>
        <v>0</v>
      </c>
      <c r="L211" s="6">
        <f>VLOOKUP(I211,'Category Tables'!$A$4:$B$88,2,FALSE)</f>
        <v>0</v>
      </c>
    </row>
    <row r="212" spans="1:12" x14ac:dyDescent="0.25">
      <c r="A212" s="6">
        <v>0</v>
      </c>
      <c r="B212" s="6">
        <v>0</v>
      </c>
      <c r="C212" s="14">
        <v>0</v>
      </c>
      <c r="D212" s="6">
        <v>0</v>
      </c>
      <c r="E212" s="6">
        <v>0</v>
      </c>
      <c r="F212" s="6">
        <v>0</v>
      </c>
      <c r="G212" s="6">
        <f t="shared" si="10"/>
        <v>0</v>
      </c>
      <c r="H212" s="6">
        <f t="shared" si="11"/>
        <v>0</v>
      </c>
      <c r="I212" s="6">
        <f t="shared" si="12"/>
        <v>0</v>
      </c>
      <c r="J212" s="6">
        <f>VLOOKUP(G212,'Category Tables'!$A$4:$B$88,2,FALSE)</f>
        <v>0</v>
      </c>
      <c r="K212" s="6">
        <f>VLOOKUP(H212,'Category Tables'!$A$4:$B$88,2,FALSE)</f>
        <v>0</v>
      </c>
      <c r="L212" s="6">
        <f>VLOOKUP(I212,'Category Tables'!$A$4:$B$88,2,FALSE)</f>
        <v>0</v>
      </c>
    </row>
    <row r="213" spans="1:12" x14ac:dyDescent="0.25">
      <c r="A213" s="6">
        <v>0</v>
      </c>
      <c r="B213" s="6">
        <v>0</v>
      </c>
      <c r="C213" s="14">
        <v>0</v>
      </c>
      <c r="D213" s="6">
        <v>0</v>
      </c>
      <c r="E213" s="6">
        <v>0</v>
      </c>
      <c r="F213" s="6">
        <v>0</v>
      </c>
      <c r="G213" s="6">
        <f t="shared" si="10"/>
        <v>0</v>
      </c>
      <c r="H213" s="6">
        <f t="shared" si="11"/>
        <v>0</v>
      </c>
      <c r="I213" s="6">
        <f t="shared" si="12"/>
        <v>0</v>
      </c>
      <c r="J213" s="6">
        <f>VLOOKUP(G213,'Category Tables'!$A$4:$B$88,2,FALSE)</f>
        <v>0</v>
      </c>
      <c r="K213" s="6">
        <f>VLOOKUP(H213,'Category Tables'!$A$4:$B$88,2,FALSE)</f>
        <v>0</v>
      </c>
      <c r="L213" s="6">
        <f>VLOOKUP(I213,'Category Tables'!$A$4:$B$88,2,FALSE)</f>
        <v>0</v>
      </c>
    </row>
    <row r="214" spans="1:12" x14ac:dyDescent="0.25">
      <c r="A214" s="6">
        <v>0</v>
      </c>
      <c r="B214" s="6">
        <v>0</v>
      </c>
      <c r="C214" s="14">
        <v>0</v>
      </c>
      <c r="D214" s="6">
        <v>0</v>
      </c>
      <c r="E214" s="6">
        <v>0</v>
      </c>
      <c r="F214" s="6">
        <v>0</v>
      </c>
      <c r="G214" s="6">
        <f t="shared" si="10"/>
        <v>0</v>
      </c>
      <c r="H214" s="6">
        <f t="shared" si="11"/>
        <v>0</v>
      </c>
      <c r="I214" s="6">
        <f t="shared" si="12"/>
        <v>0</v>
      </c>
      <c r="J214" s="6">
        <f>VLOOKUP(G214,'Category Tables'!$A$4:$B$88,2,FALSE)</f>
        <v>0</v>
      </c>
      <c r="K214" s="6">
        <f>VLOOKUP(H214,'Category Tables'!$A$4:$B$88,2,FALSE)</f>
        <v>0</v>
      </c>
      <c r="L214" s="6">
        <f>VLOOKUP(I214,'Category Tables'!$A$4:$B$88,2,FALSE)</f>
        <v>0</v>
      </c>
    </row>
    <row r="215" spans="1:12" x14ac:dyDescent="0.25">
      <c r="A215" s="6">
        <v>0</v>
      </c>
      <c r="B215" s="6">
        <v>0</v>
      </c>
      <c r="C215" s="14">
        <v>0</v>
      </c>
      <c r="D215" s="6">
        <v>0</v>
      </c>
      <c r="E215" s="6">
        <v>0</v>
      </c>
      <c r="F215" s="6">
        <v>0</v>
      </c>
      <c r="G215" s="6">
        <f t="shared" si="10"/>
        <v>0</v>
      </c>
      <c r="H215" s="6">
        <f t="shared" si="11"/>
        <v>0</v>
      </c>
      <c r="I215" s="6">
        <f t="shared" si="12"/>
        <v>0</v>
      </c>
      <c r="J215" s="6">
        <f>VLOOKUP(G215,'Category Tables'!$A$4:$B$88,2,FALSE)</f>
        <v>0</v>
      </c>
      <c r="K215" s="6">
        <f>VLOOKUP(H215,'Category Tables'!$A$4:$B$88,2,FALSE)</f>
        <v>0</v>
      </c>
      <c r="L215" s="6">
        <f>VLOOKUP(I215,'Category Tables'!$A$4:$B$88,2,FALSE)</f>
        <v>0</v>
      </c>
    </row>
    <row r="216" spans="1:12" x14ac:dyDescent="0.25">
      <c r="A216" s="6">
        <v>0</v>
      </c>
      <c r="B216" s="6">
        <v>0</v>
      </c>
      <c r="C216" s="14">
        <v>0</v>
      </c>
      <c r="D216" s="6">
        <v>0</v>
      </c>
      <c r="E216" s="6">
        <v>0</v>
      </c>
      <c r="F216" s="6">
        <v>0</v>
      </c>
      <c r="G216" s="6">
        <f t="shared" si="10"/>
        <v>0</v>
      </c>
      <c r="H216" s="6">
        <f t="shared" si="11"/>
        <v>0</v>
      </c>
      <c r="I216" s="6">
        <f t="shared" si="12"/>
        <v>0</v>
      </c>
      <c r="J216" s="6">
        <f>VLOOKUP(G216,'Category Tables'!$A$4:$B$88,2,FALSE)</f>
        <v>0</v>
      </c>
      <c r="K216" s="6">
        <f>VLOOKUP(H216,'Category Tables'!$A$4:$B$88,2,FALSE)</f>
        <v>0</v>
      </c>
      <c r="L216" s="6">
        <f>VLOOKUP(I216,'Category Tables'!$A$4:$B$88,2,FALSE)</f>
        <v>0</v>
      </c>
    </row>
    <row r="217" spans="1:12" x14ac:dyDescent="0.25">
      <c r="A217" s="6">
        <v>0</v>
      </c>
      <c r="B217" s="6">
        <v>0</v>
      </c>
      <c r="C217" s="14">
        <v>0</v>
      </c>
      <c r="D217" s="6">
        <v>0</v>
      </c>
      <c r="E217" s="6">
        <v>0</v>
      </c>
      <c r="F217" s="6">
        <v>0</v>
      </c>
      <c r="G217" s="6">
        <f t="shared" ref="G217:G280" si="13">D217</f>
        <v>0</v>
      </c>
      <c r="H217" s="6">
        <f t="shared" ref="H217:H280" si="14">IF(E217=0,0,1*(D217&amp;E217))</f>
        <v>0</v>
      </c>
      <c r="I217" s="6">
        <f t="shared" ref="I217:I280" si="15">IF(F217=0,0,1*(D217&amp;E217&amp;F217))</f>
        <v>0</v>
      </c>
      <c r="J217" s="6">
        <f>VLOOKUP(G217,'Category Tables'!$A$4:$B$88,2,FALSE)</f>
        <v>0</v>
      </c>
      <c r="K217" s="6">
        <f>VLOOKUP(H217,'Category Tables'!$A$4:$B$88,2,FALSE)</f>
        <v>0</v>
      </c>
      <c r="L217" s="6">
        <f>VLOOKUP(I217,'Category Tables'!$A$4:$B$88,2,FALSE)</f>
        <v>0</v>
      </c>
    </row>
    <row r="218" spans="1:12" x14ac:dyDescent="0.25">
      <c r="A218" s="6">
        <v>0</v>
      </c>
      <c r="B218" s="6">
        <v>0</v>
      </c>
      <c r="C218" s="14">
        <v>0</v>
      </c>
      <c r="D218" s="6">
        <v>0</v>
      </c>
      <c r="E218" s="6">
        <v>0</v>
      </c>
      <c r="F218" s="6">
        <v>0</v>
      </c>
      <c r="G218" s="6">
        <f t="shared" si="13"/>
        <v>0</v>
      </c>
      <c r="H218" s="6">
        <f t="shared" si="14"/>
        <v>0</v>
      </c>
      <c r="I218" s="6">
        <f t="shared" si="15"/>
        <v>0</v>
      </c>
      <c r="J218" s="6">
        <f>VLOOKUP(G218,'Category Tables'!$A$4:$B$88,2,FALSE)</f>
        <v>0</v>
      </c>
      <c r="K218" s="6">
        <f>VLOOKUP(H218,'Category Tables'!$A$4:$B$88,2,FALSE)</f>
        <v>0</v>
      </c>
      <c r="L218" s="6">
        <f>VLOOKUP(I218,'Category Tables'!$A$4:$B$88,2,FALSE)</f>
        <v>0</v>
      </c>
    </row>
    <row r="219" spans="1:12" x14ac:dyDescent="0.25">
      <c r="A219" s="6">
        <v>0</v>
      </c>
      <c r="B219" s="6">
        <v>0</v>
      </c>
      <c r="C219" s="14">
        <v>0</v>
      </c>
      <c r="D219" s="6">
        <v>0</v>
      </c>
      <c r="E219" s="6">
        <v>0</v>
      </c>
      <c r="F219" s="6">
        <v>0</v>
      </c>
      <c r="G219" s="6">
        <f t="shared" si="13"/>
        <v>0</v>
      </c>
      <c r="H219" s="6">
        <f t="shared" si="14"/>
        <v>0</v>
      </c>
      <c r="I219" s="6">
        <f t="shared" si="15"/>
        <v>0</v>
      </c>
      <c r="J219" s="6">
        <f>VLOOKUP(G219,'Category Tables'!$A$4:$B$88,2,FALSE)</f>
        <v>0</v>
      </c>
      <c r="K219" s="6">
        <f>VLOOKUP(H219,'Category Tables'!$A$4:$B$88,2,FALSE)</f>
        <v>0</v>
      </c>
      <c r="L219" s="6">
        <f>VLOOKUP(I219,'Category Tables'!$A$4:$B$88,2,FALSE)</f>
        <v>0</v>
      </c>
    </row>
    <row r="220" spans="1:12" x14ac:dyDescent="0.25">
      <c r="A220" s="6">
        <v>0</v>
      </c>
      <c r="B220" s="6">
        <v>0</v>
      </c>
      <c r="C220" s="14">
        <v>0</v>
      </c>
      <c r="D220" s="6">
        <v>0</v>
      </c>
      <c r="E220" s="6">
        <v>0</v>
      </c>
      <c r="F220" s="6">
        <v>0</v>
      </c>
      <c r="G220" s="6">
        <f t="shared" si="13"/>
        <v>0</v>
      </c>
      <c r="H220" s="6">
        <f t="shared" si="14"/>
        <v>0</v>
      </c>
      <c r="I220" s="6">
        <f t="shared" si="15"/>
        <v>0</v>
      </c>
      <c r="J220" s="6">
        <f>VLOOKUP(G220,'Category Tables'!$A$4:$B$88,2,FALSE)</f>
        <v>0</v>
      </c>
      <c r="K220" s="6">
        <f>VLOOKUP(H220,'Category Tables'!$A$4:$B$88,2,FALSE)</f>
        <v>0</v>
      </c>
      <c r="L220" s="6">
        <f>VLOOKUP(I220,'Category Tables'!$A$4:$B$88,2,FALSE)</f>
        <v>0</v>
      </c>
    </row>
    <row r="221" spans="1:12" x14ac:dyDescent="0.25">
      <c r="A221" s="6">
        <v>0</v>
      </c>
      <c r="B221" s="6">
        <v>0</v>
      </c>
      <c r="C221" s="14">
        <v>0</v>
      </c>
      <c r="D221" s="6">
        <v>0</v>
      </c>
      <c r="E221" s="6">
        <v>0</v>
      </c>
      <c r="F221" s="6">
        <v>0</v>
      </c>
      <c r="G221" s="6">
        <f t="shared" si="13"/>
        <v>0</v>
      </c>
      <c r="H221" s="6">
        <f t="shared" si="14"/>
        <v>0</v>
      </c>
      <c r="I221" s="6">
        <f t="shared" si="15"/>
        <v>0</v>
      </c>
      <c r="J221" s="6">
        <f>VLOOKUP(G221,'Category Tables'!$A$4:$B$88,2,FALSE)</f>
        <v>0</v>
      </c>
      <c r="K221" s="6">
        <f>VLOOKUP(H221,'Category Tables'!$A$4:$B$88,2,FALSE)</f>
        <v>0</v>
      </c>
      <c r="L221" s="6">
        <f>VLOOKUP(I221,'Category Tables'!$A$4:$B$88,2,FALSE)</f>
        <v>0</v>
      </c>
    </row>
    <row r="222" spans="1:12" x14ac:dyDescent="0.25">
      <c r="A222" s="6">
        <v>0</v>
      </c>
      <c r="B222" s="6">
        <v>0</v>
      </c>
      <c r="C222" s="14">
        <v>0</v>
      </c>
      <c r="D222" s="6">
        <v>0</v>
      </c>
      <c r="E222" s="6">
        <v>0</v>
      </c>
      <c r="F222" s="6">
        <v>0</v>
      </c>
      <c r="G222" s="6">
        <f t="shared" si="13"/>
        <v>0</v>
      </c>
      <c r="H222" s="6">
        <f t="shared" si="14"/>
        <v>0</v>
      </c>
      <c r="I222" s="6">
        <f t="shared" si="15"/>
        <v>0</v>
      </c>
      <c r="J222" s="6">
        <f>VLOOKUP(G222,'Category Tables'!$A$4:$B$88,2,FALSE)</f>
        <v>0</v>
      </c>
      <c r="K222" s="6">
        <f>VLOOKUP(H222,'Category Tables'!$A$4:$B$88,2,FALSE)</f>
        <v>0</v>
      </c>
      <c r="L222" s="6">
        <f>VLOOKUP(I222,'Category Tables'!$A$4:$B$88,2,FALSE)</f>
        <v>0</v>
      </c>
    </row>
    <row r="223" spans="1:12" x14ac:dyDescent="0.25">
      <c r="A223" s="6">
        <v>0</v>
      </c>
      <c r="B223" s="6">
        <v>0</v>
      </c>
      <c r="C223" s="14">
        <v>0</v>
      </c>
      <c r="D223" s="6">
        <v>0</v>
      </c>
      <c r="E223" s="6">
        <v>0</v>
      </c>
      <c r="F223" s="6">
        <v>0</v>
      </c>
      <c r="G223" s="6">
        <f t="shared" si="13"/>
        <v>0</v>
      </c>
      <c r="H223" s="6">
        <f t="shared" si="14"/>
        <v>0</v>
      </c>
      <c r="I223" s="6">
        <f t="shared" si="15"/>
        <v>0</v>
      </c>
      <c r="J223" s="6">
        <f>VLOOKUP(G223,'Category Tables'!$A$4:$B$88,2,FALSE)</f>
        <v>0</v>
      </c>
      <c r="K223" s="6">
        <f>VLOOKUP(H223,'Category Tables'!$A$4:$B$88,2,FALSE)</f>
        <v>0</v>
      </c>
      <c r="L223" s="6">
        <f>VLOOKUP(I223,'Category Tables'!$A$4:$B$88,2,FALSE)</f>
        <v>0</v>
      </c>
    </row>
    <row r="224" spans="1:12" x14ac:dyDescent="0.25">
      <c r="A224" s="6">
        <v>0</v>
      </c>
      <c r="B224" s="6">
        <v>0</v>
      </c>
      <c r="C224" s="14">
        <v>0</v>
      </c>
      <c r="D224" s="6">
        <v>0</v>
      </c>
      <c r="E224" s="6">
        <v>0</v>
      </c>
      <c r="F224" s="6">
        <v>0</v>
      </c>
      <c r="G224" s="6">
        <f t="shared" si="13"/>
        <v>0</v>
      </c>
      <c r="H224" s="6">
        <f t="shared" si="14"/>
        <v>0</v>
      </c>
      <c r="I224" s="6">
        <f t="shared" si="15"/>
        <v>0</v>
      </c>
      <c r="J224" s="6">
        <f>VLOOKUP(G224,'Category Tables'!$A$4:$B$88,2,FALSE)</f>
        <v>0</v>
      </c>
      <c r="K224" s="6">
        <f>VLOOKUP(H224,'Category Tables'!$A$4:$B$88,2,FALSE)</f>
        <v>0</v>
      </c>
      <c r="L224" s="6">
        <f>VLOOKUP(I224,'Category Tables'!$A$4:$B$88,2,FALSE)</f>
        <v>0</v>
      </c>
    </row>
    <row r="225" spans="1:12" x14ac:dyDescent="0.25">
      <c r="A225" s="6">
        <v>0</v>
      </c>
      <c r="B225" s="6">
        <v>0</v>
      </c>
      <c r="C225" s="14">
        <v>0</v>
      </c>
      <c r="D225" s="6">
        <v>0</v>
      </c>
      <c r="E225" s="6">
        <v>0</v>
      </c>
      <c r="F225" s="6">
        <v>0</v>
      </c>
      <c r="G225" s="6">
        <f t="shared" si="13"/>
        <v>0</v>
      </c>
      <c r="H225" s="6">
        <f t="shared" si="14"/>
        <v>0</v>
      </c>
      <c r="I225" s="6">
        <f t="shared" si="15"/>
        <v>0</v>
      </c>
      <c r="J225" s="6">
        <f>VLOOKUP(G225,'Category Tables'!$A$4:$B$88,2,FALSE)</f>
        <v>0</v>
      </c>
      <c r="K225" s="6">
        <f>VLOOKUP(H225,'Category Tables'!$A$4:$B$88,2,FALSE)</f>
        <v>0</v>
      </c>
      <c r="L225" s="6">
        <f>VLOOKUP(I225,'Category Tables'!$A$4:$B$88,2,FALSE)</f>
        <v>0</v>
      </c>
    </row>
    <row r="226" spans="1:12" x14ac:dyDescent="0.25">
      <c r="A226" s="6">
        <v>0</v>
      </c>
      <c r="B226" s="6">
        <v>0</v>
      </c>
      <c r="C226" s="14">
        <v>0</v>
      </c>
      <c r="D226" s="6">
        <v>0</v>
      </c>
      <c r="E226" s="6">
        <v>0</v>
      </c>
      <c r="F226" s="6">
        <v>0</v>
      </c>
      <c r="G226" s="6">
        <f t="shared" si="13"/>
        <v>0</v>
      </c>
      <c r="H226" s="6">
        <f t="shared" si="14"/>
        <v>0</v>
      </c>
      <c r="I226" s="6">
        <f t="shared" si="15"/>
        <v>0</v>
      </c>
      <c r="J226" s="6">
        <f>VLOOKUP(G226,'Category Tables'!$A$4:$B$88,2,FALSE)</f>
        <v>0</v>
      </c>
      <c r="K226" s="6">
        <f>VLOOKUP(H226,'Category Tables'!$A$4:$B$88,2,FALSE)</f>
        <v>0</v>
      </c>
      <c r="L226" s="6">
        <f>VLOOKUP(I226,'Category Tables'!$A$4:$B$88,2,FALSE)</f>
        <v>0</v>
      </c>
    </row>
    <row r="227" spans="1:12" x14ac:dyDescent="0.25">
      <c r="A227" s="6">
        <v>0</v>
      </c>
      <c r="B227" s="6">
        <v>0</v>
      </c>
      <c r="C227" s="14">
        <v>0</v>
      </c>
      <c r="D227" s="6">
        <v>0</v>
      </c>
      <c r="E227" s="6">
        <v>0</v>
      </c>
      <c r="F227" s="6">
        <v>0</v>
      </c>
      <c r="G227" s="6">
        <f t="shared" si="13"/>
        <v>0</v>
      </c>
      <c r="H227" s="6">
        <f t="shared" si="14"/>
        <v>0</v>
      </c>
      <c r="I227" s="6">
        <f t="shared" si="15"/>
        <v>0</v>
      </c>
      <c r="J227" s="6">
        <f>VLOOKUP(G227,'Category Tables'!$A$4:$B$88,2,FALSE)</f>
        <v>0</v>
      </c>
      <c r="K227" s="6">
        <f>VLOOKUP(H227,'Category Tables'!$A$4:$B$88,2,FALSE)</f>
        <v>0</v>
      </c>
      <c r="L227" s="6">
        <f>VLOOKUP(I227,'Category Tables'!$A$4:$B$88,2,FALSE)</f>
        <v>0</v>
      </c>
    </row>
    <row r="228" spans="1:12" x14ac:dyDescent="0.25">
      <c r="A228" s="6">
        <v>0</v>
      </c>
      <c r="B228" s="6">
        <v>0</v>
      </c>
      <c r="C228" s="14">
        <v>0</v>
      </c>
      <c r="D228" s="6">
        <v>0</v>
      </c>
      <c r="E228" s="6">
        <v>0</v>
      </c>
      <c r="F228" s="6">
        <v>0</v>
      </c>
      <c r="G228" s="6">
        <f t="shared" si="13"/>
        <v>0</v>
      </c>
      <c r="H228" s="6">
        <f t="shared" si="14"/>
        <v>0</v>
      </c>
      <c r="I228" s="6">
        <f t="shared" si="15"/>
        <v>0</v>
      </c>
      <c r="J228" s="6">
        <f>VLOOKUP(G228,'Category Tables'!$A$4:$B$88,2,FALSE)</f>
        <v>0</v>
      </c>
      <c r="K228" s="6">
        <f>VLOOKUP(H228,'Category Tables'!$A$4:$B$88,2,FALSE)</f>
        <v>0</v>
      </c>
      <c r="L228" s="6">
        <f>VLOOKUP(I228,'Category Tables'!$A$4:$B$88,2,FALSE)</f>
        <v>0</v>
      </c>
    </row>
    <row r="229" spans="1:12" x14ac:dyDescent="0.25">
      <c r="A229" s="6">
        <v>0</v>
      </c>
      <c r="B229" s="6">
        <v>0</v>
      </c>
      <c r="C229" s="14">
        <v>0</v>
      </c>
      <c r="D229" s="6">
        <v>0</v>
      </c>
      <c r="E229" s="6">
        <v>0</v>
      </c>
      <c r="F229" s="6">
        <v>0</v>
      </c>
      <c r="G229" s="6">
        <f t="shared" si="13"/>
        <v>0</v>
      </c>
      <c r="H229" s="6">
        <f t="shared" si="14"/>
        <v>0</v>
      </c>
      <c r="I229" s="6">
        <f t="shared" si="15"/>
        <v>0</v>
      </c>
      <c r="J229" s="6">
        <f>VLOOKUP(G229,'Category Tables'!$A$4:$B$88,2,FALSE)</f>
        <v>0</v>
      </c>
      <c r="K229" s="6">
        <f>VLOOKUP(H229,'Category Tables'!$A$4:$B$88,2,FALSE)</f>
        <v>0</v>
      </c>
      <c r="L229" s="6">
        <f>VLOOKUP(I229,'Category Tables'!$A$4:$B$88,2,FALSE)</f>
        <v>0</v>
      </c>
    </row>
    <row r="230" spans="1:12" x14ac:dyDescent="0.25">
      <c r="A230" s="6">
        <v>0</v>
      </c>
      <c r="B230" s="6">
        <v>0</v>
      </c>
      <c r="C230" s="14">
        <v>0</v>
      </c>
      <c r="D230" s="6">
        <v>0</v>
      </c>
      <c r="E230" s="6">
        <v>0</v>
      </c>
      <c r="F230" s="6">
        <v>0</v>
      </c>
      <c r="G230" s="6">
        <f t="shared" si="13"/>
        <v>0</v>
      </c>
      <c r="H230" s="6">
        <f t="shared" si="14"/>
        <v>0</v>
      </c>
      <c r="I230" s="6">
        <f t="shared" si="15"/>
        <v>0</v>
      </c>
      <c r="J230" s="6">
        <f>VLOOKUP(G230,'Category Tables'!$A$4:$B$88,2,FALSE)</f>
        <v>0</v>
      </c>
      <c r="K230" s="6">
        <f>VLOOKUP(H230,'Category Tables'!$A$4:$B$88,2,FALSE)</f>
        <v>0</v>
      </c>
      <c r="L230" s="6">
        <f>VLOOKUP(I230,'Category Tables'!$A$4:$B$88,2,FALSE)</f>
        <v>0</v>
      </c>
    </row>
    <row r="231" spans="1:12" x14ac:dyDescent="0.25">
      <c r="A231" s="6">
        <v>0</v>
      </c>
      <c r="B231" s="6">
        <v>0</v>
      </c>
      <c r="C231" s="14">
        <v>0</v>
      </c>
      <c r="D231" s="6">
        <v>0</v>
      </c>
      <c r="E231" s="6">
        <v>0</v>
      </c>
      <c r="F231" s="6">
        <v>0</v>
      </c>
      <c r="G231" s="6">
        <f t="shared" si="13"/>
        <v>0</v>
      </c>
      <c r="H231" s="6">
        <f t="shared" si="14"/>
        <v>0</v>
      </c>
      <c r="I231" s="6">
        <f t="shared" si="15"/>
        <v>0</v>
      </c>
      <c r="J231" s="6">
        <f>VLOOKUP(G231,'Category Tables'!$A$4:$B$88,2,FALSE)</f>
        <v>0</v>
      </c>
      <c r="K231" s="6">
        <f>VLOOKUP(H231,'Category Tables'!$A$4:$B$88,2,FALSE)</f>
        <v>0</v>
      </c>
      <c r="L231" s="6">
        <f>VLOOKUP(I231,'Category Tables'!$A$4:$B$88,2,FALSE)</f>
        <v>0</v>
      </c>
    </row>
    <row r="232" spans="1:12" x14ac:dyDescent="0.25">
      <c r="A232" s="6">
        <v>0</v>
      </c>
      <c r="B232" s="6">
        <v>0</v>
      </c>
      <c r="C232" s="14">
        <v>0</v>
      </c>
      <c r="D232" s="6">
        <v>0</v>
      </c>
      <c r="E232" s="6">
        <v>0</v>
      </c>
      <c r="F232" s="6">
        <v>0</v>
      </c>
      <c r="G232" s="6">
        <f t="shared" si="13"/>
        <v>0</v>
      </c>
      <c r="H232" s="6">
        <f t="shared" si="14"/>
        <v>0</v>
      </c>
      <c r="I232" s="6">
        <f t="shared" si="15"/>
        <v>0</v>
      </c>
      <c r="J232" s="6">
        <f>VLOOKUP(G232,'Category Tables'!$A$4:$B$88,2,FALSE)</f>
        <v>0</v>
      </c>
      <c r="K232" s="6">
        <f>VLOOKUP(H232,'Category Tables'!$A$4:$B$88,2,FALSE)</f>
        <v>0</v>
      </c>
      <c r="L232" s="6">
        <f>VLOOKUP(I232,'Category Tables'!$A$4:$B$88,2,FALSE)</f>
        <v>0</v>
      </c>
    </row>
    <row r="233" spans="1:12" x14ac:dyDescent="0.25">
      <c r="A233" s="6">
        <v>0</v>
      </c>
      <c r="B233" s="6">
        <v>0</v>
      </c>
      <c r="C233" s="14">
        <v>0</v>
      </c>
      <c r="D233" s="6">
        <v>0</v>
      </c>
      <c r="E233" s="6">
        <v>0</v>
      </c>
      <c r="F233" s="6">
        <v>0</v>
      </c>
      <c r="G233" s="6">
        <f t="shared" si="13"/>
        <v>0</v>
      </c>
      <c r="H233" s="6">
        <f t="shared" si="14"/>
        <v>0</v>
      </c>
      <c r="I233" s="6">
        <f t="shared" si="15"/>
        <v>0</v>
      </c>
      <c r="J233" s="6">
        <f>VLOOKUP(G233,'Category Tables'!$A$4:$B$88,2,FALSE)</f>
        <v>0</v>
      </c>
      <c r="K233" s="6">
        <f>VLOOKUP(H233,'Category Tables'!$A$4:$B$88,2,FALSE)</f>
        <v>0</v>
      </c>
      <c r="L233" s="6">
        <f>VLOOKUP(I233,'Category Tables'!$A$4:$B$88,2,FALSE)</f>
        <v>0</v>
      </c>
    </row>
    <row r="234" spans="1:12" x14ac:dyDescent="0.25">
      <c r="A234" s="6">
        <v>0</v>
      </c>
      <c r="B234" s="6">
        <v>0</v>
      </c>
      <c r="C234" s="14">
        <v>0</v>
      </c>
      <c r="D234" s="6">
        <v>0</v>
      </c>
      <c r="E234" s="6">
        <v>0</v>
      </c>
      <c r="F234" s="6">
        <v>0</v>
      </c>
      <c r="G234" s="6">
        <f t="shared" si="13"/>
        <v>0</v>
      </c>
      <c r="H234" s="6">
        <f t="shared" si="14"/>
        <v>0</v>
      </c>
      <c r="I234" s="6">
        <f t="shared" si="15"/>
        <v>0</v>
      </c>
      <c r="J234" s="6">
        <f>VLOOKUP(G234,'Category Tables'!$A$4:$B$88,2,FALSE)</f>
        <v>0</v>
      </c>
      <c r="K234" s="6">
        <f>VLOOKUP(H234,'Category Tables'!$A$4:$B$88,2,FALSE)</f>
        <v>0</v>
      </c>
      <c r="L234" s="6">
        <f>VLOOKUP(I234,'Category Tables'!$A$4:$B$88,2,FALSE)</f>
        <v>0</v>
      </c>
    </row>
    <row r="235" spans="1:12" x14ac:dyDescent="0.25">
      <c r="A235" s="6">
        <v>0</v>
      </c>
      <c r="B235" s="6">
        <v>0</v>
      </c>
      <c r="C235" s="14">
        <v>0</v>
      </c>
      <c r="D235" s="6">
        <v>0</v>
      </c>
      <c r="E235" s="6">
        <v>0</v>
      </c>
      <c r="F235" s="6">
        <v>0</v>
      </c>
      <c r="G235" s="6">
        <f t="shared" si="13"/>
        <v>0</v>
      </c>
      <c r="H235" s="6">
        <f t="shared" si="14"/>
        <v>0</v>
      </c>
      <c r="I235" s="6">
        <f t="shared" si="15"/>
        <v>0</v>
      </c>
      <c r="J235" s="6">
        <f>VLOOKUP(G235,'Category Tables'!$A$4:$B$88,2,FALSE)</f>
        <v>0</v>
      </c>
      <c r="K235" s="6">
        <f>VLOOKUP(H235,'Category Tables'!$A$4:$B$88,2,FALSE)</f>
        <v>0</v>
      </c>
      <c r="L235" s="6">
        <f>VLOOKUP(I235,'Category Tables'!$A$4:$B$88,2,FALSE)</f>
        <v>0</v>
      </c>
    </row>
    <row r="236" spans="1:12" x14ac:dyDescent="0.25">
      <c r="A236" s="6">
        <v>0</v>
      </c>
      <c r="B236" s="6">
        <v>0</v>
      </c>
      <c r="C236" s="14">
        <v>0</v>
      </c>
      <c r="D236" s="6">
        <v>0</v>
      </c>
      <c r="E236" s="6">
        <v>0</v>
      </c>
      <c r="F236" s="6">
        <v>0</v>
      </c>
      <c r="G236" s="6">
        <f t="shared" si="13"/>
        <v>0</v>
      </c>
      <c r="H236" s="6">
        <f t="shared" si="14"/>
        <v>0</v>
      </c>
      <c r="I236" s="6">
        <f t="shared" si="15"/>
        <v>0</v>
      </c>
      <c r="J236" s="6">
        <f>VLOOKUP(G236,'Category Tables'!$A$4:$B$88,2,FALSE)</f>
        <v>0</v>
      </c>
      <c r="K236" s="6">
        <f>VLOOKUP(H236,'Category Tables'!$A$4:$B$88,2,FALSE)</f>
        <v>0</v>
      </c>
      <c r="L236" s="6">
        <f>VLOOKUP(I236,'Category Tables'!$A$4:$B$88,2,FALSE)</f>
        <v>0</v>
      </c>
    </row>
    <row r="237" spans="1:12" x14ac:dyDescent="0.25">
      <c r="A237" s="6">
        <v>0</v>
      </c>
      <c r="B237" s="6">
        <v>0</v>
      </c>
      <c r="C237" s="14">
        <v>0</v>
      </c>
      <c r="D237" s="6">
        <v>0</v>
      </c>
      <c r="E237" s="6">
        <v>0</v>
      </c>
      <c r="F237" s="6">
        <v>0</v>
      </c>
      <c r="G237" s="6">
        <f t="shared" si="13"/>
        <v>0</v>
      </c>
      <c r="H237" s="6">
        <f t="shared" si="14"/>
        <v>0</v>
      </c>
      <c r="I237" s="6">
        <f t="shared" si="15"/>
        <v>0</v>
      </c>
      <c r="J237" s="6">
        <f>VLOOKUP(G237,'Category Tables'!$A$4:$B$88,2,FALSE)</f>
        <v>0</v>
      </c>
      <c r="K237" s="6">
        <f>VLOOKUP(H237,'Category Tables'!$A$4:$B$88,2,FALSE)</f>
        <v>0</v>
      </c>
      <c r="L237" s="6">
        <f>VLOOKUP(I237,'Category Tables'!$A$4:$B$88,2,FALSE)</f>
        <v>0</v>
      </c>
    </row>
    <row r="238" spans="1:12" x14ac:dyDescent="0.25">
      <c r="A238" s="6">
        <v>0</v>
      </c>
      <c r="B238" s="6">
        <v>0</v>
      </c>
      <c r="C238" s="14">
        <v>0</v>
      </c>
      <c r="D238" s="6">
        <v>0</v>
      </c>
      <c r="E238" s="6">
        <v>0</v>
      </c>
      <c r="F238" s="6">
        <v>0</v>
      </c>
      <c r="G238" s="6">
        <f t="shared" si="13"/>
        <v>0</v>
      </c>
      <c r="H238" s="6">
        <f t="shared" si="14"/>
        <v>0</v>
      </c>
      <c r="I238" s="6">
        <f t="shared" si="15"/>
        <v>0</v>
      </c>
      <c r="J238" s="6">
        <f>VLOOKUP(G238,'Category Tables'!$A$4:$B$88,2,FALSE)</f>
        <v>0</v>
      </c>
      <c r="K238" s="6">
        <f>VLOOKUP(H238,'Category Tables'!$A$4:$B$88,2,FALSE)</f>
        <v>0</v>
      </c>
      <c r="L238" s="6">
        <f>VLOOKUP(I238,'Category Tables'!$A$4:$B$88,2,FALSE)</f>
        <v>0</v>
      </c>
    </row>
    <row r="239" spans="1:12" x14ac:dyDescent="0.25">
      <c r="A239" s="6">
        <v>0</v>
      </c>
      <c r="B239" s="6">
        <v>0</v>
      </c>
      <c r="C239" s="14">
        <v>0</v>
      </c>
      <c r="D239" s="6">
        <v>0</v>
      </c>
      <c r="E239" s="6">
        <v>0</v>
      </c>
      <c r="F239" s="6">
        <v>0</v>
      </c>
      <c r="G239" s="6">
        <f t="shared" si="13"/>
        <v>0</v>
      </c>
      <c r="H239" s="6">
        <f t="shared" si="14"/>
        <v>0</v>
      </c>
      <c r="I239" s="6">
        <f t="shared" si="15"/>
        <v>0</v>
      </c>
      <c r="J239" s="6">
        <f>VLOOKUP(G239,'Category Tables'!$A$4:$B$88,2,FALSE)</f>
        <v>0</v>
      </c>
      <c r="K239" s="6">
        <f>VLOOKUP(H239,'Category Tables'!$A$4:$B$88,2,FALSE)</f>
        <v>0</v>
      </c>
      <c r="L239" s="6">
        <f>VLOOKUP(I239,'Category Tables'!$A$4:$B$88,2,FALSE)</f>
        <v>0</v>
      </c>
    </row>
    <row r="240" spans="1:12" x14ac:dyDescent="0.25">
      <c r="A240" s="6">
        <v>0</v>
      </c>
      <c r="B240" s="6">
        <v>0</v>
      </c>
      <c r="C240" s="14">
        <v>0</v>
      </c>
      <c r="D240" s="6">
        <v>0</v>
      </c>
      <c r="E240" s="6">
        <v>0</v>
      </c>
      <c r="F240" s="6">
        <v>0</v>
      </c>
      <c r="G240" s="6">
        <f t="shared" si="13"/>
        <v>0</v>
      </c>
      <c r="H240" s="6">
        <f t="shared" si="14"/>
        <v>0</v>
      </c>
      <c r="I240" s="6">
        <f t="shared" si="15"/>
        <v>0</v>
      </c>
      <c r="J240" s="6">
        <f>VLOOKUP(G240,'Category Tables'!$A$4:$B$88,2,FALSE)</f>
        <v>0</v>
      </c>
      <c r="K240" s="6">
        <f>VLOOKUP(H240,'Category Tables'!$A$4:$B$88,2,FALSE)</f>
        <v>0</v>
      </c>
      <c r="L240" s="6">
        <f>VLOOKUP(I240,'Category Tables'!$A$4:$B$88,2,FALSE)</f>
        <v>0</v>
      </c>
    </row>
    <row r="241" spans="1:12" x14ac:dyDescent="0.25">
      <c r="A241" s="6">
        <v>0</v>
      </c>
      <c r="B241" s="6">
        <v>0</v>
      </c>
      <c r="C241" s="14">
        <v>0</v>
      </c>
      <c r="D241" s="6">
        <v>0</v>
      </c>
      <c r="E241" s="6">
        <v>0</v>
      </c>
      <c r="F241" s="6">
        <v>0</v>
      </c>
      <c r="G241" s="6">
        <f t="shared" si="13"/>
        <v>0</v>
      </c>
      <c r="H241" s="6">
        <f t="shared" si="14"/>
        <v>0</v>
      </c>
      <c r="I241" s="6">
        <f t="shared" si="15"/>
        <v>0</v>
      </c>
      <c r="J241" s="6">
        <f>VLOOKUP(G241,'Category Tables'!$A$4:$B$88,2,FALSE)</f>
        <v>0</v>
      </c>
      <c r="K241" s="6">
        <f>VLOOKUP(H241,'Category Tables'!$A$4:$B$88,2,FALSE)</f>
        <v>0</v>
      </c>
      <c r="L241" s="6">
        <f>VLOOKUP(I241,'Category Tables'!$A$4:$B$88,2,FALSE)</f>
        <v>0</v>
      </c>
    </row>
    <row r="242" spans="1:12" x14ac:dyDescent="0.25">
      <c r="A242" s="6">
        <v>0</v>
      </c>
      <c r="B242" s="6">
        <v>0</v>
      </c>
      <c r="C242" s="14">
        <v>0</v>
      </c>
      <c r="D242" s="6">
        <v>0</v>
      </c>
      <c r="E242" s="6">
        <v>0</v>
      </c>
      <c r="F242" s="6">
        <v>0</v>
      </c>
      <c r="G242" s="6">
        <f t="shared" si="13"/>
        <v>0</v>
      </c>
      <c r="H242" s="6">
        <f t="shared" si="14"/>
        <v>0</v>
      </c>
      <c r="I242" s="6">
        <f t="shared" si="15"/>
        <v>0</v>
      </c>
      <c r="J242" s="6">
        <f>VLOOKUP(G242,'Category Tables'!$A$4:$B$88,2,FALSE)</f>
        <v>0</v>
      </c>
      <c r="K242" s="6">
        <f>VLOOKUP(H242,'Category Tables'!$A$4:$B$88,2,FALSE)</f>
        <v>0</v>
      </c>
      <c r="L242" s="6">
        <f>VLOOKUP(I242,'Category Tables'!$A$4:$B$88,2,FALSE)</f>
        <v>0</v>
      </c>
    </row>
    <row r="243" spans="1:12" x14ac:dyDescent="0.25">
      <c r="A243" s="6">
        <v>0</v>
      </c>
      <c r="B243" s="6">
        <v>0</v>
      </c>
      <c r="C243" s="14">
        <v>0</v>
      </c>
      <c r="D243" s="6">
        <v>0</v>
      </c>
      <c r="E243" s="6">
        <v>0</v>
      </c>
      <c r="F243" s="6">
        <v>0</v>
      </c>
      <c r="G243" s="6">
        <f t="shared" si="13"/>
        <v>0</v>
      </c>
      <c r="H243" s="6">
        <f t="shared" si="14"/>
        <v>0</v>
      </c>
      <c r="I243" s="6">
        <f t="shared" si="15"/>
        <v>0</v>
      </c>
      <c r="J243" s="6">
        <f>VLOOKUP(G243,'Category Tables'!$A$4:$B$88,2,FALSE)</f>
        <v>0</v>
      </c>
      <c r="K243" s="6">
        <f>VLOOKUP(H243,'Category Tables'!$A$4:$B$88,2,FALSE)</f>
        <v>0</v>
      </c>
      <c r="L243" s="6">
        <f>VLOOKUP(I243,'Category Tables'!$A$4:$B$88,2,FALSE)</f>
        <v>0</v>
      </c>
    </row>
    <row r="244" spans="1:12" x14ac:dyDescent="0.25">
      <c r="A244" s="6">
        <v>0</v>
      </c>
      <c r="B244" s="6">
        <v>0</v>
      </c>
      <c r="C244" s="14">
        <v>0</v>
      </c>
      <c r="D244" s="6">
        <v>0</v>
      </c>
      <c r="E244" s="6">
        <v>0</v>
      </c>
      <c r="F244" s="6">
        <v>0</v>
      </c>
      <c r="G244" s="6">
        <f t="shared" si="13"/>
        <v>0</v>
      </c>
      <c r="H244" s="6">
        <f t="shared" si="14"/>
        <v>0</v>
      </c>
      <c r="I244" s="6">
        <f t="shared" si="15"/>
        <v>0</v>
      </c>
      <c r="J244" s="6">
        <f>VLOOKUP(G244,'Category Tables'!$A$4:$B$88,2,FALSE)</f>
        <v>0</v>
      </c>
      <c r="K244" s="6">
        <f>VLOOKUP(H244,'Category Tables'!$A$4:$B$88,2,FALSE)</f>
        <v>0</v>
      </c>
      <c r="L244" s="6">
        <f>VLOOKUP(I244,'Category Tables'!$A$4:$B$88,2,FALSE)</f>
        <v>0</v>
      </c>
    </row>
    <row r="245" spans="1:12" x14ac:dyDescent="0.25">
      <c r="A245" s="6">
        <v>0</v>
      </c>
      <c r="B245" s="6">
        <v>0</v>
      </c>
      <c r="C245" s="14">
        <v>0</v>
      </c>
      <c r="D245" s="6">
        <v>0</v>
      </c>
      <c r="E245" s="6">
        <v>0</v>
      </c>
      <c r="F245" s="6">
        <v>0</v>
      </c>
      <c r="G245" s="6">
        <f t="shared" si="13"/>
        <v>0</v>
      </c>
      <c r="H245" s="6">
        <f t="shared" si="14"/>
        <v>0</v>
      </c>
      <c r="I245" s="6">
        <f t="shared" si="15"/>
        <v>0</v>
      </c>
      <c r="J245" s="6">
        <f>VLOOKUP(G245,'Category Tables'!$A$4:$B$88,2,FALSE)</f>
        <v>0</v>
      </c>
      <c r="K245" s="6">
        <f>VLOOKUP(H245,'Category Tables'!$A$4:$B$88,2,FALSE)</f>
        <v>0</v>
      </c>
      <c r="L245" s="6">
        <f>VLOOKUP(I245,'Category Tables'!$A$4:$B$88,2,FALSE)</f>
        <v>0</v>
      </c>
    </row>
    <row r="246" spans="1:12" x14ac:dyDescent="0.25">
      <c r="A246" s="6">
        <v>0</v>
      </c>
      <c r="B246" s="6">
        <v>0</v>
      </c>
      <c r="C246" s="14">
        <v>0</v>
      </c>
      <c r="D246" s="6">
        <v>0</v>
      </c>
      <c r="E246" s="6">
        <v>0</v>
      </c>
      <c r="F246" s="6">
        <v>0</v>
      </c>
      <c r="G246" s="6">
        <f t="shared" si="13"/>
        <v>0</v>
      </c>
      <c r="H246" s="6">
        <f t="shared" si="14"/>
        <v>0</v>
      </c>
      <c r="I246" s="6">
        <f t="shared" si="15"/>
        <v>0</v>
      </c>
      <c r="J246" s="6">
        <f>VLOOKUP(G246,'Category Tables'!$A$4:$B$88,2,FALSE)</f>
        <v>0</v>
      </c>
      <c r="K246" s="6">
        <f>VLOOKUP(H246,'Category Tables'!$A$4:$B$88,2,FALSE)</f>
        <v>0</v>
      </c>
      <c r="L246" s="6">
        <f>VLOOKUP(I246,'Category Tables'!$A$4:$B$88,2,FALSE)</f>
        <v>0</v>
      </c>
    </row>
    <row r="247" spans="1:12" x14ac:dyDescent="0.25">
      <c r="A247" s="6">
        <v>0</v>
      </c>
      <c r="B247" s="6">
        <v>0</v>
      </c>
      <c r="C247" s="14">
        <v>0</v>
      </c>
      <c r="D247" s="6">
        <v>0</v>
      </c>
      <c r="E247" s="6">
        <v>0</v>
      </c>
      <c r="F247" s="6">
        <v>0</v>
      </c>
      <c r="G247" s="6">
        <f t="shared" si="13"/>
        <v>0</v>
      </c>
      <c r="H247" s="6">
        <f t="shared" si="14"/>
        <v>0</v>
      </c>
      <c r="I247" s="6">
        <f t="shared" si="15"/>
        <v>0</v>
      </c>
      <c r="J247" s="6">
        <f>VLOOKUP(G247,'Category Tables'!$A$4:$B$88,2,FALSE)</f>
        <v>0</v>
      </c>
      <c r="K247" s="6">
        <f>VLOOKUP(H247,'Category Tables'!$A$4:$B$88,2,FALSE)</f>
        <v>0</v>
      </c>
      <c r="L247" s="6">
        <f>VLOOKUP(I247,'Category Tables'!$A$4:$B$88,2,FALSE)</f>
        <v>0</v>
      </c>
    </row>
    <row r="248" spans="1:12" x14ac:dyDescent="0.25">
      <c r="A248" s="6">
        <v>0</v>
      </c>
      <c r="B248" s="6">
        <v>0</v>
      </c>
      <c r="C248" s="14">
        <v>0</v>
      </c>
      <c r="D248" s="6">
        <v>0</v>
      </c>
      <c r="E248" s="6">
        <v>0</v>
      </c>
      <c r="F248" s="6">
        <v>0</v>
      </c>
      <c r="G248" s="6">
        <f t="shared" si="13"/>
        <v>0</v>
      </c>
      <c r="H248" s="6">
        <f t="shared" si="14"/>
        <v>0</v>
      </c>
      <c r="I248" s="6">
        <f t="shared" si="15"/>
        <v>0</v>
      </c>
      <c r="J248" s="6">
        <f>VLOOKUP(G248,'Category Tables'!$A$4:$B$88,2,FALSE)</f>
        <v>0</v>
      </c>
      <c r="K248" s="6">
        <f>VLOOKUP(H248,'Category Tables'!$A$4:$B$88,2,FALSE)</f>
        <v>0</v>
      </c>
      <c r="L248" s="6">
        <f>VLOOKUP(I248,'Category Tables'!$A$4:$B$88,2,FALSE)</f>
        <v>0</v>
      </c>
    </row>
    <row r="249" spans="1:12" x14ac:dyDescent="0.25">
      <c r="A249" s="6">
        <v>0</v>
      </c>
      <c r="B249" s="6">
        <v>0</v>
      </c>
      <c r="C249" s="14">
        <v>0</v>
      </c>
      <c r="D249" s="6">
        <v>0</v>
      </c>
      <c r="E249" s="6">
        <v>0</v>
      </c>
      <c r="F249" s="6">
        <v>0</v>
      </c>
      <c r="G249" s="6">
        <f t="shared" si="13"/>
        <v>0</v>
      </c>
      <c r="H249" s="6">
        <f t="shared" si="14"/>
        <v>0</v>
      </c>
      <c r="I249" s="6">
        <f t="shared" si="15"/>
        <v>0</v>
      </c>
      <c r="J249" s="6">
        <f>VLOOKUP(G249,'Category Tables'!$A$4:$B$88,2,FALSE)</f>
        <v>0</v>
      </c>
      <c r="K249" s="6">
        <f>VLOOKUP(H249,'Category Tables'!$A$4:$B$88,2,FALSE)</f>
        <v>0</v>
      </c>
      <c r="L249" s="6">
        <f>VLOOKUP(I249,'Category Tables'!$A$4:$B$88,2,FALSE)</f>
        <v>0</v>
      </c>
    </row>
    <row r="250" spans="1:12" x14ac:dyDescent="0.25">
      <c r="A250" s="6">
        <v>0</v>
      </c>
      <c r="B250" s="6">
        <v>0</v>
      </c>
      <c r="C250" s="14">
        <v>0</v>
      </c>
      <c r="D250" s="6">
        <v>0</v>
      </c>
      <c r="E250" s="6">
        <v>0</v>
      </c>
      <c r="F250" s="6">
        <v>0</v>
      </c>
      <c r="G250" s="6">
        <f t="shared" si="13"/>
        <v>0</v>
      </c>
      <c r="H250" s="6">
        <f t="shared" si="14"/>
        <v>0</v>
      </c>
      <c r="I250" s="6">
        <f t="shared" si="15"/>
        <v>0</v>
      </c>
      <c r="J250" s="6">
        <f>VLOOKUP(G250,'Category Tables'!$A$4:$B$88,2,FALSE)</f>
        <v>0</v>
      </c>
      <c r="K250" s="6">
        <f>VLOOKUP(H250,'Category Tables'!$A$4:$B$88,2,FALSE)</f>
        <v>0</v>
      </c>
      <c r="L250" s="6">
        <f>VLOOKUP(I250,'Category Tables'!$A$4:$B$88,2,FALSE)</f>
        <v>0</v>
      </c>
    </row>
    <row r="251" spans="1:12" x14ac:dyDescent="0.25">
      <c r="A251" s="6">
        <v>0</v>
      </c>
      <c r="B251" s="6">
        <v>0</v>
      </c>
      <c r="C251" s="14">
        <v>0</v>
      </c>
      <c r="D251" s="6">
        <v>0</v>
      </c>
      <c r="E251" s="6">
        <v>0</v>
      </c>
      <c r="F251" s="6">
        <v>0</v>
      </c>
      <c r="G251" s="6">
        <f t="shared" si="13"/>
        <v>0</v>
      </c>
      <c r="H251" s="6">
        <f t="shared" si="14"/>
        <v>0</v>
      </c>
      <c r="I251" s="6">
        <f t="shared" si="15"/>
        <v>0</v>
      </c>
      <c r="J251" s="6">
        <f>VLOOKUP(G251,'Category Tables'!$A$4:$B$88,2,FALSE)</f>
        <v>0</v>
      </c>
      <c r="K251" s="6">
        <f>VLOOKUP(H251,'Category Tables'!$A$4:$B$88,2,FALSE)</f>
        <v>0</v>
      </c>
      <c r="L251" s="6">
        <f>VLOOKUP(I251,'Category Tables'!$A$4:$B$88,2,FALSE)</f>
        <v>0</v>
      </c>
    </row>
    <row r="252" spans="1:12" x14ac:dyDescent="0.25">
      <c r="A252" s="6">
        <v>0</v>
      </c>
      <c r="B252" s="6">
        <v>0</v>
      </c>
      <c r="C252" s="14">
        <v>0</v>
      </c>
      <c r="D252" s="6">
        <v>0</v>
      </c>
      <c r="E252" s="6">
        <v>0</v>
      </c>
      <c r="F252" s="6">
        <v>0</v>
      </c>
      <c r="G252" s="6">
        <f t="shared" si="13"/>
        <v>0</v>
      </c>
      <c r="H252" s="6">
        <f t="shared" si="14"/>
        <v>0</v>
      </c>
      <c r="I252" s="6">
        <f t="shared" si="15"/>
        <v>0</v>
      </c>
      <c r="J252" s="6">
        <f>VLOOKUP(G252,'Category Tables'!$A$4:$B$88,2,FALSE)</f>
        <v>0</v>
      </c>
      <c r="K252" s="6">
        <f>VLOOKUP(H252,'Category Tables'!$A$4:$B$88,2,FALSE)</f>
        <v>0</v>
      </c>
      <c r="L252" s="6">
        <f>VLOOKUP(I252,'Category Tables'!$A$4:$B$88,2,FALSE)</f>
        <v>0</v>
      </c>
    </row>
    <row r="253" spans="1:12" x14ac:dyDescent="0.25">
      <c r="A253" s="6">
        <v>0</v>
      </c>
      <c r="B253" s="6">
        <v>0</v>
      </c>
      <c r="C253" s="14">
        <v>0</v>
      </c>
      <c r="D253" s="6">
        <v>0</v>
      </c>
      <c r="E253" s="6">
        <v>0</v>
      </c>
      <c r="F253" s="6">
        <v>0</v>
      </c>
      <c r="G253" s="6">
        <f t="shared" si="13"/>
        <v>0</v>
      </c>
      <c r="H253" s="6">
        <f t="shared" si="14"/>
        <v>0</v>
      </c>
      <c r="I253" s="6">
        <f t="shared" si="15"/>
        <v>0</v>
      </c>
      <c r="J253" s="6">
        <f>VLOOKUP(G253,'Category Tables'!$A$4:$B$88,2,FALSE)</f>
        <v>0</v>
      </c>
      <c r="K253" s="6">
        <f>VLOOKUP(H253,'Category Tables'!$A$4:$B$88,2,FALSE)</f>
        <v>0</v>
      </c>
      <c r="L253" s="6">
        <f>VLOOKUP(I253,'Category Tables'!$A$4:$B$88,2,FALSE)</f>
        <v>0</v>
      </c>
    </row>
    <row r="254" spans="1:12" x14ac:dyDescent="0.25">
      <c r="A254" s="6">
        <v>0</v>
      </c>
      <c r="B254" s="6">
        <v>0</v>
      </c>
      <c r="C254" s="14">
        <v>0</v>
      </c>
      <c r="D254" s="6">
        <v>0</v>
      </c>
      <c r="E254" s="6">
        <v>0</v>
      </c>
      <c r="F254" s="6">
        <v>0</v>
      </c>
      <c r="G254" s="6">
        <f t="shared" si="13"/>
        <v>0</v>
      </c>
      <c r="H254" s="6">
        <f t="shared" si="14"/>
        <v>0</v>
      </c>
      <c r="I254" s="6">
        <f t="shared" si="15"/>
        <v>0</v>
      </c>
      <c r="J254" s="6">
        <f>VLOOKUP(G254,'Category Tables'!$A$4:$B$88,2,FALSE)</f>
        <v>0</v>
      </c>
      <c r="K254" s="6">
        <f>VLOOKUP(H254,'Category Tables'!$A$4:$B$88,2,FALSE)</f>
        <v>0</v>
      </c>
      <c r="L254" s="6">
        <f>VLOOKUP(I254,'Category Tables'!$A$4:$B$88,2,FALSE)</f>
        <v>0</v>
      </c>
    </row>
    <row r="255" spans="1:12" x14ac:dyDescent="0.25">
      <c r="A255" s="6">
        <v>0</v>
      </c>
      <c r="B255" s="6">
        <v>0</v>
      </c>
      <c r="C255" s="14">
        <v>0</v>
      </c>
      <c r="D255" s="6">
        <v>0</v>
      </c>
      <c r="E255" s="6">
        <v>0</v>
      </c>
      <c r="F255" s="6">
        <v>0</v>
      </c>
      <c r="G255" s="6">
        <f t="shared" si="13"/>
        <v>0</v>
      </c>
      <c r="H255" s="6">
        <f t="shared" si="14"/>
        <v>0</v>
      </c>
      <c r="I255" s="6">
        <f t="shared" si="15"/>
        <v>0</v>
      </c>
      <c r="J255" s="6">
        <f>VLOOKUP(G255,'Category Tables'!$A$4:$B$88,2,FALSE)</f>
        <v>0</v>
      </c>
      <c r="K255" s="6">
        <f>VLOOKUP(H255,'Category Tables'!$A$4:$B$88,2,FALSE)</f>
        <v>0</v>
      </c>
      <c r="L255" s="6">
        <f>VLOOKUP(I255,'Category Tables'!$A$4:$B$88,2,FALSE)</f>
        <v>0</v>
      </c>
    </row>
    <row r="256" spans="1:12" x14ac:dyDescent="0.25">
      <c r="A256" s="6">
        <v>0</v>
      </c>
      <c r="B256" s="6">
        <v>0</v>
      </c>
      <c r="C256" s="14">
        <v>0</v>
      </c>
      <c r="D256" s="6">
        <v>0</v>
      </c>
      <c r="E256" s="6">
        <v>0</v>
      </c>
      <c r="F256" s="6">
        <v>0</v>
      </c>
      <c r="G256" s="6">
        <f t="shared" si="13"/>
        <v>0</v>
      </c>
      <c r="H256" s="6">
        <f t="shared" si="14"/>
        <v>0</v>
      </c>
      <c r="I256" s="6">
        <f t="shared" si="15"/>
        <v>0</v>
      </c>
      <c r="J256" s="6">
        <f>VLOOKUP(G256,'Category Tables'!$A$4:$B$88,2,FALSE)</f>
        <v>0</v>
      </c>
      <c r="K256" s="6">
        <f>VLOOKUP(H256,'Category Tables'!$A$4:$B$88,2,FALSE)</f>
        <v>0</v>
      </c>
      <c r="L256" s="6">
        <f>VLOOKUP(I256,'Category Tables'!$A$4:$B$88,2,FALSE)</f>
        <v>0</v>
      </c>
    </row>
    <row r="257" spans="1:12" x14ac:dyDescent="0.25">
      <c r="A257" s="6">
        <v>0</v>
      </c>
      <c r="B257" s="6">
        <v>0</v>
      </c>
      <c r="C257" s="14">
        <v>0</v>
      </c>
      <c r="D257" s="6">
        <v>0</v>
      </c>
      <c r="E257" s="6">
        <v>0</v>
      </c>
      <c r="F257" s="6">
        <v>0</v>
      </c>
      <c r="G257" s="6">
        <f t="shared" si="13"/>
        <v>0</v>
      </c>
      <c r="H257" s="6">
        <f t="shared" si="14"/>
        <v>0</v>
      </c>
      <c r="I257" s="6">
        <f t="shared" si="15"/>
        <v>0</v>
      </c>
      <c r="J257" s="6">
        <f>VLOOKUP(G257,'Category Tables'!$A$4:$B$88,2,FALSE)</f>
        <v>0</v>
      </c>
      <c r="K257" s="6">
        <f>VLOOKUP(H257,'Category Tables'!$A$4:$B$88,2,FALSE)</f>
        <v>0</v>
      </c>
      <c r="L257" s="6">
        <f>VLOOKUP(I257,'Category Tables'!$A$4:$B$88,2,FALSE)</f>
        <v>0</v>
      </c>
    </row>
    <row r="258" spans="1:12" x14ac:dyDescent="0.25">
      <c r="A258" s="6">
        <v>0</v>
      </c>
      <c r="B258" s="6">
        <v>0</v>
      </c>
      <c r="C258" s="14">
        <v>0</v>
      </c>
      <c r="D258" s="6">
        <v>0</v>
      </c>
      <c r="E258" s="6">
        <v>0</v>
      </c>
      <c r="F258" s="6">
        <v>0</v>
      </c>
      <c r="G258" s="6">
        <f t="shared" si="13"/>
        <v>0</v>
      </c>
      <c r="H258" s="6">
        <f t="shared" si="14"/>
        <v>0</v>
      </c>
      <c r="I258" s="6">
        <f t="shared" si="15"/>
        <v>0</v>
      </c>
      <c r="J258" s="6">
        <f>VLOOKUP(G258,'Category Tables'!$A$4:$B$88,2,FALSE)</f>
        <v>0</v>
      </c>
      <c r="K258" s="6">
        <f>VLOOKUP(H258,'Category Tables'!$A$4:$B$88,2,FALSE)</f>
        <v>0</v>
      </c>
      <c r="L258" s="6">
        <f>VLOOKUP(I258,'Category Tables'!$A$4:$B$88,2,FALSE)</f>
        <v>0</v>
      </c>
    </row>
    <row r="259" spans="1:12" x14ac:dyDescent="0.25">
      <c r="A259" s="6">
        <v>0</v>
      </c>
      <c r="B259" s="6">
        <v>0</v>
      </c>
      <c r="C259" s="14">
        <v>0</v>
      </c>
      <c r="D259" s="6">
        <v>0</v>
      </c>
      <c r="E259" s="6">
        <v>0</v>
      </c>
      <c r="F259" s="6">
        <v>0</v>
      </c>
      <c r="G259" s="6">
        <f t="shared" si="13"/>
        <v>0</v>
      </c>
      <c r="H259" s="6">
        <f t="shared" si="14"/>
        <v>0</v>
      </c>
      <c r="I259" s="6">
        <f t="shared" si="15"/>
        <v>0</v>
      </c>
      <c r="J259" s="6">
        <f>VLOOKUP(G259,'Category Tables'!$A$4:$B$88,2,FALSE)</f>
        <v>0</v>
      </c>
      <c r="K259" s="6">
        <f>VLOOKUP(H259,'Category Tables'!$A$4:$B$88,2,FALSE)</f>
        <v>0</v>
      </c>
      <c r="L259" s="6">
        <f>VLOOKUP(I259,'Category Tables'!$A$4:$B$88,2,FALSE)</f>
        <v>0</v>
      </c>
    </row>
    <row r="260" spans="1:12" x14ac:dyDescent="0.25">
      <c r="A260" s="6">
        <v>0</v>
      </c>
      <c r="B260" s="6">
        <v>0</v>
      </c>
      <c r="C260" s="14">
        <v>0</v>
      </c>
      <c r="D260" s="6">
        <v>0</v>
      </c>
      <c r="E260" s="6">
        <v>0</v>
      </c>
      <c r="F260" s="6">
        <v>0</v>
      </c>
      <c r="G260" s="6">
        <f t="shared" si="13"/>
        <v>0</v>
      </c>
      <c r="H260" s="6">
        <f t="shared" si="14"/>
        <v>0</v>
      </c>
      <c r="I260" s="6">
        <f t="shared" si="15"/>
        <v>0</v>
      </c>
      <c r="J260" s="6">
        <f>VLOOKUP(G260,'Category Tables'!$A$4:$B$88,2,FALSE)</f>
        <v>0</v>
      </c>
      <c r="K260" s="6">
        <f>VLOOKUP(H260,'Category Tables'!$A$4:$B$88,2,FALSE)</f>
        <v>0</v>
      </c>
      <c r="L260" s="6">
        <f>VLOOKUP(I260,'Category Tables'!$A$4:$B$88,2,FALSE)</f>
        <v>0</v>
      </c>
    </row>
    <row r="261" spans="1:12" x14ac:dyDescent="0.25">
      <c r="A261" s="6">
        <v>0</v>
      </c>
      <c r="B261" s="6">
        <v>0</v>
      </c>
      <c r="C261" s="14">
        <v>0</v>
      </c>
      <c r="D261" s="6">
        <v>0</v>
      </c>
      <c r="E261" s="6">
        <v>0</v>
      </c>
      <c r="F261" s="6">
        <v>0</v>
      </c>
      <c r="G261" s="6">
        <f t="shared" si="13"/>
        <v>0</v>
      </c>
      <c r="H261" s="6">
        <f t="shared" si="14"/>
        <v>0</v>
      </c>
      <c r="I261" s="6">
        <f t="shared" si="15"/>
        <v>0</v>
      </c>
      <c r="J261" s="6">
        <f>VLOOKUP(G261,'Category Tables'!$A$4:$B$88,2,FALSE)</f>
        <v>0</v>
      </c>
      <c r="K261" s="6">
        <f>VLOOKUP(H261,'Category Tables'!$A$4:$B$88,2,FALSE)</f>
        <v>0</v>
      </c>
      <c r="L261" s="6">
        <f>VLOOKUP(I261,'Category Tables'!$A$4:$B$88,2,FALSE)</f>
        <v>0</v>
      </c>
    </row>
    <row r="262" spans="1:12" x14ac:dyDescent="0.25">
      <c r="A262" s="6">
        <v>0</v>
      </c>
      <c r="B262" s="6">
        <v>0</v>
      </c>
      <c r="C262" s="14">
        <v>0</v>
      </c>
      <c r="D262" s="6">
        <v>0</v>
      </c>
      <c r="E262" s="6">
        <v>0</v>
      </c>
      <c r="F262" s="6">
        <v>0</v>
      </c>
      <c r="G262" s="6">
        <f t="shared" si="13"/>
        <v>0</v>
      </c>
      <c r="H262" s="6">
        <f t="shared" si="14"/>
        <v>0</v>
      </c>
      <c r="I262" s="6">
        <f t="shared" si="15"/>
        <v>0</v>
      </c>
      <c r="J262" s="6">
        <f>VLOOKUP(G262,'Category Tables'!$A$4:$B$88,2,FALSE)</f>
        <v>0</v>
      </c>
      <c r="K262" s="6">
        <f>VLOOKUP(H262,'Category Tables'!$A$4:$B$88,2,FALSE)</f>
        <v>0</v>
      </c>
      <c r="L262" s="6">
        <f>VLOOKUP(I262,'Category Tables'!$A$4:$B$88,2,FALSE)</f>
        <v>0</v>
      </c>
    </row>
    <row r="263" spans="1:12" x14ac:dyDescent="0.25">
      <c r="A263" s="6">
        <v>0</v>
      </c>
      <c r="B263" s="6">
        <v>0</v>
      </c>
      <c r="C263" s="14">
        <v>0</v>
      </c>
      <c r="D263" s="6">
        <v>0</v>
      </c>
      <c r="E263" s="6">
        <v>0</v>
      </c>
      <c r="F263" s="6">
        <v>0</v>
      </c>
      <c r="G263" s="6">
        <f t="shared" si="13"/>
        <v>0</v>
      </c>
      <c r="H263" s="6">
        <f t="shared" si="14"/>
        <v>0</v>
      </c>
      <c r="I263" s="6">
        <f t="shared" si="15"/>
        <v>0</v>
      </c>
      <c r="J263" s="6">
        <f>VLOOKUP(G263,'Category Tables'!$A$4:$B$88,2,FALSE)</f>
        <v>0</v>
      </c>
      <c r="K263" s="6">
        <f>VLOOKUP(H263,'Category Tables'!$A$4:$B$88,2,FALSE)</f>
        <v>0</v>
      </c>
      <c r="L263" s="6">
        <f>VLOOKUP(I263,'Category Tables'!$A$4:$B$88,2,FALSE)</f>
        <v>0</v>
      </c>
    </row>
    <row r="264" spans="1:12" x14ac:dyDescent="0.25">
      <c r="A264" s="6">
        <v>0</v>
      </c>
      <c r="B264" s="6">
        <v>0</v>
      </c>
      <c r="C264" s="14">
        <v>0</v>
      </c>
      <c r="D264" s="6">
        <v>0</v>
      </c>
      <c r="E264" s="6">
        <v>0</v>
      </c>
      <c r="F264" s="6">
        <v>0</v>
      </c>
      <c r="G264" s="6">
        <f t="shared" si="13"/>
        <v>0</v>
      </c>
      <c r="H264" s="6">
        <f t="shared" si="14"/>
        <v>0</v>
      </c>
      <c r="I264" s="6">
        <f t="shared" si="15"/>
        <v>0</v>
      </c>
      <c r="J264" s="6">
        <f>VLOOKUP(G264,'Category Tables'!$A$4:$B$88,2,FALSE)</f>
        <v>0</v>
      </c>
      <c r="K264" s="6">
        <f>VLOOKUP(H264,'Category Tables'!$A$4:$B$88,2,FALSE)</f>
        <v>0</v>
      </c>
      <c r="L264" s="6">
        <f>VLOOKUP(I264,'Category Tables'!$A$4:$B$88,2,FALSE)</f>
        <v>0</v>
      </c>
    </row>
    <row r="265" spans="1:12" x14ac:dyDescent="0.25">
      <c r="A265" s="6">
        <v>0</v>
      </c>
      <c r="B265" s="6">
        <v>0</v>
      </c>
      <c r="C265" s="14">
        <v>0</v>
      </c>
      <c r="D265" s="6">
        <v>0</v>
      </c>
      <c r="E265" s="6">
        <v>0</v>
      </c>
      <c r="F265" s="6">
        <v>0</v>
      </c>
      <c r="G265" s="6">
        <f t="shared" si="13"/>
        <v>0</v>
      </c>
      <c r="H265" s="6">
        <f t="shared" si="14"/>
        <v>0</v>
      </c>
      <c r="I265" s="6">
        <f t="shared" si="15"/>
        <v>0</v>
      </c>
      <c r="J265" s="6">
        <f>VLOOKUP(G265,'Category Tables'!$A$4:$B$88,2,FALSE)</f>
        <v>0</v>
      </c>
      <c r="K265" s="6">
        <f>VLOOKUP(H265,'Category Tables'!$A$4:$B$88,2,FALSE)</f>
        <v>0</v>
      </c>
      <c r="L265" s="6">
        <f>VLOOKUP(I265,'Category Tables'!$A$4:$B$88,2,FALSE)</f>
        <v>0</v>
      </c>
    </row>
    <row r="266" spans="1:12" x14ac:dyDescent="0.25">
      <c r="A266" s="6">
        <v>0</v>
      </c>
      <c r="B266" s="6">
        <v>0</v>
      </c>
      <c r="C266" s="14">
        <v>0</v>
      </c>
      <c r="D266" s="6">
        <v>0</v>
      </c>
      <c r="E266" s="6">
        <v>0</v>
      </c>
      <c r="F266" s="6">
        <v>0</v>
      </c>
      <c r="G266" s="6">
        <f t="shared" si="13"/>
        <v>0</v>
      </c>
      <c r="H266" s="6">
        <f t="shared" si="14"/>
        <v>0</v>
      </c>
      <c r="I266" s="6">
        <f t="shared" si="15"/>
        <v>0</v>
      </c>
      <c r="J266" s="6">
        <f>VLOOKUP(G266,'Category Tables'!$A$4:$B$88,2,FALSE)</f>
        <v>0</v>
      </c>
      <c r="K266" s="6">
        <f>VLOOKUP(H266,'Category Tables'!$A$4:$B$88,2,FALSE)</f>
        <v>0</v>
      </c>
      <c r="L266" s="6">
        <f>VLOOKUP(I266,'Category Tables'!$A$4:$B$88,2,FALSE)</f>
        <v>0</v>
      </c>
    </row>
    <row r="267" spans="1:12" x14ac:dyDescent="0.25">
      <c r="A267" s="6">
        <v>0</v>
      </c>
      <c r="B267" s="6">
        <v>0</v>
      </c>
      <c r="C267" s="14">
        <v>0</v>
      </c>
      <c r="D267" s="6">
        <v>0</v>
      </c>
      <c r="E267" s="6">
        <v>0</v>
      </c>
      <c r="F267" s="6">
        <v>0</v>
      </c>
      <c r="G267" s="6">
        <f t="shared" si="13"/>
        <v>0</v>
      </c>
      <c r="H267" s="6">
        <f t="shared" si="14"/>
        <v>0</v>
      </c>
      <c r="I267" s="6">
        <f t="shared" si="15"/>
        <v>0</v>
      </c>
      <c r="J267" s="6">
        <f>VLOOKUP(G267,'Category Tables'!$A$4:$B$88,2,FALSE)</f>
        <v>0</v>
      </c>
      <c r="K267" s="6">
        <f>VLOOKUP(H267,'Category Tables'!$A$4:$B$88,2,FALSE)</f>
        <v>0</v>
      </c>
      <c r="L267" s="6">
        <f>VLOOKUP(I267,'Category Tables'!$A$4:$B$88,2,FALSE)</f>
        <v>0</v>
      </c>
    </row>
    <row r="268" spans="1:12" x14ac:dyDescent="0.25">
      <c r="A268" s="6">
        <v>0</v>
      </c>
      <c r="B268" s="6">
        <v>0</v>
      </c>
      <c r="C268" s="14">
        <v>0</v>
      </c>
      <c r="D268" s="6">
        <v>0</v>
      </c>
      <c r="E268" s="6">
        <v>0</v>
      </c>
      <c r="F268" s="6">
        <v>0</v>
      </c>
      <c r="G268" s="6">
        <f t="shared" si="13"/>
        <v>0</v>
      </c>
      <c r="H268" s="6">
        <f t="shared" si="14"/>
        <v>0</v>
      </c>
      <c r="I268" s="6">
        <f t="shared" si="15"/>
        <v>0</v>
      </c>
      <c r="J268" s="6">
        <f>VLOOKUP(G268,'Category Tables'!$A$4:$B$88,2,FALSE)</f>
        <v>0</v>
      </c>
      <c r="K268" s="6">
        <f>VLOOKUP(H268,'Category Tables'!$A$4:$B$88,2,FALSE)</f>
        <v>0</v>
      </c>
      <c r="L268" s="6">
        <f>VLOOKUP(I268,'Category Tables'!$A$4:$B$88,2,FALSE)</f>
        <v>0</v>
      </c>
    </row>
    <row r="269" spans="1:12" x14ac:dyDescent="0.25">
      <c r="A269" s="6">
        <v>0</v>
      </c>
      <c r="B269" s="6">
        <v>0</v>
      </c>
      <c r="C269" s="14">
        <v>0</v>
      </c>
      <c r="D269" s="6">
        <v>0</v>
      </c>
      <c r="E269" s="6">
        <v>0</v>
      </c>
      <c r="F269" s="6">
        <v>0</v>
      </c>
      <c r="G269" s="6">
        <f t="shared" si="13"/>
        <v>0</v>
      </c>
      <c r="H269" s="6">
        <f t="shared" si="14"/>
        <v>0</v>
      </c>
      <c r="I269" s="6">
        <f t="shared" si="15"/>
        <v>0</v>
      </c>
      <c r="J269" s="6">
        <f>VLOOKUP(G269,'Category Tables'!$A$4:$B$88,2,FALSE)</f>
        <v>0</v>
      </c>
      <c r="K269" s="6">
        <f>VLOOKUP(H269,'Category Tables'!$A$4:$B$88,2,FALSE)</f>
        <v>0</v>
      </c>
      <c r="L269" s="6">
        <f>VLOOKUP(I269,'Category Tables'!$A$4:$B$88,2,FALSE)</f>
        <v>0</v>
      </c>
    </row>
    <row r="270" spans="1:12" x14ac:dyDescent="0.25">
      <c r="A270" s="6">
        <v>0</v>
      </c>
      <c r="B270" s="6">
        <v>0</v>
      </c>
      <c r="C270" s="14">
        <v>0</v>
      </c>
      <c r="D270" s="6">
        <v>0</v>
      </c>
      <c r="E270" s="6">
        <v>0</v>
      </c>
      <c r="F270" s="6">
        <v>0</v>
      </c>
      <c r="G270" s="6">
        <f t="shared" si="13"/>
        <v>0</v>
      </c>
      <c r="H270" s="6">
        <f t="shared" si="14"/>
        <v>0</v>
      </c>
      <c r="I270" s="6">
        <f t="shared" si="15"/>
        <v>0</v>
      </c>
      <c r="J270" s="6">
        <f>VLOOKUP(G270,'Category Tables'!$A$4:$B$88,2,FALSE)</f>
        <v>0</v>
      </c>
      <c r="K270" s="6">
        <f>VLOOKUP(H270,'Category Tables'!$A$4:$B$88,2,FALSE)</f>
        <v>0</v>
      </c>
      <c r="L270" s="6">
        <f>VLOOKUP(I270,'Category Tables'!$A$4:$B$88,2,FALSE)</f>
        <v>0</v>
      </c>
    </row>
    <row r="271" spans="1:12" x14ac:dyDescent="0.25">
      <c r="A271" s="6">
        <v>0</v>
      </c>
      <c r="B271" s="6">
        <v>0</v>
      </c>
      <c r="C271" s="14">
        <v>0</v>
      </c>
      <c r="D271" s="6">
        <v>0</v>
      </c>
      <c r="E271" s="6">
        <v>0</v>
      </c>
      <c r="F271" s="6">
        <v>0</v>
      </c>
      <c r="G271" s="6">
        <f t="shared" si="13"/>
        <v>0</v>
      </c>
      <c r="H271" s="6">
        <f t="shared" si="14"/>
        <v>0</v>
      </c>
      <c r="I271" s="6">
        <f t="shared" si="15"/>
        <v>0</v>
      </c>
      <c r="J271" s="6">
        <f>VLOOKUP(G271,'Category Tables'!$A$4:$B$88,2,FALSE)</f>
        <v>0</v>
      </c>
      <c r="K271" s="6">
        <f>VLOOKUP(H271,'Category Tables'!$A$4:$B$88,2,FALSE)</f>
        <v>0</v>
      </c>
      <c r="L271" s="6">
        <f>VLOOKUP(I271,'Category Tables'!$A$4:$B$88,2,FALSE)</f>
        <v>0</v>
      </c>
    </row>
    <row r="272" spans="1:12" x14ac:dyDescent="0.25">
      <c r="A272" s="6">
        <v>0</v>
      </c>
      <c r="B272" s="6">
        <v>0</v>
      </c>
      <c r="C272" s="14">
        <v>0</v>
      </c>
      <c r="D272" s="6">
        <v>0</v>
      </c>
      <c r="E272" s="6">
        <v>0</v>
      </c>
      <c r="F272" s="6">
        <v>0</v>
      </c>
      <c r="G272" s="6">
        <f t="shared" si="13"/>
        <v>0</v>
      </c>
      <c r="H272" s="6">
        <f t="shared" si="14"/>
        <v>0</v>
      </c>
      <c r="I272" s="6">
        <f t="shared" si="15"/>
        <v>0</v>
      </c>
      <c r="J272" s="6">
        <f>VLOOKUP(G272,'Category Tables'!$A$4:$B$88,2,FALSE)</f>
        <v>0</v>
      </c>
      <c r="K272" s="6">
        <f>VLOOKUP(H272,'Category Tables'!$A$4:$B$88,2,FALSE)</f>
        <v>0</v>
      </c>
      <c r="L272" s="6">
        <f>VLOOKUP(I272,'Category Tables'!$A$4:$B$88,2,FALSE)</f>
        <v>0</v>
      </c>
    </row>
    <row r="273" spans="1:12" x14ac:dyDescent="0.25">
      <c r="A273" s="6">
        <v>0</v>
      </c>
      <c r="B273" s="6">
        <v>0</v>
      </c>
      <c r="C273" s="14">
        <v>0</v>
      </c>
      <c r="D273" s="6">
        <v>0</v>
      </c>
      <c r="E273" s="6">
        <v>0</v>
      </c>
      <c r="F273" s="6">
        <v>0</v>
      </c>
      <c r="G273" s="6">
        <f t="shared" si="13"/>
        <v>0</v>
      </c>
      <c r="H273" s="6">
        <f t="shared" si="14"/>
        <v>0</v>
      </c>
      <c r="I273" s="6">
        <f t="shared" si="15"/>
        <v>0</v>
      </c>
      <c r="J273" s="6">
        <f>VLOOKUP(G273,'Category Tables'!$A$4:$B$88,2,FALSE)</f>
        <v>0</v>
      </c>
      <c r="K273" s="6">
        <f>VLOOKUP(H273,'Category Tables'!$A$4:$B$88,2,FALSE)</f>
        <v>0</v>
      </c>
      <c r="L273" s="6">
        <f>VLOOKUP(I273,'Category Tables'!$A$4:$B$88,2,FALSE)</f>
        <v>0</v>
      </c>
    </row>
    <row r="274" spans="1:12" x14ac:dyDescent="0.25">
      <c r="A274" s="6">
        <v>0</v>
      </c>
      <c r="B274" s="6">
        <v>0</v>
      </c>
      <c r="C274" s="14">
        <v>0</v>
      </c>
      <c r="D274" s="6">
        <v>0</v>
      </c>
      <c r="E274" s="6">
        <v>0</v>
      </c>
      <c r="F274" s="6">
        <v>0</v>
      </c>
      <c r="G274" s="6">
        <f t="shared" si="13"/>
        <v>0</v>
      </c>
      <c r="H274" s="6">
        <f t="shared" si="14"/>
        <v>0</v>
      </c>
      <c r="I274" s="6">
        <f t="shared" si="15"/>
        <v>0</v>
      </c>
      <c r="J274" s="6">
        <f>VLOOKUP(G274,'Category Tables'!$A$4:$B$88,2,FALSE)</f>
        <v>0</v>
      </c>
      <c r="K274" s="6">
        <f>VLOOKUP(H274,'Category Tables'!$A$4:$B$88,2,FALSE)</f>
        <v>0</v>
      </c>
      <c r="L274" s="6">
        <f>VLOOKUP(I274,'Category Tables'!$A$4:$B$88,2,FALSE)</f>
        <v>0</v>
      </c>
    </row>
    <row r="275" spans="1:12" x14ac:dyDescent="0.25">
      <c r="A275" s="6">
        <v>0</v>
      </c>
      <c r="B275" s="6">
        <v>0</v>
      </c>
      <c r="C275" s="14">
        <v>0</v>
      </c>
      <c r="D275" s="6">
        <v>0</v>
      </c>
      <c r="E275" s="6">
        <v>0</v>
      </c>
      <c r="F275" s="6">
        <v>0</v>
      </c>
      <c r="G275" s="6">
        <f t="shared" si="13"/>
        <v>0</v>
      </c>
      <c r="H275" s="6">
        <f t="shared" si="14"/>
        <v>0</v>
      </c>
      <c r="I275" s="6">
        <f t="shared" si="15"/>
        <v>0</v>
      </c>
      <c r="J275" s="6">
        <f>VLOOKUP(G275,'Category Tables'!$A$4:$B$88,2,FALSE)</f>
        <v>0</v>
      </c>
      <c r="K275" s="6">
        <f>VLOOKUP(H275,'Category Tables'!$A$4:$B$88,2,FALSE)</f>
        <v>0</v>
      </c>
      <c r="L275" s="6">
        <f>VLOOKUP(I275,'Category Tables'!$A$4:$B$88,2,FALSE)</f>
        <v>0</v>
      </c>
    </row>
    <row r="276" spans="1:12" x14ac:dyDescent="0.25">
      <c r="A276" s="6">
        <v>0</v>
      </c>
      <c r="B276" s="6">
        <v>0</v>
      </c>
      <c r="C276" s="14">
        <v>0</v>
      </c>
      <c r="D276" s="6">
        <v>0</v>
      </c>
      <c r="E276" s="6">
        <v>0</v>
      </c>
      <c r="F276" s="6">
        <v>0</v>
      </c>
      <c r="G276" s="6">
        <f t="shared" si="13"/>
        <v>0</v>
      </c>
      <c r="H276" s="6">
        <f t="shared" si="14"/>
        <v>0</v>
      </c>
      <c r="I276" s="6">
        <f t="shared" si="15"/>
        <v>0</v>
      </c>
      <c r="J276" s="6">
        <f>VLOOKUP(G276,'Category Tables'!$A$4:$B$88,2,FALSE)</f>
        <v>0</v>
      </c>
      <c r="K276" s="6">
        <f>VLOOKUP(H276,'Category Tables'!$A$4:$B$88,2,FALSE)</f>
        <v>0</v>
      </c>
      <c r="L276" s="6">
        <f>VLOOKUP(I276,'Category Tables'!$A$4:$B$88,2,FALSE)</f>
        <v>0</v>
      </c>
    </row>
    <row r="277" spans="1:12" x14ac:dyDescent="0.25">
      <c r="A277" s="6">
        <v>0</v>
      </c>
      <c r="B277" s="6">
        <v>0</v>
      </c>
      <c r="C277" s="14">
        <v>0</v>
      </c>
      <c r="D277" s="6">
        <v>0</v>
      </c>
      <c r="E277" s="6">
        <v>0</v>
      </c>
      <c r="F277" s="6">
        <v>0</v>
      </c>
      <c r="G277" s="6">
        <f t="shared" si="13"/>
        <v>0</v>
      </c>
      <c r="H277" s="6">
        <f t="shared" si="14"/>
        <v>0</v>
      </c>
      <c r="I277" s="6">
        <f t="shared" si="15"/>
        <v>0</v>
      </c>
      <c r="J277" s="6">
        <f>VLOOKUP(G277,'Category Tables'!$A$4:$B$88,2,FALSE)</f>
        <v>0</v>
      </c>
      <c r="K277" s="6">
        <f>VLOOKUP(H277,'Category Tables'!$A$4:$B$88,2,FALSE)</f>
        <v>0</v>
      </c>
      <c r="L277" s="6">
        <f>VLOOKUP(I277,'Category Tables'!$A$4:$B$88,2,FALSE)</f>
        <v>0</v>
      </c>
    </row>
    <row r="278" spans="1:12" x14ac:dyDescent="0.25">
      <c r="A278" s="6">
        <v>0</v>
      </c>
      <c r="B278" s="6">
        <v>0</v>
      </c>
      <c r="C278" s="14">
        <v>0</v>
      </c>
      <c r="D278" s="6">
        <v>0</v>
      </c>
      <c r="E278" s="6">
        <v>0</v>
      </c>
      <c r="F278" s="6">
        <v>0</v>
      </c>
      <c r="G278" s="6">
        <f t="shared" si="13"/>
        <v>0</v>
      </c>
      <c r="H278" s="6">
        <f t="shared" si="14"/>
        <v>0</v>
      </c>
      <c r="I278" s="6">
        <f t="shared" si="15"/>
        <v>0</v>
      </c>
      <c r="J278" s="6">
        <f>VLOOKUP(G278,'Category Tables'!$A$4:$B$88,2,FALSE)</f>
        <v>0</v>
      </c>
      <c r="K278" s="6">
        <f>VLOOKUP(H278,'Category Tables'!$A$4:$B$88,2,FALSE)</f>
        <v>0</v>
      </c>
      <c r="L278" s="6">
        <f>VLOOKUP(I278,'Category Tables'!$A$4:$B$88,2,FALSE)</f>
        <v>0</v>
      </c>
    </row>
    <row r="279" spans="1:12" x14ac:dyDescent="0.25">
      <c r="A279" s="6">
        <v>0</v>
      </c>
      <c r="B279" s="6">
        <v>0</v>
      </c>
      <c r="C279" s="14">
        <v>0</v>
      </c>
      <c r="D279" s="6">
        <v>0</v>
      </c>
      <c r="E279" s="6">
        <v>0</v>
      </c>
      <c r="F279" s="6">
        <v>0</v>
      </c>
      <c r="G279" s="6">
        <f t="shared" si="13"/>
        <v>0</v>
      </c>
      <c r="H279" s="6">
        <f t="shared" si="14"/>
        <v>0</v>
      </c>
      <c r="I279" s="6">
        <f t="shared" si="15"/>
        <v>0</v>
      </c>
      <c r="J279" s="6">
        <f>VLOOKUP(G279,'Category Tables'!$A$4:$B$88,2,FALSE)</f>
        <v>0</v>
      </c>
      <c r="K279" s="6">
        <f>VLOOKUP(H279,'Category Tables'!$A$4:$B$88,2,FALSE)</f>
        <v>0</v>
      </c>
      <c r="L279" s="6">
        <f>VLOOKUP(I279,'Category Tables'!$A$4:$B$88,2,FALSE)</f>
        <v>0</v>
      </c>
    </row>
    <row r="280" spans="1:12" x14ac:dyDescent="0.25">
      <c r="A280" s="6">
        <v>0</v>
      </c>
      <c r="B280" s="6">
        <v>0</v>
      </c>
      <c r="C280" s="14">
        <v>0</v>
      </c>
      <c r="D280" s="6">
        <v>0</v>
      </c>
      <c r="E280" s="6">
        <v>0</v>
      </c>
      <c r="F280" s="6">
        <v>0</v>
      </c>
      <c r="G280" s="6">
        <f t="shared" si="13"/>
        <v>0</v>
      </c>
      <c r="H280" s="6">
        <f t="shared" si="14"/>
        <v>0</v>
      </c>
      <c r="I280" s="6">
        <f t="shared" si="15"/>
        <v>0</v>
      </c>
      <c r="J280" s="6">
        <f>VLOOKUP(G280,'Category Tables'!$A$4:$B$88,2,FALSE)</f>
        <v>0</v>
      </c>
      <c r="K280" s="6">
        <f>VLOOKUP(H280,'Category Tables'!$A$4:$B$88,2,FALSE)</f>
        <v>0</v>
      </c>
      <c r="L280" s="6">
        <f>VLOOKUP(I280,'Category Tables'!$A$4:$B$88,2,FALSE)</f>
        <v>0</v>
      </c>
    </row>
    <row r="281" spans="1:12" x14ac:dyDescent="0.25">
      <c r="A281" s="6">
        <v>0</v>
      </c>
      <c r="B281" s="6">
        <v>0</v>
      </c>
      <c r="C281" s="14">
        <v>0</v>
      </c>
      <c r="D281" s="6">
        <v>0</v>
      </c>
      <c r="E281" s="6">
        <v>0</v>
      </c>
      <c r="F281" s="6">
        <v>0</v>
      </c>
      <c r="G281" s="6">
        <f t="shared" ref="G281:G304" si="16">D281</f>
        <v>0</v>
      </c>
      <c r="H281" s="6">
        <f t="shared" ref="H281:H304" si="17">IF(E281=0,0,1*(D281&amp;E281))</f>
        <v>0</v>
      </c>
      <c r="I281" s="6">
        <f t="shared" ref="I281:I304" si="18">IF(F281=0,0,1*(D281&amp;E281&amp;F281))</f>
        <v>0</v>
      </c>
      <c r="J281" s="6">
        <f>VLOOKUP(G281,'Category Tables'!$A$4:$B$88,2,FALSE)</f>
        <v>0</v>
      </c>
      <c r="K281" s="6">
        <f>VLOOKUP(H281,'Category Tables'!$A$4:$B$88,2,FALSE)</f>
        <v>0</v>
      </c>
      <c r="L281" s="6">
        <f>VLOOKUP(I281,'Category Tables'!$A$4:$B$88,2,FALSE)</f>
        <v>0</v>
      </c>
    </row>
    <row r="282" spans="1:12" x14ac:dyDescent="0.25">
      <c r="A282" s="6">
        <v>0</v>
      </c>
      <c r="B282" s="6">
        <v>0</v>
      </c>
      <c r="C282" s="14">
        <v>0</v>
      </c>
      <c r="D282" s="6">
        <v>0</v>
      </c>
      <c r="E282" s="6">
        <v>0</v>
      </c>
      <c r="F282" s="6">
        <v>0</v>
      </c>
      <c r="G282" s="6">
        <f t="shared" si="16"/>
        <v>0</v>
      </c>
      <c r="H282" s="6">
        <f t="shared" si="17"/>
        <v>0</v>
      </c>
      <c r="I282" s="6">
        <f t="shared" si="18"/>
        <v>0</v>
      </c>
      <c r="J282" s="6">
        <f>VLOOKUP(G282,'Category Tables'!$A$4:$B$88,2,FALSE)</f>
        <v>0</v>
      </c>
      <c r="K282" s="6">
        <f>VLOOKUP(H282,'Category Tables'!$A$4:$B$88,2,FALSE)</f>
        <v>0</v>
      </c>
      <c r="L282" s="6">
        <f>VLOOKUP(I282,'Category Tables'!$A$4:$B$88,2,FALSE)</f>
        <v>0</v>
      </c>
    </row>
    <row r="283" spans="1:12" x14ac:dyDescent="0.25">
      <c r="A283" s="6">
        <v>0</v>
      </c>
      <c r="B283" s="6">
        <v>0</v>
      </c>
      <c r="C283" s="14">
        <v>0</v>
      </c>
      <c r="D283" s="6">
        <v>0</v>
      </c>
      <c r="E283" s="6">
        <v>0</v>
      </c>
      <c r="F283" s="6">
        <v>0</v>
      </c>
      <c r="G283" s="6">
        <f t="shared" si="16"/>
        <v>0</v>
      </c>
      <c r="H283" s="6">
        <f t="shared" si="17"/>
        <v>0</v>
      </c>
      <c r="I283" s="6">
        <f t="shared" si="18"/>
        <v>0</v>
      </c>
      <c r="J283" s="6">
        <f>VLOOKUP(G283,'Category Tables'!$A$4:$B$88,2,FALSE)</f>
        <v>0</v>
      </c>
      <c r="K283" s="6">
        <f>VLOOKUP(H283,'Category Tables'!$A$4:$B$88,2,FALSE)</f>
        <v>0</v>
      </c>
      <c r="L283" s="6">
        <f>VLOOKUP(I283,'Category Tables'!$A$4:$B$88,2,FALSE)</f>
        <v>0</v>
      </c>
    </row>
    <row r="284" spans="1:12" x14ac:dyDescent="0.25">
      <c r="A284" s="6">
        <v>0</v>
      </c>
      <c r="B284" s="6">
        <v>0</v>
      </c>
      <c r="C284" s="14">
        <v>0</v>
      </c>
      <c r="D284" s="6">
        <v>0</v>
      </c>
      <c r="E284" s="6">
        <v>0</v>
      </c>
      <c r="F284" s="6">
        <v>0</v>
      </c>
      <c r="G284" s="6">
        <f t="shared" si="16"/>
        <v>0</v>
      </c>
      <c r="H284" s="6">
        <f t="shared" si="17"/>
        <v>0</v>
      </c>
      <c r="I284" s="6">
        <f t="shared" si="18"/>
        <v>0</v>
      </c>
      <c r="J284" s="6">
        <f>VLOOKUP(G284,'Category Tables'!$A$4:$B$88,2,FALSE)</f>
        <v>0</v>
      </c>
      <c r="K284" s="6">
        <f>VLOOKUP(H284,'Category Tables'!$A$4:$B$88,2,FALSE)</f>
        <v>0</v>
      </c>
      <c r="L284" s="6">
        <f>VLOOKUP(I284,'Category Tables'!$A$4:$B$88,2,FALSE)</f>
        <v>0</v>
      </c>
    </row>
    <row r="285" spans="1:12" x14ac:dyDescent="0.25">
      <c r="A285" s="6">
        <v>0</v>
      </c>
      <c r="B285" s="6">
        <v>0</v>
      </c>
      <c r="C285" s="14">
        <v>0</v>
      </c>
      <c r="D285" s="6">
        <v>0</v>
      </c>
      <c r="E285" s="6">
        <v>0</v>
      </c>
      <c r="F285" s="6">
        <v>0</v>
      </c>
      <c r="G285" s="6">
        <f t="shared" si="16"/>
        <v>0</v>
      </c>
      <c r="H285" s="6">
        <f t="shared" si="17"/>
        <v>0</v>
      </c>
      <c r="I285" s="6">
        <f t="shared" si="18"/>
        <v>0</v>
      </c>
      <c r="J285" s="6">
        <f>VLOOKUP(G285,'Category Tables'!$A$4:$B$88,2,FALSE)</f>
        <v>0</v>
      </c>
      <c r="K285" s="6">
        <f>VLOOKUP(H285,'Category Tables'!$A$4:$B$88,2,FALSE)</f>
        <v>0</v>
      </c>
      <c r="L285" s="6">
        <f>VLOOKUP(I285,'Category Tables'!$A$4:$B$88,2,FALSE)</f>
        <v>0</v>
      </c>
    </row>
    <row r="286" spans="1:12" x14ac:dyDescent="0.25">
      <c r="A286" s="6">
        <v>0</v>
      </c>
      <c r="B286" s="6">
        <v>0</v>
      </c>
      <c r="C286" s="14">
        <v>0</v>
      </c>
      <c r="D286" s="6">
        <v>0</v>
      </c>
      <c r="E286" s="6">
        <v>0</v>
      </c>
      <c r="F286" s="6">
        <v>0</v>
      </c>
      <c r="G286" s="6">
        <f t="shared" si="16"/>
        <v>0</v>
      </c>
      <c r="H286" s="6">
        <f t="shared" si="17"/>
        <v>0</v>
      </c>
      <c r="I286" s="6">
        <f t="shared" si="18"/>
        <v>0</v>
      </c>
      <c r="J286" s="6">
        <f>VLOOKUP(G286,'Category Tables'!$A$4:$B$88,2,FALSE)</f>
        <v>0</v>
      </c>
      <c r="K286" s="6">
        <f>VLOOKUP(H286,'Category Tables'!$A$4:$B$88,2,FALSE)</f>
        <v>0</v>
      </c>
      <c r="L286" s="6">
        <f>VLOOKUP(I286,'Category Tables'!$A$4:$B$88,2,FALSE)</f>
        <v>0</v>
      </c>
    </row>
    <row r="287" spans="1:12" x14ac:dyDescent="0.25">
      <c r="A287" s="6">
        <v>0</v>
      </c>
      <c r="B287" s="6">
        <v>0</v>
      </c>
      <c r="C287" s="14">
        <v>0</v>
      </c>
      <c r="D287" s="6">
        <v>0</v>
      </c>
      <c r="E287" s="6">
        <v>0</v>
      </c>
      <c r="F287" s="6">
        <v>0</v>
      </c>
      <c r="G287" s="6">
        <f t="shared" si="16"/>
        <v>0</v>
      </c>
      <c r="H287" s="6">
        <f t="shared" si="17"/>
        <v>0</v>
      </c>
      <c r="I287" s="6">
        <f t="shared" si="18"/>
        <v>0</v>
      </c>
      <c r="J287" s="6">
        <f>VLOOKUP(G287,'Category Tables'!$A$4:$B$88,2,FALSE)</f>
        <v>0</v>
      </c>
      <c r="K287" s="6">
        <f>VLOOKUP(H287,'Category Tables'!$A$4:$B$88,2,FALSE)</f>
        <v>0</v>
      </c>
      <c r="L287" s="6">
        <f>VLOOKUP(I287,'Category Tables'!$A$4:$B$88,2,FALSE)</f>
        <v>0</v>
      </c>
    </row>
    <row r="288" spans="1:12" x14ac:dyDescent="0.25">
      <c r="A288" s="6">
        <v>0</v>
      </c>
      <c r="B288" s="6">
        <v>0</v>
      </c>
      <c r="C288" s="14">
        <v>0</v>
      </c>
      <c r="D288" s="6">
        <v>0</v>
      </c>
      <c r="E288" s="6">
        <v>0</v>
      </c>
      <c r="F288" s="6">
        <v>0</v>
      </c>
      <c r="G288" s="6">
        <f t="shared" si="16"/>
        <v>0</v>
      </c>
      <c r="H288" s="6">
        <f t="shared" si="17"/>
        <v>0</v>
      </c>
      <c r="I288" s="6">
        <f t="shared" si="18"/>
        <v>0</v>
      </c>
      <c r="J288" s="6">
        <f>VLOOKUP(G288,'Category Tables'!$A$4:$B$88,2,FALSE)</f>
        <v>0</v>
      </c>
      <c r="K288" s="6">
        <f>VLOOKUP(H288,'Category Tables'!$A$4:$B$88,2,FALSE)</f>
        <v>0</v>
      </c>
      <c r="L288" s="6">
        <f>VLOOKUP(I288,'Category Tables'!$A$4:$B$88,2,FALSE)</f>
        <v>0</v>
      </c>
    </row>
    <row r="289" spans="1:12" x14ac:dyDescent="0.25">
      <c r="A289" s="6">
        <v>0</v>
      </c>
      <c r="B289" s="6">
        <v>0</v>
      </c>
      <c r="C289" s="14">
        <v>0</v>
      </c>
      <c r="D289" s="6">
        <v>0</v>
      </c>
      <c r="E289" s="6">
        <v>0</v>
      </c>
      <c r="F289" s="6">
        <v>0</v>
      </c>
      <c r="G289" s="6">
        <f t="shared" si="16"/>
        <v>0</v>
      </c>
      <c r="H289" s="6">
        <f t="shared" si="17"/>
        <v>0</v>
      </c>
      <c r="I289" s="6">
        <f t="shared" si="18"/>
        <v>0</v>
      </c>
      <c r="J289" s="6">
        <f>VLOOKUP(G289,'Category Tables'!$A$4:$B$88,2,FALSE)</f>
        <v>0</v>
      </c>
      <c r="K289" s="6">
        <f>VLOOKUP(H289,'Category Tables'!$A$4:$B$88,2,FALSE)</f>
        <v>0</v>
      </c>
      <c r="L289" s="6">
        <f>VLOOKUP(I289,'Category Tables'!$A$4:$B$88,2,FALSE)</f>
        <v>0</v>
      </c>
    </row>
    <row r="290" spans="1:12" x14ac:dyDescent="0.25">
      <c r="A290" s="6">
        <v>0</v>
      </c>
      <c r="B290" s="6">
        <v>0</v>
      </c>
      <c r="C290" s="14">
        <v>0</v>
      </c>
      <c r="D290" s="6">
        <v>0</v>
      </c>
      <c r="E290" s="6">
        <v>0</v>
      </c>
      <c r="F290" s="6">
        <v>0</v>
      </c>
      <c r="G290" s="6">
        <f t="shared" si="16"/>
        <v>0</v>
      </c>
      <c r="H290" s="6">
        <f t="shared" si="17"/>
        <v>0</v>
      </c>
      <c r="I290" s="6">
        <f t="shared" si="18"/>
        <v>0</v>
      </c>
      <c r="J290" s="6">
        <f>VLOOKUP(G290,'Category Tables'!$A$4:$B$88,2,FALSE)</f>
        <v>0</v>
      </c>
      <c r="K290" s="6">
        <f>VLOOKUP(H290,'Category Tables'!$A$4:$B$88,2,FALSE)</f>
        <v>0</v>
      </c>
      <c r="L290" s="6">
        <f>VLOOKUP(I290,'Category Tables'!$A$4:$B$88,2,FALSE)</f>
        <v>0</v>
      </c>
    </row>
    <row r="291" spans="1:12" x14ac:dyDescent="0.25">
      <c r="A291" s="6">
        <v>0</v>
      </c>
      <c r="B291" s="6">
        <v>0</v>
      </c>
      <c r="C291" s="14">
        <v>0</v>
      </c>
      <c r="D291" s="6">
        <v>0</v>
      </c>
      <c r="E291" s="6">
        <v>0</v>
      </c>
      <c r="F291" s="6">
        <v>0</v>
      </c>
      <c r="G291" s="6">
        <f t="shared" si="16"/>
        <v>0</v>
      </c>
      <c r="H291" s="6">
        <f t="shared" si="17"/>
        <v>0</v>
      </c>
      <c r="I291" s="6">
        <f t="shared" si="18"/>
        <v>0</v>
      </c>
      <c r="J291" s="6">
        <f>VLOOKUP(G291,'Category Tables'!$A$4:$B$88,2,FALSE)</f>
        <v>0</v>
      </c>
      <c r="K291" s="6">
        <f>VLOOKUP(H291,'Category Tables'!$A$4:$B$88,2,FALSE)</f>
        <v>0</v>
      </c>
      <c r="L291" s="6">
        <f>VLOOKUP(I291,'Category Tables'!$A$4:$B$88,2,FALSE)</f>
        <v>0</v>
      </c>
    </row>
    <row r="292" spans="1:12" x14ac:dyDescent="0.25">
      <c r="A292" s="6">
        <v>0</v>
      </c>
      <c r="B292" s="6">
        <v>0</v>
      </c>
      <c r="C292" s="14">
        <v>0</v>
      </c>
      <c r="D292" s="6">
        <v>0</v>
      </c>
      <c r="E292" s="6">
        <v>0</v>
      </c>
      <c r="F292" s="6">
        <v>0</v>
      </c>
      <c r="G292" s="6">
        <f t="shared" si="16"/>
        <v>0</v>
      </c>
      <c r="H292" s="6">
        <f t="shared" si="17"/>
        <v>0</v>
      </c>
      <c r="I292" s="6">
        <f t="shared" si="18"/>
        <v>0</v>
      </c>
      <c r="J292" s="6">
        <f>VLOOKUP(G292,'Category Tables'!$A$4:$B$88,2,FALSE)</f>
        <v>0</v>
      </c>
      <c r="K292" s="6">
        <f>VLOOKUP(H292,'Category Tables'!$A$4:$B$88,2,FALSE)</f>
        <v>0</v>
      </c>
      <c r="L292" s="6">
        <f>VLOOKUP(I292,'Category Tables'!$A$4:$B$88,2,FALSE)</f>
        <v>0</v>
      </c>
    </row>
    <row r="293" spans="1:12" x14ac:dyDescent="0.25">
      <c r="A293" s="6">
        <v>0</v>
      </c>
      <c r="B293" s="6">
        <v>0</v>
      </c>
      <c r="C293" s="14">
        <v>0</v>
      </c>
      <c r="D293" s="6">
        <v>0</v>
      </c>
      <c r="E293" s="6">
        <v>0</v>
      </c>
      <c r="F293" s="6">
        <v>0</v>
      </c>
      <c r="G293" s="6">
        <f t="shared" si="16"/>
        <v>0</v>
      </c>
      <c r="H293" s="6">
        <f t="shared" si="17"/>
        <v>0</v>
      </c>
      <c r="I293" s="6">
        <f t="shared" si="18"/>
        <v>0</v>
      </c>
      <c r="J293" s="6">
        <f>VLOOKUP(G293,'Category Tables'!$A$4:$B$88,2,FALSE)</f>
        <v>0</v>
      </c>
      <c r="K293" s="6">
        <f>VLOOKUP(H293,'Category Tables'!$A$4:$B$88,2,FALSE)</f>
        <v>0</v>
      </c>
      <c r="L293" s="6">
        <f>VLOOKUP(I293,'Category Tables'!$A$4:$B$88,2,FALSE)</f>
        <v>0</v>
      </c>
    </row>
    <row r="294" spans="1:12" x14ac:dyDescent="0.25">
      <c r="A294" s="6">
        <v>0</v>
      </c>
      <c r="B294" s="6">
        <v>0</v>
      </c>
      <c r="C294" s="14">
        <v>0</v>
      </c>
      <c r="D294" s="6">
        <v>0</v>
      </c>
      <c r="E294" s="6">
        <v>0</v>
      </c>
      <c r="F294" s="6">
        <v>0</v>
      </c>
      <c r="G294" s="6">
        <f t="shared" si="16"/>
        <v>0</v>
      </c>
      <c r="H294" s="6">
        <f t="shared" si="17"/>
        <v>0</v>
      </c>
      <c r="I294" s="6">
        <f t="shared" si="18"/>
        <v>0</v>
      </c>
      <c r="J294" s="6">
        <f>VLOOKUP(G294,'Category Tables'!$A$4:$B$88,2,FALSE)</f>
        <v>0</v>
      </c>
      <c r="K294" s="6">
        <f>VLOOKUP(H294,'Category Tables'!$A$4:$B$88,2,FALSE)</f>
        <v>0</v>
      </c>
      <c r="L294" s="6">
        <f>VLOOKUP(I294,'Category Tables'!$A$4:$B$88,2,FALSE)</f>
        <v>0</v>
      </c>
    </row>
    <row r="295" spans="1:12" x14ac:dyDescent="0.25">
      <c r="A295" s="6">
        <v>0</v>
      </c>
      <c r="B295" s="6">
        <v>0</v>
      </c>
      <c r="C295" s="14">
        <v>0</v>
      </c>
      <c r="D295" s="6">
        <v>0</v>
      </c>
      <c r="E295" s="6">
        <v>0</v>
      </c>
      <c r="F295" s="6">
        <v>0</v>
      </c>
      <c r="G295" s="6">
        <f t="shared" si="16"/>
        <v>0</v>
      </c>
      <c r="H295" s="6">
        <f t="shared" si="17"/>
        <v>0</v>
      </c>
      <c r="I295" s="6">
        <f t="shared" si="18"/>
        <v>0</v>
      </c>
      <c r="J295" s="6">
        <f>VLOOKUP(G295,'Category Tables'!$A$4:$B$88,2,FALSE)</f>
        <v>0</v>
      </c>
      <c r="K295" s="6">
        <f>VLOOKUP(H295,'Category Tables'!$A$4:$B$88,2,FALSE)</f>
        <v>0</v>
      </c>
      <c r="L295" s="6">
        <f>VLOOKUP(I295,'Category Tables'!$A$4:$B$88,2,FALSE)</f>
        <v>0</v>
      </c>
    </row>
    <row r="296" spans="1:12" x14ac:dyDescent="0.25">
      <c r="A296" s="6">
        <v>0</v>
      </c>
      <c r="B296" s="6">
        <v>0</v>
      </c>
      <c r="C296" s="14">
        <v>0</v>
      </c>
      <c r="D296" s="6">
        <v>0</v>
      </c>
      <c r="E296" s="6">
        <v>0</v>
      </c>
      <c r="F296" s="6">
        <v>0</v>
      </c>
      <c r="G296" s="6">
        <f t="shared" si="16"/>
        <v>0</v>
      </c>
      <c r="H296" s="6">
        <f t="shared" si="17"/>
        <v>0</v>
      </c>
      <c r="I296" s="6">
        <f t="shared" si="18"/>
        <v>0</v>
      </c>
      <c r="J296" s="6">
        <f>VLOOKUP(G296,'Category Tables'!$A$4:$B$88,2,FALSE)</f>
        <v>0</v>
      </c>
      <c r="K296" s="6">
        <f>VLOOKUP(H296,'Category Tables'!$A$4:$B$88,2,FALSE)</f>
        <v>0</v>
      </c>
      <c r="L296" s="6">
        <f>VLOOKUP(I296,'Category Tables'!$A$4:$B$88,2,FALSE)</f>
        <v>0</v>
      </c>
    </row>
    <row r="297" spans="1:12" x14ac:dyDescent="0.25">
      <c r="A297" s="6">
        <v>0</v>
      </c>
      <c r="B297" s="6">
        <v>0</v>
      </c>
      <c r="C297" s="14">
        <v>0</v>
      </c>
      <c r="D297" s="6">
        <v>0</v>
      </c>
      <c r="E297" s="6">
        <v>0</v>
      </c>
      <c r="F297" s="6">
        <v>0</v>
      </c>
      <c r="G297" s="6">
        <f t="shared" si="16"/>
        <v>0</v>
      </c>
      <c r="H297" s="6">
        <f t="shared" si="17"/>
        <v>0</v>
      </c>
      <c r="I297" s="6">
        <f t="shared" si="18"/>
        <v>0</v>
      </c>
      <c r="J297" s="6">
        <f>VLOOKUP(G297,'Category Tables'!$A$4:$B$88,2,FALSE)</f>
        <v>0</v>
      </c>
      <c r="K297" s="6">
        <f>VLOOKUP(H297,'Category Tables'!$A$4:$B$88,2,FALSE)</f>
        <v>0</v>
      </c>
      <c r="L297" s="6">
        <f>VLOOKUP(I297,'Category Tables'!$A$4:$B$88,2,FALSE)</f>
        <v>0</v>
      </c>
    </row>
    <row r="298" spans="1:12" x14ac:dyDescent="0.25">
      <c r="A298" s="6">
        <v>0</v>
      </c>
      <c r="B298" s="6">
        <v>0</v>
      </c>
      <c r="C298" s="14">
        <v>0</v>
      </c>
      <c r="D298" s="6">
        <v>0</v>
      </c>
      <c r="E298" s="6">
        <v>0</v>
      </c>
      <c r="F298" s="6">
        <v>0</v>
      </c>
      <c r="G298" s="6">
        <f t="shared" si="16"/>
        <v>0</v>
      </c>
      <c r="H298" s="6">
        <f t="shared" si="17"/>
        <v>0</v>
      </c>
      <c r="I298" s="6">
        <f t="shared" si="18"/>
        <v>0</v>
      </c>
      <c r="J298" s="6">
        <f>VLOOKUP(G298,'Category Tables'!$A$4:$B$88,2,FALSE)</f>
        <v>0</v>
      </c>
      <c r="K298" s="6">
        <f>VLOOKUP(H298,'Category Tables'!$A$4:$B$88,2,FALSE)</f>
        <v>0</v>
      </c>
      <c r="L298" s="6">
        <f>VLOOKUP(I298,'Category Tables'!$A$4:$B$88,2,FALSE)</f>
        <v>0</v>
      </c>
    </row>
    <row r="299" spans="1:12" x14ac:dyDescent="0.25">
      <c r="A299" s="6">
        <v>0</v>
      </c>
      <c r="B299" s="6">
        <v>0</v>
      </c>
      <c r="C299" s="14">
        <v>0</v>
      </c>
      <c r="D299" s="6">
        <v>0</v>
      </c>
      <c r="E299" s="6">
        <v>0</v>
      </c>
      <c r="F299" s="6">
        <v>0</v>
      </c>
      <c r="G299" s="6">
        <f t="shared" si="16"/>
        <v>0</v>
      </c>
      <c r="H299" s="6">
        <f t="shared" si="17"/>
        <v>0</v>
      </c>
      <c r="I299" s="6">
        <f t="shared" si="18"/>
        <v>0</v>
      </c>
      <c r="J299" s="6">
        <f>VLOOKUP(G299,'Category Tables'!$A$4:$B$88,2,FALSE)</f>
        <v>0</v>
      </c>
      <c r="K299" s="6">
        <f>VLOOKUP(H299,'Category Tables'!$A$4:$B$88,2,FALSE)</f>
        <v>0</v>
      </c>
      <c r="L299" s="6">
        <f>VLOOKUP(I299,'Category Tables'!$A$4:$B$88,2,FALSE)</f>
        <v>0</v>
      </c>
    </row>
    <row r="300" spans="1:12" x14ac:dyDescent="0.25">
      <c r="A300" s="6">
        <v>0</v>
      </c>
      <c r="B300" s="6">
        <v>0</v>
      </c>
      <c r="C300" s="14">
        <v>0</v>
      </c>
      <c r="D300" s="6">
        <v>0</v>
      </c>
      <c r="E300" s="6">
        <v>0</v>
      </c>
      <c r="F300" s="6">
        <v>0</v>
      </c>
      <c r="G300" s="6">
        <f t="shared" si="16"/>
        <v>0</v>
      </c>
      <c r="H300" s="6">
        <f t="shared" si="17"/>
        <v>0</v>
      </c>
      <c r="I300" s="6">
        <f t="shared" si="18"/>
        <v>0</v>
      </c>
      <c r="J300" s="6">
        <f>VLOOKUP(G300,'Category Tables'!$A$4:$B$88,2,FALSE)</f>
        <v>0</v>
      </c>
      <c r="K300" s="6">
        <f>VLOOKUP(H300,'Category Tables'!$A$4:$B$88,2,FALSE)</f>
        <v>0</v>
      </c>
      <c r="L300" s="6">
        <f>VLOOKUP(I300,'Category Tables'!$A$4:$B$88,2,FALSE)</f>
        <v>0</v>
      </c>
    </row>
    <row r="301" spans="1:12" x14ac:dyDescent="0.25">
      <c r="A301" s="6">
        <v>0</v>
      </c>
      <c r="B301" s="6">
        <v>0</v>
      </c>
      <c r="C301" s="14">
        <v>0</v>
      </c>
      <c r="D301" s="6">
        <v>0</v>
      </c>
      <c r="E301" s="6">
        <v>0</v>
      </c>
      <c r="F301" s="6">
        <v>0</v>
      </c>
      <c r="G301" s="6">
        <f t="shared" si="16"/>
        <v>0</v>
      </c>
      <c r="H301" s="6">
        <f t="shared" si="17"/>
        <v>0</v>
      </c>
      <c r="I301" s="6">
        <f t="shared" si="18"/>
        <v>0</v>
      </c>
      <c r="J301" s="6">
        <f>VLOOKUP(G301,'Category Tables'!$A$4:$B$88,2,FALSE)</f>
        <v>0</v>
      </c>
      <c r="K301" s="6">
        <f>VLOOKUP(H301,'Category Tables'!$A$4:$B$88,2,FALSE)</f>
        <v>0</v>
      </c>
      <c r="L301" s="6">
        <f>VLOOKUP(I301,'Category Tables'!$A$4:$B$88,2,FALSE)</f>
        <v>0</v>
      </c>
    </row>
    <row r="302" spans="1:12" x14ac:dyDescent="0.25">
      <c r="A302" s="6">
        <v>0</v>
      </c>
      <c r="B302" s="6">
        <v>0</v>
      </c>
      <c r="C302" s="14">
        <v>0</v>
      </c>
      <c r="D302" s="6">
        <v>0</v>
      </c>
      <c r="E302" s="6">
        <v>0</v>
      </c>
      <c r="F302" s="6">
        <v>0</v>
      </c>
      <c r="G302" s="6">
        <f t="shared" si="16"/>
        <v>0</v>
      </c>
      <c r="H302" s="6">
        <f t="shared" si="17"/>
        <v>0</v>
      </c>
      <c r="I302" s="6">
        <f t="shared" si="18"/>
        <v>0</v>
      </c>
      <c r="J302" s="6">
        <f>VLOOKUP(G302,'Category Tables'!$A$4:$B$88,2,FALSE)</f>
        <v>0</v>
      </c>
      <c r="K302" s="6">
        <f>VLOOKUP(H302,'Category Tables'!$A$4:$B$88,2,FALSE)</f>
        <v>0</v>
      </c>
      <c r="L302" s="6">
        <f>VLOOKUP(I302,'Category Tables'!$A$4:$B$88,2,FALSE)</f>
        <v>0</v>
      </c>
    </row>
    <row r="303" spans="1:12" x14ac:dyDescent="0.25">
      <c r="A303" s="6">
        <v>0</v>
      </c>
      <c r="B303" s="6">
        <v>0</v>
      </c>
      <c r="C303" s="14">
        <v>0</v>
      </c>
      <c r="D303" s="6">
        <v>0</v>
      </c>
      <c r="E303" s="6">
        <v>0</v>
      </c>
      <c r="F303" s="6">
        <v>0</v>
      </c>
      <c r="G303" s="6">
        <f t="shared" si="16"/>
        <v>0</v>
      </c>
      <c r="H303" s="6">
        <f t="shared" si="17"/>
        <v>0</v>
      </c>
      <c r="I303" s="6">
        <f t="shared" si="18"/>
        <v>0</v>
      </c>
      <c r="J303" s="6">
        <f>VLOOKUP(G303,'Category Tables'!$A$4:$B$88,2,FALSE)</f>
        <v>0</v>
      </c>
      <c r="K303" s="6">
        <f>VLOOKUP(H303,'Category Tables'!$A$4:$B$88,2,FALSE)</f>
        <v>0</v>
      </c>
      <c r="L303" s="6">
        <f>VLOOKUP(I303,'Category Tables'!$A$4:$B$88,2,FALSE)</f>
        <v>0</v>
      </c>
    </row>
    <row r="304" spans="1:12" x14ac:dyDescent="0.25">
      <c r="A304" s="6">
        <v>0</v>
      </c>
      <c r="B304" s="6">
        <v>0</v>
      </c>
      <c r="C304" s="14">
        <v>0</v>
      </c>
      <c r="D304" s="6">
        <v>0</v>
      </c>
      <c r="E304" s="6">
        <v>0</v>
      </c>
      <c r="F304" s="6">
        <v>0</v>
      </c>
      <c r="G304" s="6">
        <f t="shared" si="16"/>
        <v>0</v>
      </c>
      <c r="H304" s="6">
        <f t="shared" si="17"/>
        <v>0</v>
      </c>
      <c r="I304" s="6">
        <f t="shared" si="18"/>
        <v>0</v>
      </c>
      <c r="J304" s="6">
        <f>VLOOKUP(G304,'Category Tables'!$A$4:$B$88,2,FALSE)</f>
        <v>0</v>
      </c>
      <c r="K304" s="6">
        <f>VLOOKUP(H304,'Category Tables'!$A$4:$B$88,2,FALSE)</f>
        <v>0</v>
      </c>
      <c r="L304" s="6">
        <f>VLOOKUP(I304,'Category Tables'!$A$4:$B$88,2,FALSE)</f>
        <v>0</v>
      </c>
    </row>
  </sheetData>
  <mergeCells count="6">
    <mergeCell ref="D3:F3"/>
    <mergeCell ref="G3:I3"/>
    <mergeCell ref="J3:L3"/>
    <mergeCell ref="A3:A4"/>
    <mergeCell ref="B3:B4"/>
    <mergeCell ref="C3:C4"/>
  </mergeCells>
  <dataValidations count="1">
    <dataValidation type="list" allowBlank="1" showInputMessage="1" showErrorMessage="1" sqref="D5:F304">
      <formula1>$M$5:$M$9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"/>
  <sheetViews>
    <sheetView workbookViewId="0">
      <selection activeCell="G30" sqref="G30"/>
    </sheetView>
  </sheetViews>
  <sheetFormatPr defaultRowHeight="15" x14ac:dyDescent="0.25"/>
  <sheetData>
    <row r="1" spans="1:2" x14ac:dyDescent="0.25">
      <c r="A1" s="2" t="s">
        <v>90</v>
      </c>
    </row>
    <row r="3" spans="1:2" x14ac:dyDescent="0.25">
      <c r="A3" t="s">
        <v>50</v>
      </c>
      <c r="B3" t="s">
        <v>51</v>
      </c>
    </row>
    <row r="4" spans="1:2" x14ac:dyDescent="0.25">
      <c r="A4" s="1">
        <v>0</v>
      </c>
      <c r="B4" s="1">
        <v>0</v>
      </c>
    </row>
    <row r="5" spans="1:2" x14ac:dyDescent="0.25">
      <c r="A5" s="1">
        <v>1</v>
      </c>
      <c r="B5" s="1">
        <v>1</v>
      </c>
    </row>
    <row r="6" spans="1:2" x14ac:dyDescent="0.25">
      <c r="A6" s="1">
        <v>2</v>
      </c>
      <c r="B6" s="1">
        <v>2</v>
      </c>
    </row>
    <row r="7" spans="1:2" x14ac:dyDescent="0.25">
      <c r="A7" s="1">
        <v>3</v>
      </c>
      <c r="B7" s="1">
        <v>5</v>
      </c>
    </row>
    <row r="8" spans="1:2" x14ac:dyDescent="0.25">
      <c r="A8" s="1">
        <v>4</v>
      </c>
      <c r="B8" s="1">
        <v>8</v>
      </c>
    </row>
    <row r="9" spans="1:2" x14ac:dyDescent="0.25">
      <c r="A9" s="1">
        <v>11</v>
      </c>
      <c r="B9" s="1">
        <v>1</v>
      </c>
    </row>
    <row r="10" spans="1:2" x14ac:dyDescent="0.25">
      <c r="A10" s="1">
        <v>12</v>
      </c>
      <c r="B10" s="1">
        <v>2</v>
      </c>
    </row>
    <row r="11" spans="1:2" x14ac:dyDescent="0.25">
      <c r="A11" s="1">
        <v>13</v>
      </c>
      <c r="B11" s="1">
        <v>5</v>
      </c>
    </row>
    <row r="12" spans="1:2" x14ac:dyDescent="0.25">
      <c r="A12" s="1">
        <v>14</v>
      </c>
      <c r="B12" s="1">
        <v>8</v>
      </c>
    </row>
    <row r="13" spans="1:2" x14ac:dyDescent="0.25">
      <c r="A13" s="1">
        <v>21</v>
      </c>
      <c r="B13" s="1">
        <v>1</v>
      </c>
    </row>
    <row r="14" spans="1:2" x14ac:dyDescent="0.25">
      <c r="A14" s="1">
        <v>22</v>
      </c>
      <c r="B14" s="1">
        <v>3</v>
      </c>
    </row>
    <row r="15" spans="1:2" x14ac:dyDescent="0.25">
      <c r="A15" s="1">
        <v>23</v>
      </c>
      <c r="B15" s="1">
        <v>5</v>
      </c>
    </row>
    <row r="16" spans="1:2" x14ac:dyDescent="0.25">
      <c r="A16" s="1">
        <v>24</v>
      </c>
      <c r="B16" s="1">
        <v>8</v>
      </c>
    </row>
    <row r="17" spans="1:2" x14ac:dyDescent="0.25">
      <c r="A17" s="1">
        <v>31</v>
      </c>
      <c r="B17" s="1">
        <v>1</v>
      </c>
    </row>
    <row r="18" spans="1:2" x14ac:dyDescent="0.25">
      <c r="A18" s="1">
        <v>32</v>
      </c>
      <c r="B18" s="1">
        <v>2</v>
      </c>
    </row>
    <row r="19" spans="1:2" x14ac:dyDescent="0.25">
      <c r="A19" s="1">
        <v>33</v>
      </c>
      <c r="B19" s="1">
        <v>6</v>
      </c>
    </row>
    <row r="20" spans="1:2" x14ac:dyDescent="0.25">
      <c r="A20" s="1">
        <v>34</v>
      </c>
      <c r="B20" s="1">
        <v>8</v>
      </c>
    </row>
    <row r="21" spans="1:2" x14ac:dyDescent="0.25">
      <c r="A21" s="1">
        <v>41</v>
      </c>
      <c r="B21" s="1">
        <v>1</v>
      </c>
    </row>
    <row r="22" spans="1:2" x14ac:dyDescent="0.25">
      <c r="A22" s="1">
        <v>42</v>
      </c>
      <c r="B22" s="1">
        <v>2</v>
      </c>
    </row>
    <row r="23" spans="1:2" x14ac:dyDescent="0.25">
      <c r="A23" s="1">
        <v>43</v>
      </c>
      <c r="B23" s="1">
        <v>5</v>
      </c>
    </row>
    <row r="24" spans="1:2" x14ac:dyDescent="0.25">
      <c r="A24" s="1">
        <v>44</v>
      </c>
      <c r="B24" s="1">
        <v>9</v>
      </c>
    </row>
    <row r="25" spans="1:2" x14ac:dyDescent="0.25">
      <c r="A25" s="1">
        <v>111</v>
      </c>
      <c r="B25" s="1">
        <v>1</v>
      </c>
    </row>
    <row r="26" spans="1:2" x14ac:dyDescent="0.25">
      <c r="A26" s="1">
        <v>112</v>
      </c>
      <c r="B26" s="1">
        <v>2</v>
      </c>
    </row>
    <row r="27" spans="1:2" x14ac:dyDescent="0.25">
      <c r="A27" s="1">
        <v>113</v>
      </c>
      <c r="B27" s="1">
        <v>5</v>
      </c>
    </row>
    <row r="28" spans="1:2" x14ac:dyDescent="0.25">
      <c r="A28" s="1">
        <v>114</v>
      </c>
      <c r="B28" s="1">
        <v>8</v>
      </c>
    </row>
    <row r="29" spans="1:2" x14ac:dyDescent="0.25">
      <c r="A29" s="1">
        <v>121</v>
      </c>
      <c r="B29" s="1">
        <v>1</v>
      </c>
    </row>
    <row r="30" spans="1:2" x14ac:dyDescent="0.25">
      <c r="A30" s="1">
        <v>122</v>
      </c>
      <c r="B30" s="1">
        <v>3</v>
      </c>
    </row>
    <row r="31" spans="1:2" x14ac:dyDescent="0.25">
      <c r="A31" s="1">
        <v>123</v>
      </c>
      <c r="B31" s="1">
        <v>5</v>
      </c>
    </row>
    <row r="32" spans="1:2" x14ac:dyDescent="0.25">
      <c r="A32" s="1">
        <v>124</v>
      </c>
      <c r="B32" s="1">
        <v>8</v>
      </c>
    </row>
    <row r="33" spans="1:2" x14ac:dyDescent="0.25">
      <c r="A33" s="1">
        <v>131</v>
      </c>
      <c r="B33" s="1">
        <v>1</v>
      </c>
    </row>
    <row r="34" spans="1:2" x14ac:dyDescent="0.25">
      <c r="A34" s="1">
        <v>132</v>
      </c>
      <c r="B34" s="1">
        <v>2</v>
      </c>
    </row>
    <row r="35" spans="1:2" x14ac:dyDescent="0.25">
      <c r="A35" s="1">
        <v>133</v>
      </c>
      <c r="B35" s="1">
        <v>6</v>
      </c>
    </row>
    <row r="36" spans="1:2" x14ac:dyDescent="0.25">
      <c r="A36" s="1">
        <v>134</v>
      </c>
      <c r="B36" s="1">
        <v>8</v>
      </c>
    </row>
    <row r="37" spans="1:2" x14ac:dyDescent="0.25">
      <c r="A37" s="1">
        <v>141</v>
      </c>
      <c r="B37" s="1">
        <v>1</v>
      </c>
    </row>
    <row r="38" spans="1:2" x14ac:dyDescent="0.25">
      <c r="A38" s="1">
        <v>142</v>
      </c>
      <c r="B38" s="1">
        <v>2</v>
      </c>
    </row>
    <row r="39" spans="1:2" x14ac:dyDescent="0.25">
      <c r="A39" s="1">
        <v>143</v>
      </c>
      <c r="B39" s="1">
        <v>5</v>
      </c>
    </row>
    <row r="40" spans="1:2" x14ac:dyDescent="0.25">
      <c r="A40" s="1">
        <v>144</v>
      </c>
      <c r="B40" s="1">
        <v>9</v>
      </c>
    </row>
    <row r="41" spans="1:2" x14ac:dyDescent="0.25">
      <c r="A41" s="1">
        <v>211</v>
      </c>
      <c r="B41" s="1">
        <v>1</v>
      </c>
    </row>
    <row r="42" spans="1:2" x14ac:dyDescent="0.25">
      <c r="A42" s="1">
        <v>212</v>
      </c>
      <c r="B42" s="1">
        <v>2</v>
      </c>
    </row>
    <row r="43" spans="1:2" x14ac:dyDescent="0.25">
      <c r="A43" s="1">
        <v>213</v>
      </c>
      <c r="B43" s="1">
        <v>5</v>
      </c>
    </row>
    <row r="44" spans="1:2" x14ac:dyDescent="0.25">
      <c r="A44" s="1">
        <v>214</v>
      </c>
      <c r="B44" s="1">
        <v>8</v>
      </c>
    </row>
    <row r="45" spans="1:2" x14ac:dyDescent="0.25">
      <c r="A45" s="1">
        <v>221</v>
      </c>
      <c r="B45" s="1">
        <v>1</v>
      </c>
    </row>
    <row r="46" spans="1:2" x14ac:dyDescent="0.25">
      <c r="A46" s="1">
        <v>222</v>
      </c>
      <c r="B46" s="1">
        <v>4</v>
      </c>
    </row>
    <row r="47" spans="1:2" x14ac:dyDescent="0.25">
      <c r="A47" s="1">
        <v>223</v>
      </c>
      <c r="B47" s="1">
        <v>5</v>
      </c>
    </row>
    <row r="48" spans="1:2" x14ac:dyDescent="0.25">
      <c r="A48" s="1">
        <v>224</v>
      </c>
      <c r="B48" s="1">
        <v>8</v>
      </c>
    </row>
    <row r="49" spans="1:2" x14ac:dyDescent="0.25">
      <c r="A49" s="1">
        <v>231</v>
      </c>
      <c r="B49" s="1">
        <v>1</v>
      </c>
    </row>
    <row r="50" spans="1:2" x14ac:dyDescent="0.25">
      <c r="A50" s="1">
        <v>232</v>
      </c>
      <c r="B50" s="1">
        <v>2</v>
      </c>
    </row>
    <row r="51" spans="1:2" x14ac:dyDescent="0.25">
      <c r="A51" s="1">
        <v>233</v>
      </c>
      <c r="B51" s="1">
        <v>6</v>
      </c>
    </row>
    <row r="52" spans="1:2" x14ac:dyDescent="0.25">
      <c r="A52" s="1">
        <v>234</v>
      </c>
      <c r="B52" s="1">
        <v>8</v>
      </c>
    </row>
    <row r="53" spans="1:2" x14ac:dyDescent="0.25">
      <c r="A53" s="1">
        <v>241</v>
      </c>
      <c r="B53" s="1">
        <v>1</v>
      </c>
    </row>
    <row r="54" spans="1:2" x14ac:dyDescent="0.25">
      <c r="A54" s="1">
        <v>242</v>
      </c>
      <c r="B54" s="1">
        <v>2</v>
      </c>
    </row>
    <row r="55" spans="1:2" x14ac:dyDescent="0.25">
      <c r="A55" s="1">
        <v>243</v>
      </c>
      <c r="B55" s="1">
        <v>5</v>
      </c>
    </row>
    <row r="56" spans="1:2" x14ac:dyDescent="0.25">
      <c r="A56" s="1">
        <v>244</v>
      </c>
      <c r="B56" s="1">
        <v>9</v>
      </c>
    </row>
    <row r="57" spans="1:2" x14ac:dyDescent="0.25">
      <c r="A57" s="1">
        <v>311</v>
      </c>
      <c r="B57" s="1">
        <v>1</v>
      </c>
    </row>
    <row r="58" spans="1:2" x14ac:dyDescent="0.25">
      <c r="A58" s="1">
        <v>312</v>
      </c>
      <c r="B58" s="1">
        <v>2</v>
      </c>
    </row>
    <row r="59" spans="1:2" x14ac:dyDescent="0.25">
      <c r="A59" s="1">
        <v>313</v>
      </c>
      <c r="B59" s="1">
        <v>5</v>
      </c>
    </row>
    <row r="60" spans="1:2" x14ac:dyDescent="0.25">
      <c r="A60" s="1">
        <v>314</v>
      </c>
      <c r="B60" s="1">
        <v>8</v>
      </c>
    </row>
    <row r="61" spans="1:2" x14ac:dyDescent="0.25">
      <c r="A61" s="1">
        <v>321</v>
      </c>
      <c r="B61" s="1">
        <v>1</v>
      </c>
    </row>
    <row r="62" spans="1:2" x14ac:dyDescent="0.25">
      <c r="A62" s="1">
        <v>322</v>
      </c>
      <c r="B62" s="1">
        <v>3</v>
      </c>
    </row>
    <row r="63" spans="1:2" x14ac:dyDescent="0.25">
      <c r="A63" s="1">
        <v>323</v>
      </c>
      <c r="B63" s="1">
        <v>5</v>
      </c>
    </row>
    <row r="64" spans="1:2" x14ac:dyDescent="0.25">
      <c r="A64" s="1">
        <v>324</v>
      </c>
      <c r="B64" s="1">
        <v>8</v>
      </c>
    </row>
    <row r="65" spans="1:2" x14ac:dyDescent="0.25">
      <c r="A65" s="1">
        <v>331</v>
      </c>
      <c r="B65" s="1">
        <v>1</v>
      </c>
    </row>
    <row r="66" spans="1:2" x14ac:dyDescent="0.25">
      <c r="A66" s="1">
        <v>332</v>
      </c>
      <c r="B66" s="1">
        <v>2</v>
      </c>
    </row>
    <row r="67" spans="1:2" x14ac:dyDescent="0.25">
      <c r="A67" s="1">
        <v>333</v>
      </c>
      <c r="B67" s="1">
        <v>7</v>
      </c>
    </row>
    <row r="68" spans="1:2" x14ac:dyDescent="0.25">
      <c r="A68" s="1">
        <v>334</v>
      </c>
      <c r="B68" s="1">
        <v>8</v>
      </c>
    </row>
    <row r="69" spans="1:2" x14ac:dyDescent="0.25">
      <c r="A69" s="1">
        <v>341</v>
      </c>
      <c r="B69" s="1">
        <v>1</v>
      </c>
    </row>
    <row r="70" spans="1:2" x14ac:dyDescent="0.25">
      <c r="A70" s="1">
        <v>342</v>
      </c>
      <c r="B70" s="1">
        <v>2</v>
      </c>
    </row>
    <row r="71" spans="1:2" x14ac:dyDescent="0.25">
      <c r="A71" s="1">
        <v>343</v>
      </c>
      <c r="B71" s="1">
        <v>5</v>
      </c>
    </row>
    <row r="72" spans="1:2" x14ac:dyDescent="0.25">
      <c r="A72" s="1">
        <v>344</v>
      </c>
      <c r="B72" s="1">
        <v>9</v>
      </c>
    </row>
    <row r="73" spans="1:2" x14ac:dyDescent="0.25">
      <c r="A73" s="1">
        <v>411</v>
      </c>
      <c r="B73" s="1">
        <v>1</v>
      </c>
    </row>
    <row r="74" spans="1:2" x14ac:dyDescent="0.25">
      <c r="A74" s="1">
        <v>412</v>
      </c>
      <c r="B74" s="1">
        <v>2</v>
      </c>
    </row>
    <row r="75" spans="1:2" x14ac:dyDescent="0.25">
      <c r="A75" s="1">
        <v>413</v>
      </c>
      <c r="B75" s="1">
        <v>5</v>
      </c>
    </row>
    <row r="76" spans="1:2" x14ac:dyDescent="0.25">
      <c r="A76" s="1">
        <v>414</v>
      </c>
      <c r="B76" s="1">
        <v>8</v>
      </c>
    </row>
    <row r="77" spans="1:2" x14ac:dyDescent="0.25">
      <c r="A77" s="1">
        <v>421</v>
      </c>
      <c r="B77" s="1">
        <v>1</v>
      </c>
    </row>
    <row r="78" spans="1:2" x14ac:dyDescent="0.25">
      <c r="A78" s="1">
        <v>422</v>
      </c>
      <c r="B78" s="1">
        <v>3</v>
      </c>
    </row>
    <row r="79" spans="1:2" x14ac:dyDescent="0.25">
      <c r="A79" s="1">
        <v>423</v>
      </c>
      <c r="B79" s="1">
        <v>5</v>
      </c>
    </row>
    <row r="80" spans="1:2" x14ac:dyDescent="0.25">
      <c r="A80" s="1">
        <v>424</v>
      </c>
      <c r="B80" s="1">
        <v>8</v>
      </c>
    </row>
    <row r="81" spans="1:2" x14ac:dyDescent="0.25">
      <c r="A81" s="1">
        <v>431</v>
      </c>
      <c r="B81" s="1">
        <v>1</v>
      </c>
    </row>
    <row r="82" spans="1:2" x14ac:dyDescent="0.25">
      <c r="A82" s="1">
        <v>432</v>
      </c>
      <c r="B82" s="1">
        <v>2</v>
      </c>
    </row>
    <row r="83" spans="1:2" x14ac:dyDescent="0.25">
      <c r="A83" s="1">
        <v>433</v>
      </c>
      <c r="B83" s="1">
        <v>6</v>
      </c>
    </row>
    <row r="84" spans="1:2" x14ac:dyDescent="0.25">
      <c r="A84" s="1">
        <v>434</v>
      </c>
      <c r="B84" s="1">
        <v>8</v>
      </c>
    </row>
    <row r="85" spans="1:2" x14ac:dyDescent="0.25">
      <c r="A85" s="1">
        <v>441</v>
      </c>
      <c r="B85" s="1">
        <v>1</v>
      </c>
    </row>
    <row r="86" spans="1:2" x14ac:dyDescent="0.25">
      <c r="A86" s="1">
        <v>442</v>
      </c>
      <c r="B86" s="1">
        <v>2</v>
      </c>
    </row>
    <row r="87" spans="1:2" x14ac:dyDescent="0.25">
      <c r="A87" s="1">
        <v>443</v>
      </c>
      <c r="B87" s="1">
        <v>5</v>
      </c>
    </row>
    <row r="88" spans="1:2" x14ac:dyDescent="0.25">
      <c r="A88" s="1">
        <v>444</v>
      </c>
      <c r="B88" s="1">
        <v>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0"/>
  <sheetViews>
    <sheetView showGridLines="0" tabSelected="1" workbookViewId="0"/>
  </sheetViews>
  <sheetFormatPr defaultRowHeight="15" x14ac:dyDescent="0.25"/>
  <cols>
    <col min="1" max="1" width="23.140625" customWidth="1"/>
    <col min="2" max="2" width="13.85546875" bestFit="1" customWidth="1"/>
    <col min="3" max="3" width="7.5703125" bestFit="1" customWidth="1"/>
    <col min="4" max="4" width="20.7109375" customWidth="1"/>
    <col min="5" max="5" width="18" customWidth="1"/>
    <col min="6" max="8" width="14" bestFit="1" customWidth="1"/>
    <col min="9" max="9" width="8.85546875" hidden="1" customWidth="1"/>
    <col min="10" max="10" width="7.28515625" hidden="1" customWidth="1"/>
    <col min="11" max="11" width="8" hidden="1" customWidth="1"/>
    <col min="12" max="14" width="10.42578125" hidden="1" customWidth="1"/>
    <col min="15" max="15" width="8" hidden="1" customWidth="1"/>
    <col min="16" max="16" width="8.7109375" hidden="1" customWidth="1"/>
    <col min="17" max="19" width="11.140625" hidden="1" customWidth="1"/>
    <col min="20" max="20" width="15.85546875" hidden="1" customWidth="1"/>
    <col min="21" max="21" width="13.140625" hidden="1" customWidth="1"/>
    <col min="22" max="22" width="11.140625" hidden="1" customWidth="1"/>
    <col min="23" max="23" width="11.42578125" hidden="1" customWidth="1"/>
    <col min="24" max="24" width="11.140625" hidden="1" customWidth="1"/>
    <col min="25" max="25" width="11.42578125" hidden="1" customWidth="1"/>
    <col min="26" max="26" width="11.140625" hidden="1" customWidth="1"/>
    <col min="27" max="29" width="11.42578125" hidden="1" customWidth="1"/>
    <col min="30" max="30" width="14.5703125" bestFit="1" customWidth="1"/>
    <col min="31" max="31" width="14.85546875" bestFit="1" customWidth="1"/>
    <col min="32" max="32" width="6.7109375" customWidth="1"/>
    <col min="33" max="33" width="17.5703125" bestFit="1" customWidth="1"/>
    <col min="34" max="34" width="8.5703125" bestFit="1" customWidth="1"/>
  </cols>
  <sheetData>
    <row r="1" spans="1:34" x14ac:dyDescent="0.25">
      <c r="A1" s="2" t="s">
        <v>89</v>
      </c>
    </row>
    <row r="2" spans="1:34" x14ac:dyDescent="0.25">
      <c r="E2" s="7"/>
    </row>
    <row r="3" spans="1:34" x14ac:dyDescent="0.25">
      <c r="A3" s="9" t="s">
        <v>18</v>
      </c>
      <c r="B3" s="9" t="s">
        <v>19</v>
      </c>
      <c r="C3" s="9" t="s">
        <v>20</v>
      </c>
      <c r="D3" s="38" t="s">
        <v>105</v>
      </c>
      <c r="E3" s="38" t="s">
        <v>106</v>
      </c>
      <c r="F3" s="38" t="s">
        <v>52</v>
      </c>
      <c r="G3" s="38" t="s">
        <v>53</v>
      </c>
      <c r="H3" s="38" t="s">
        <v>54</v>
      </c>
      <c r="I3" s="9" t="s">
        <v>51</v>
      </c>
      <c r="J3" s="9" t="s">
        <v>55</v>
      </c>
      <c r="K3" s="9" t="s">
        <v>56</v>
      </c>
      <c r="L3" s="9" t="s">
        <v>57</v>
      </c>
      <c r="M3" s="9" t="s">
        <v>58</v>
      </c>
      <c r="N3" s="9" t="s">
        <v>59</v>
      </c>
      <c r="O3" s="9" t="s">
        <v>60</v>
      </c>
      <c r="P3" s="9" t="s">
        <v>61</v>
      </c>
      <c r="Q3" s="9" t="s">
        <v>62</v>
      </c>
      <c r="R3" s="9" t="s">
        <v>63</v>
      </c>
      <c r="S3" s="9" t="s">
        <v>64</v>
      </c>
      <c r="T3" s="9" t="s">
        <v>65</v>
      </c>
      <c r="U3" s="9" t="s">
        <v>8</v>
      </c>
      <c r="V3" s="9" t="s">
        <v>66</v>
      </c>
      <c r="W3" s="9" t="s">
        <v>67</v>
      </c>
      <c r="X3" s="9" t="s">
        <v>68</v>
      </c>
      <c r="Y3" s="9" t="s">
        <v>69</v>
      </c>
      <c r="Z3" s="9" t="s">
        <v>75</v>
      </c>
      <c r="AA3" s="9" t="s">
        <v>76</v>
      </c>
      <c r="AB3" s="9" t="s">
        <v>94</v>
      </c>
      <c r="AC3" s="9" t="s">
        <v>95</v>
      </c>
      <c r="AD3" s="10" t="s">
        <v>81</v>
      </c>
      <c r="AE3" s="10" t="s">
        <v>82</v>
      </c>
      <c r="AG3" s="1" t="s">
        <v>72</v>
      </c>
      <c r="AH3" s="13">
        <f>Budget!B6</f>
        <v>957278</v>
      </c>
    </row>
    <row r="4" spans="1:34" x14ac:dyDescent="0.25">
      <c r="A4" s="1">
        <f>'Salary and Rating'!A5</f>
        <v>1</v>
      </c>
      <c r="B4" s="1" t="str">
        <f>'Salary and Rating'!B5</f>
        <v>Teacher 1</v>
      </c>
      <c r="C4" s="13">
        <f>'Salary and Rating'!C5</f>
        <v>48031</v>
      </c>
      <c r="D4" s="5">
        <v>1</v>
      </c>
      <c r="E4" s="5">
        <v>0</v>
      </c>
      <c r="F4" s="5">
        <v>1</v>
      </c>
      <c r="G4" s="5">
        <v>0</v>
      </c>
      <c r="H4" s="5">
        <v>0</v>
      </c>
      <c r="I4" s="5">
        <f>'Salary and Rating'!J5</f>
        <v>5</v>
      </c>
      <c r="J4" s="5">
        <f>IFERROR(IF(VLOOKUP(I4,Inputs!$A$20:$G$29,3,FALSE)="Stipend Award",VLOOKUP(I4,Inputs!$A$7:$G$16,3,FALSE),0),0)</f>
        <v>0</v>
      </c>
      <c r="K4" s="5">
        <f>IFERROR(IF(VLOOKUP(I4,Inputs!$A$20:$G$29,4,FALSE)="Stipend Award",VLOOKUP(I4,Inputs!$A$7:$G$16,4,FALSE),0),0)</f>
        <v>0</v>
      </c>
      <c r="L4" s="5">
        <f>IFERROR(IF(F4=1,IF(VLOOKUP(I4,Inputs!$A$20:$G$29,5,FALSE)="Stipend Award",VLOOKUP(I4,Inputs!$A$7:$G$16,5,FALSE),0),0),0)</f>
        <v>100</v>
      </c>
      <c r="M4" s="5">
        <f>IFERROR(IF(G4=1,IF(VLOOKUP(I4,Inputs!$A$20:$G$29,6,FALSE)="Stipend Award",VLOOKUP(I4,Inputs!$A$7:$G$16,6,FALSE),0),0),0)</f>
        <v>0</v>
      </c>
      <c r="N4" s="5">
        <f>IFERROR(IF(H4=1,IF(VLOOKUP(I4,Inputs!$A$20:$G$29,7,FALSE)="Stipend Award",VLOOKUP(I4,Inputs!$A$7:$G$16,7,FALSE),0),0),0)</f>
        <v>0</v>
      </c>
      <c r="O4" s="5">
        <f>IFERROR(IF(VLOOKUP(I4,Inputs!$A$20:$G$29,3,FALSE)="Base Increase",VLOOKUP(I4,Inputs!$A$7:$G$16,3,FALSE),0),0)</f>
        <v>200</v>
      </c>
      <c r="P4" s="5">
        <f>IFERROR(IF(VLOOKUP(I4,Inputs!$A$20:$G$29,4,FALSE)="Base Increase",VLOOKUP(I4,Inputs!$A$7:$G$16,4,FALSE),0),0)</f>
        <v>100</v>
      </c>
      <c r="Q4" s="5">
        <f>IFERROR(IF(F4=1,IF(VLOOKUP(I4,Inputs!$A$20:$G$29,5,FALSE)="Base Increase",VLOOKUP(I4,Inputs!$A$7:$G$16,5,FALSE),0),0),0)</f>
        <v>0</v>
      </c>
      <c r="R4" s="5">
        <f>IFERROR(IF(G4=1,IF(VLOOKUP(I4,Inputs!$A$20:$G$29,6,FALSE)="Base Increase",VLOOKUP(I4,Inputs!$A$7:$G$16,6,FALSE),0),0),0)</f>
        <v>0</v>
      </c>
      <c r="S4" s="5">
        <f>IFERROR(IF(H4=1,IF(VLOOKUP(I4,Inputs!$A$20:$G$29,7,FALSE)="Base Increase",VLOOKUP(I4,Inputs!$A$7:$G$16,7,FALSE),0),0),0)</f>
        <v>0</v>
      </c>
      <c r="T4" s="5">
        <f>SUM(J4:N4)</f>
        <v>100</v>
      </c>
      <c r="U4" s="5">
        <f>SUM(O4:S4)</f>
        <v>300</v>
      </c>
      <c r="V4" s="5">
        <f>U4+C4</f>
        <v>48331</v>
      </c>
      <c r="W4" s="5">
        <f>U4+T4+C4</f>
        <v>48431</v>
      </c>
      <c r="X4" s="5">
        <f>IF(AND(I4&lt;=4,V4&gt;Inputs!$B$32),MAX(C4,Inputs!$B$32),V4)</f>
        <v>48331</v>
      </c>
      <c r="Y4" s="5">
        <f>IF(AND(I4&lt;=4,W4&gt;Inputs!$B$32),MAX(C4,Inputs!$B$32),W4)</f>
        <v>48431</v>
      </c>
      <c r="Z4" s="5">
        <f>IF(AND(I4&lt;=7,X4&gt;Inputs!$B$33),MAX(C4,Inputs!$B$33),X4)</f>
        <v>48331</v>
      </c>
      <c r="AA4" s="5">
        <f>IF(AND(I4&lt;=7,Y4&gt;Inputs!$B$33),MAX(C4,Inputs!$B$33),Y4)</f>
        <v>48431</v>
      </c>
      <c r="AB4" s="5">
        <f>IF(Z4&gt;Inputs!$B$34,Inputs!$B$34,Z4)</f>
        <v>48331</v>
      </c>
      <c r="AC4" s="5">
        <f>IF(AA4&gt;Inputs!$B$34,Inputs!$B$34,AA4)</f>
        <v>48431</v>
      </c>
      <c r="AD4" s="11">
        <f>IF(E4=0,0,AB4)</f>
        <v>0</v>
      </c>
      <c r="AE4" s="11">
        <f>IF(E4=0,0,AC4)</f>
        <v>0</v>
      </c>
      <c r="AG4" s="1" t="s">
        <v>73</v>
      </c>
      <c r="AH4" s="13">
        <f>AH3-SUM(AE:AE)</f>
        <v>110615</v>
      </c>
    </row>
    <row r="5" spans="1:34" x14ac:dyDescent="0.25">
      <c r="A5" s="1">
        <f>'Salary and Rating'!A6</f>
        <v>2</v>
      </c>
      <c r="B5" s="1" t="str">
        <f>'Salary and Rating'!B6</f>
        <v>Teacher 2</v>
      </c>
      <c r="C5" s="13">
        <f>'Salary and Rating'!C6</f>
        <v>47743</v>
      </c>
      <c r="D5" s="5">
        <v>1</v>
      </c>
      <c r="E5" s="5">
        <v>0</v>
      </c>
      <c r="F5" s="5">
        <v>0</v>
      </c>
      <c r="G5" s="5">
        <v>0</v>
      </c>
      <c r="H5" s="5">
        <v>0</v>
      </c>
      <c r="I5" s="5">
        <f>'Salary and Rating'!J6</f>
        <v>8</v>
      </c>
      <c r="J5" s="5">
        <f>IFERROR(IF(VLOOKUP(I5,Inputs!$A$20:$G$29,3,FALSE)="Stipend Award",VLOOKUP(I5,Inputs!$A$7:$G$16,3,FALSE),0),0)</f>
        <v>0</v>
      </c>
      <c r="K5" s="5">
        <f>IFERROR(IF(VLOOKUP(I5,Inputs!$A$20:$G$29,4,FALSE)="Stipend Award",VLOOKUP(I5,Inputs!$A$7:$G$16,4,FALSE),0),0)</f>
        <v>0</v>
      </c>
      <c r="L5" s="5">
        <f>IFERROR(IF(F5=1,IF(VLOOKUP(I5,Inputs!$A$20:$G$29,5,FALSE)="Stipend Award",VLOOKUP(I5,Inputs!$A$7:$G$16,5,FALSE),0),0),0)</f>
        <v>0</v>
      </c>
      <c r="M5" s="5">
        <f>IFERROR(IF(G5=1,IF(VLOOKUP(I5,Inputs!$A$20:$G$29,6,FALSE)="Stipend Award",VLOOKUP(I5,Inputs!$A$7:$G$16,6,FALSE),0),0),0)</f>
        <v>0</v>
      </c>
      <c r="N5" s="5">
        <f>IFERROR(IF(H5=1,IF(VLOOKUP(I5,Inputs!$A$20:$G$29,7,FALSE)="Stipend Award",VLOOKUP(I5,Inputs!$A$7:$G$16,7,FALSE),0),0),0)</f>
        <v>0</v>
      </c>
      <c r="O5" s="5">
        <f>IFERROR(IF(VLOOKUP(I5,Inputs!$A$20:$G$29,3,FALSE)="Base Increase",VLOOKUP(I5,Inputs!$A$7:$G$16,3,FALSE),0),0)</f>
        <v>400</v>
      </c>
      <c r="P5" s="5">
        <f>IFERROR(IF(VLOOKUP(I5,Inputs!$A$20:$G$29,4,FALSE)="Base Increase",VLOOKUP(I5,Inputs!$A$7:$G$16,4,FALSE),0),0)</f>
        <v>200</v>
      </c>
      <c r="Q5" s="5">
        <f>IFERROR(IF(F5=1,IF(VLOOKUP(I5,Inputs!$A$20:$G$29,5,FALSE)="Base Increase",VLOOKUP(I5,Inputs!$A$7:$G$16,5,FALSE),0),0),0)</f>
        <v>0</v>
      </c>
      <c r="R5" s="5">
        <f>IFERROR(IF(G5=1,IF(VLOOKUP(I5,Inputs!$A$20:$G$29,6,FALSE)="Base Increase",VLOOKUP(I5,Inputs!$A$7:$G$16,6,FALSE),0),0),0)</f>
        <v>0</v>
      </c>
      <c r="S5" s="5">
        <f>IFERROR(IF(H5=1,IF(VLOOKUP(I5,Inputs!$A$20:$G$29,7,FALSE)="Base Increase",VLOOKUP(I5,Inputs!$A$7:$G$16,7,FALSE),0),0),0)</f>
        <v>0</v>
      </c>
      <c r="T5" s="5">
        <f t="shared" ref="T5:T68" si="0">SUM(J5:N5)</f>
        <v>0</v>
      </c>
      <c r="U5" s="5">
        <f t="shared" ref="U5:U68" si="1">SUM(O5:S5)</f>
        <v>600</v>
      </c>
      <c r="V5" s="5">
        <f t="shared" ref="V5:V68" si="2">U5+C5</f>
        <v>48343</v>
      </c>
      <c r="W5" s="5">
        <f t="shared" ref="W5:W68" si="3">U5+T5+C5</f>
        <v>48343</v>
      </c>
      <c r="X5" s="5">
        <f>IF(AND(I5&lt;=4,V5&gt;Inputs!$B$32),MAX(C5,Inputs!$B$32),V5)</f>
        <v>48343</v>
      </c>
      <c r="Y5" s="5">
        <f>IF(AND(I5&lt;=4,W5&gt;Inputs!$B$32),MAX(C5,Inputs!$B$32),W5)</f>
        <v>48343</v>
      </c>
      <c r="Z5" s="5">
        <f>IF(AND(I5&lt;=7,X5&gt;Inputs!$B$33),MAX(C5,Inputs!$B$33),X5)</f>
        <v>48343</v>
      </c>
      <c r="AA5" s="5">
        <f>IF(W5&gt;Inputs!$B$34,Inputs!$B$34,Y5)</f>
        <v>48343</v>
      </c>
      <c r="AB5" s="5">
        <f>IF(Z5&gt;Inputs!$B$34,Inputs!$B$34,Z5)</f>
        <v>48343</v>
      </c>
      <c r="AC5" s="5">
        <f>IF(AA5&gt;Inputs!$B$34,Inputs!$B$34,AA5)</f>
        <v>48343</v>
      </c>
      <c r="AD5" s="11">
        <f t="shared" ref="AD5:AD68" si="4">IF(E5=0,0,AB5)</f>
        <v>0</v>
      </c>
      <c r="AE5" s="11">
        <f t="shared" ref="AE5:AE68" si="5">IF(E5=0,0,AC5)</f>
        <v>0</v>
      </c>
      <c r="AG5" s="1" t="s">
        <v>74</v>
      </c>
      <c r="AH5" s="12" t="str">
        <f>IF(AH4&gt;0,"YES","NO")</f>
        <v>YES</v>
      </c>
    </row>
    <row r="6" spans="1:34" x14ac:dyDescent="0.25">
      <c r="A6" s="1">
        <f>'Salary and Rating'!A7</f>
        <v>3</v>
      </c>
      <c r="B6" s="1" t="str">
        <f>'Salary and Rating'!B7</f>
        <v>Teacher 3</v>
      </c>
      <c r="C6" s="13">
        <f>'Salary and Rating'!C7</f>
        <v>57211</v>
      </c>
      <c r="D6" s="5">
        <v>1</v>
      </c>
      <c r="E6" s="5">
        <v>1</v>
      </c>
      <c r="F6" s="5">
        <v>1</v>
      </c>
      <c r="G6" s="5">
        <v>0</v>
      </c>
      <c r="H6" s="5">
        <v>0</v>
      </c>
      <c r="I6" s="5">
        <f>'Salary and Rating'!J7</f>
        <v>5</v>
      </c>
      <c r="J6" s="5">
        <f>IFERROR(IF(VLOOKUP(I6,Inputs!$A$20:$G$29,3,FALSE)="Stipend Award",VLOOKUP(I6,Inputs!$A$7:$G$16,3,FALSE),0),0)</f>
        <v>0</v>
      </c>
      <c r="K6" s="5">
        <f>IFERROR(IF(VLOOKUP(I6,Inputs!$A$20:$G$29,4,FALSE)="Stipend Award",VLOOKUP(I6,Inputs!$A$7:$G$16,4,FALSE),0),0)</f>
        <v>0</v>
      </c>
      <c r="L6" s="5">
        <f>IFERROR(IF(F6=1,IF(VLOOKUP(I6,Inputs!$A$20:$G$29,5,FALSE)="Stipend Award",VLOOKUP(I6,Inputs!$A$7:$G$16,5,FALSE),0),0),0)</f>
        <v>100</v>
      </c>
      <c r="M6" s="5">
        <f>IFERROR(IF(G6=1,IF(VLOOKUP(I6,Inputs!$A$20:$G$29,6,FALSE)="Stipend Award",VLOOKUP(I6,Inputs!$A$7:$G$16,6,FALSE),0),0),0)</f>
        <v>0</v>
      </c>
      <c r="N6" s="5">
        <f>IFERROR(IF(H6=1,IF(VLOOKUP(I6,Inputs!$A$20:$G$29,7,FALSE)="Stipend Award",VLOOKUP(I6,Inputs!$A$7:$G$16,7,FALSE),0),0),0)</f>
        <v>0</v>
      </c>
      <c r="O6" s="5">
        <f>IFERROR(IF(VLOOKUP(I6,Inputs!$A$20:$G$29,3,FALSE)="Base Increase",VLOOKUP(I6,Inputs!$A$7:$G$16,3,FALSE),0),0)</f>
        <v>200</v>
      </c>
      <c r="P6" s="5">
        <f>IFERROR(IF(VLOOKUP(I6,Inputs!$A$20:$G$29,4,FALSE)="Base Increase",VLOOKUP(I6,Inputs!$A$7:$G$16,4,FALSE),0),0)</f>
        <v>100</v>
      </c>
      <c r="Q6" s="5">
        <f>IFERROR(IF(F6=1,IF(VLOOKUP(I6,Inputs!$A$20:$G$29,5,FALSE)="Base Increase",VLOOKUP(I6,Inputs!$A$7:$G$16,5,FALSE),0),0),0)</f>
        <v>0</v>
      </c>
      <c r="R6" s="5">
        <f>IFERROR(IF(G6=1,IF(VLOOKUP(I6,Inputs!$A$20:$G$29,6,FALSE)="Base Increase",VLOOKUP(I6,Inputs!$A$7:$G$16,6,FALSE),0),0),0)</f>
        <v>0</v>
      </c>
      <c r="S6" s="5">
        <f>IFERROR(IF(H6=1,IF(VLOOKUP(I6,Inputs!$A$20:$G$29,7,FALSE)="Base Increase",VLOOKUP(I6,Inputs!$A$7:$G$16,7,FALSE),0),0),0)</f>
        <v>0</v>
      </c>
      <c r="T6" s="5">
        <f t="shared" si="0"/>
        <v>100</v>
      </c>
      <c r="U6" s="5">
        <f t="shared" si="1"/>
        <v>300</v>
      </c>
      <c r="V6" s="5">
        <f t="shared" si="2"/>
        <v>57511</v>
      </c>
      <c r="W6" s="5">
        <f t="shared" si="3"/>
        <v>57611</v>
      </c>
      <c r="X6" s="5">
        <f>IF(AND(I6&lt;=4,V6&gt;Inputs!$B$32),MAX(C6,Inputs!$B$32),V6)</f>
        <v>57511</v>
      </c>
      <c r="Y6" s="5">
        <f>IF(AND(I6&lt;=4,W6&gt;Inputs!$B$32),MAX(C6,Inputs!$B$32),W6)</f>
        <v>57611</v>
      </c>
      <c r="Z6" s="5">
        <f>IF(AND(I6&lt;=7,X6&gt;Inputs!$B$33),MAX(C6,Inputs!$B$33),X6)</f>
        <v>57511</v>
      </c>
      <c r="AA6" s="5">
        <f>IF(W6&gt;Inputs!$B$34,Inputs!$B$34,Y6)</f>
        <v>57611</v>
      </c>
      <c r="AB6" s="5">
        <f>IF(Z6&gt;Inputs!$B$34,Inputs!$B$34,Z6)</f>
        <v>57511</v>
      </c>
      <c r="AC6" s="5">
        <f>IF(AA6&gt;Inputs!$B$34,Inputs!$B$34,AA6)</f>
        <v>57611</v>
      </c>
      <c r="AD6" s="11">
        <f t="shared" si="4"/>
        <v>57511</v>
      </c>
      <c r="AE6" s="11">
        <f t="shared" si="5"/>
        <v>57611</v>
      </c>
    </row>
    <row r="7" spans="1:34" x14ac:dyDescent="0.25">
      <c r="A7" s="1">
        <f>'Salary and Rating'!A8</f>
        <v>4</v>
      </c>
      <c r="B7" s="1" t="str">
        <f>'Salary and Rating'!B8</f>
        <v>Teacher 4</v>
      </c>
      <c r="C7" s="13">
        <f>'Salary and Rating'!C8</f>
        <v>46950</v>
      </c>
      <c r="D7" s="5">
        <v>1</v>
      </c>
      <c r="E7" s="5">
        <v>1</v>
      </c>
      <c r="F7" s="5">
        <v>1</v>
      </c>
      <c r="G7" s="5">
        <v>0</v>
      </c>
      <c r="H7" s="5">
        <v>0</v>
      </c>
      <c r="I7" s="5">
        <f>'Salary and Rating'!J8</f>
        <v>2</v>
      </c>
      <c r="J7" s="5">
        <f>IFERROR(IF(VLOOKUP(I7,Inputs!$A$20:$G$29,3,FALSE)="Stipend Award",VLOOKUP(I7,Inputs!$A$7:$G$16,3,FALSE),0),0)</f>
        <v>50</v>
      </c>
      <c r="K7" s="5">
        <f>IFERROR(IF(VLOOKUP(I7,Inputs!$A$20:$G$29,4,FALSE)="Stipend Award",VLOOKUP(I7,Inputs!$A$7:$G$16,4,FALSE),0),0)</f>
        <v>50</v>
      </c>
      <c r="L7" s="5">
        <f>IFERROR(IF(F7=1,IF(VLOOKUP(I7,Inputs!$A$20:$G$29,5,FALSE)="Stipend Award",VLOOKUP(I7,Inputs!$A$7:$G$16,5,FALSE),0),0),0)</f>
        <v>50</v>
      </c>
      <c r="M7" s="5">
        <f>IFERROR(IF(G7=1,IF(VLOOKUP(I7,Inputs!$A$20:$G$29,6,FALSE)="Stipend Award",VLOOKUP(I7,Inputs!$A$7:$G$16,6,FALSE),0),0),0)</f>
        <v>0</v>
      </c>
      <c r="N7" s="5">
        <f>IFERROR(IF(H7=1,IF(VLOOKUP(I7,Inputs!$A$20:$G$29,7,FALSE)="Stipend Award",VLOOKUP(I7,Inputs!$A$7:$G$16,7,FALSE),0),0),0)</f>
        <v>0</v>
      </c>
      <c r="O7" s="5">
        <f>IFERROR(IF(VLOOKUP(I7,Inputs!$A$20:$G$29,3,FALSE)="Base Increase",VLOOKUP(I7,Inputs!$A$7:$G$16,3,FALSE),0),0)</f>
        <v>0</v>
      </c>
      <c r="P7" s="5">
        <f>IFERROR(IF(VLOOKUP(I7,Inputs!$A$20:$G$29,4,FALSE)="Base Increase",VLOOKUP(I7,Inputs!$A$7:$G$16,4,FALSE),0),0)</f>
        <v>0</v>
      </c>
      <c r="Q7" s="5">
        <f>IFERROR(IF(F7=1,IF(VLOOKUP(I7,Inputs!$A$20:$G$29,5,FALSE)="Base Increase",VLOOKUP(I7,Inputs!$A$7:$G$16,5,FALSE),0),0),0)</f>
        <v>0</v>
      </c>
      <c r="R7" s="5">
        <f>IFERROR(IF(G7=1,IF(VLOOKUP(I7,Inputs!$A$20:$G$29,6,FALSE)="Base Increase",VLOOKUP(I7,Inputs!$A$7:$G$16,6,FALSE),0),0),0)</f>
        <v>0</v>
      </c>
      <c r="S7" s="5">
        <f>IFERROR(IF(H7=1,IF(VLOOKUP(I7,Inputs!$A$20:$G$29,7,FALSE)="Base Increase",VLOOKUP(I7,Inputs!$A$7:$G$16,7,FALSE),0),0),0)</f>
        <v>0</v>
      </c>
      <c r="T7" s="5">
        <f t="shared" si="0"/>
        <v>150</v>
      </c>
      <c r="U7" s="5">
        <f t="shared" si="1"/>
        <v>0</v>
      </c>
      <c r="V7" s="5">
        <f t="shared" si="2"/>
        <v>46950</v>
      </c>
      <c r="W7" s="5">
        <f t="shared" si="3"/>
        <v>47100</v>
      </c>
      <c r="X7" s="5">
        <f>IF(AND(I7&lt;=4,V7&gt;Inputs!$B$32),MAX(C7,Inputs!$B$32),V7)</f>
        <v>46950</v>
      </c>
      <c r="Y7" s="5">
        <f>IF(AND(I7&lt;=4,W7&gt;Inputs!$B$32),MAX(C7,Inputs!$B$32),W7)</f>
        <v>47000</v>
      </c>
      <c r="Z7" s="5">
        <f>IF(AND(I7&lt;=7,X7&gt;Inputs!$B$33),MAX(C7,Inputs!$B$33),X7)</f>
        <v>46950</v>
      </c>
      <c r="AA7" s="5">
        <f>IF(W7&gt;Inputs!$B$34,Inputs!$B$34,Y7)</f>
        <v>47000</v>
      </c>
      <c r="AB7" s="5">
        <f>IF(Z7&gt;Inputs!$B$34,Inputs!$B$34,Z7)</f>
        <v>46950</v>
      </c>
      <c r="AC7" s="5">
        <f>IF(AA7&gt;Inputs!$B$34,Inputs!$B$34,AA7)</f>
        <v>47000</v>
      </c>
      <c r="AD7" s="11">
        <f t="shared" si="4"/>
        <v>46950</v>
      </c>
      <c r="AE7" s="11">
        <f t="shared" si="5"/>
        <v>47000</v>
      </c>
    </row>
    <row r="8" spans="1:34" x14ac:dyDescent="0.25">
      <c r="A8" s="1">
        <f>'Salary and Rating'!A9</f>
        <v>5</v>
      </c>
      <c r="B8" s="1" t="str">
        <f>'Salary and Rating'!B9</f>
        <v>Teacher 5</v>
      </c>
      <c r="C8" s="13">
        <f>'Salary and Rating'!C9</f>
        <v>55162</v>
      </c>
      <c r="D8" s="5">
        <v>1</v>
      </c>
      <c r="E8" s="5">
        <v>1</v>
      </c>
      <c r="F8" s="5">
        <v>0</v>
      </c>
      <c r="G8" s="5">
        <v>0</v>
      </c>
      <c r="H8" s="5">
        <v>0</v>
      </c>
      <c r="I8" s="5">
        <f>'Salary and Rating'!J9</f>
        <v>5</v>
      </c>
      <c r="J8" s="5">
        <f>IFERROR(IF(VLOOKUP(I8,Inputs!$A$20:$G$29,3,FALSE)="Stipend Award",VLOOKUP(I8,Inputs!$A$7:$G$16,3,FALSE),0),0)</f>
        <v>0</v>
      </c>
      <c r="K8" s="5">
        <f>IFERROR(IF(VLOOKUP(I8,Inputs!$A$20:$G$29,4,FALSE)="Stipend Award",VLOOKUP(I8,Inputs!$A$7:$G$16,4,FALSE),0),0)</f>
        <v>0</v>
      </c>
      <c r="L8" s="5">
        <f>IFERROR(IF(F8=1,IF(VLOOKUP(I8,Inputs!$A$20:$G$29,5,FALSE)="Stipend Award",VLOOKUP(I8,Inputs!$A$7:$G$16,5,FALSE),0),0),0)</f>
        <v>0</v>
      </c>
      <c r="M8" s="5">
        <f>IFERROR(IF(G8=1,IF(VLOOKUP(I8,Inputs!$A$20:$G$29,6,FALSE)="Stipend Award",VLOOKUP(I8,Inputs!$A$7:$G$16,6,FALSE),0),0),0)</f>
        <v>0</v>
      </c>
      <c r="N8" s="5">
        <f>IFERROR(IF(H8=1,IF(VLOOKUP(I8,Inputs!$A$20:$G$29,7,FALSE)="Stipend Award",VLOOKUP(I8,Inputs!$A$7:$G$16,7,FALSE),0),0),0)</f>
        <v>0</v>
      </c>
      <c r="O8" s="5">
        <f>IFERROR(IF(VLOOKUP(I8,Inputs!$A$20:$G$29,3,FALSE)="Base Increase",VLOOKUP(I8,Inputs!$A$7:$G$16,3,FALSE),0),0)</f>
        <v>200</v>
      </c>
      <c r="P8" s="5">
        <f>IFERROR(IF(VLOOKUP(I8,Inputs!$A$20:$G$29,4,FALSE)="Base Increase",VLOOKUP(I8,Inputs!$A$7:$G$16,4,FALSE),0),0)</f>
        <v>100</v>
      </c>
      <c r="Q8" s="5">
        <f>IFERROR(IF(F8=1,IF(VLOOKUP(I8,Inputs!$A$20:$G$29,5,FALSE)="Base Increase",VLOOKUP(I8,Inputs!$A$7:$G$16,5,FALSE),0),0),0)</f>
        <v>0</v>
      </c>
      <c r="R8" s="5">
        <f>IFERROR(IF(G8=1,IF(VLOOKUP(I8,Inputs!$A$20:$G$29,6,FALSE)="Base Increase",VLOOKUP(I8,Inputs!$A$7:$G$16,6,FALSE),0),0),0)</f>
        <v>0</v>
      </c>
      <c r="S8" s="5">
        <f>IFERROR(IF(H8=1,IF(VLOOKUP(I8,Inputs!$A$20:$G$29,7,FALSE)="Base Increase",VLOOKUP(I8,Inputs!$A$7:$G$16,7,FALSE),0),0),0)</f>
        <v>0</v>
      </c>
      <c r="T8" s="5">
        <f t="shared" si="0"/>
        <v>0</v>
      </c>
      <c r="U8" s="5">
        <f t="shared" si="1"/>
        <v>300</v>
      </c>
      <c r="V8" s="5">
        <f t="shared" si="2"/>
        <v>55462</v>
      </c>
      <c r="W8" s="5">
        <f t="shared" si="3"/>
        <v>55462</v>
      </c>
      <c r="X8" s="5">
        <f>IF(AND(I8&lt;=4,V8&gt;Inputs!$B$32),MAX(C8,Inputs!$B$32),V8)</f>
        <v>55462</v>
      </c>
      <c r="Y8" s="5">
        <f>IF(AND(I8&lt;=4,W8&gt;Inputs!$B$32),MAX(C8,Inputs!$B$32),W8)</f>
        <v>55462</v>
      </c>
      <c r="Z8" s="5">
        <f>IF(AND(I8&lt;=7,X8&gt;Inputs!$B$33),MAX(C8,Inputs!$B$33),X8)</f>
        <v>55462</v>
      </c>
      <c r="AA8" s="5">
        <f>IF(W8&gt;Inputs!$B$34,Inputs!$B$34,Y8)</f>
        <v>55462</v>
      </c>
      <c r="AB8" s="5">
        <f>IF(Z8&gt;Inputs!$B$34,Inputs!$B$34,Z8)</f>
        <v>55462</v>
      </c>
      <c r="AC8" s="5">
        <f>IF(AA8&gt;Inputs!$B$34,Inputs!$B$34,AA8)</f>
        <v>55462</v>
      </c>
      <c r="AD8" s="11">
        <f t="shared" si="4"/>
        <v>55462</v>
      </c>
      <c r="AE8" s="11">
        <f t="shared" si="5"/>
        <v>55462</v>
      </c>
    </row>
    <row r="9" spans="1:34" x14ac:dyDescent="0.25">
      <c r="A9" s="1">
        <f>'Salary and Rating'!A10</f>
        <v>6</v>
      </c>
      <c r="B9" s="1" t="str">
        <f>'Salary and Rating'!B10</f>
        <v>Teacher 6</v>
      </c>
      <c r="C9" s="13">
        <f>'Salary and Rating'!C10</f>
        <v>57184</v>
      </c>
      <c r="D9" s="5">
        <v>1</v>
      </c>
      <c r="E9" s="5">
        <v>1</v>
      </c>
      <c r="F9" s="5">
        <v>0</v>
      </c>
      <c r="G9" s="5">
        <v>0</v>
      </c>
      <c r="H9" s="5">
        <v>0</v>
      </c>
      <c r="I9" s="5">
        <f>'Salary and Rating'!J10</f>
        <v>8</v>
      </c>
      <c r="J9" s="5">
        <f>IFERROR(IF(VLOOKUP(I9,Inputs!$A$20:$G$29,3,FALSE)="Stipend Award",VLOOKUP(I9,Inputs!$A$7:$G$16,3,FALSE),0),0)</f>
        <v>0</v>
      </c>
      <c r="K9" s="5">
        <f>IFERROR(IF(VLOOKUP(I9,Inputs!$A$20:$G$29,4,FALSE)="Stipend Award",VLOOKUP(I9,Inputs!$A$7:$G$16,4,FALSE),0),0)</f>
        <v>0</v>
      </c>
      <c r="L9" s="5">
        <f>IFERROR(IF(F9=1,IF(VLOOKUP(I9,Inputs!$A$20:$G$29,5,FALSE)="Stipend Award",VLOOKUP(I9,Inputs!$A$7:$G$16,5,FALSE),0),0),0)</f>
        <v>0</v>
      </c>
      <c r="M9" s="5">
        <f>IFERROR(IF(G9=1,IF(VLOOKUP(I9,Inputs!$A$20:$G$29,6,FALSE)="Stipend Award",VLOOKUP(I9,Inputs!$A$7:$G$16,6,FALSE),0),0),0)</f>
        <v>0</v>
      </c>
      <c r="N9" s="5">
        <f>IFERROR(IF(H9=1,IF(VLOOKUP(I9,Inputs!$A$20:$G$29,7,FALSE)="Stipend Award",VLOOKUP(I9,Inputs!$A$7:$G$16,7,FALSE),0),0),0)</f>
        <v>0</v>
      </c>
      <c r="O9" s="5">
        <f>IFERROR(IF(VLOOKUP(I9,Inputs!$A$20:$G$29,3,FALSE)="Base Increase",VLOOKUP(I9,Inputs!$A$7:$G$16,3,FALSE),0),0)</f>
        <v>400</v>
      </c>
      <c r="P9" s="5">
        <f>IFERROR(IF(VLOOKUP(I9,Inputs!$A$20:$G$29,4,FALSE)="Base Increase",VLOOKUP(I9,Inputs!$A$7:$G$16,4,FALSE),0),0)</f>
        <v>200</v>
      </c>
      <c r="Q9" s="5">
        <f>IFERROR(IF(F9=1,IF(VLOOKUP(I9,Inputs!$A$20:$G$29,5,FALSE)="Base Increase",VLOOKUP(I9,Inputs!$A$7:$G$16,5,FALSE),0),0),0)</f>
        <v>0</v>
      </c>
      <c r="R9" s="5">
        <f>IFERROR(IF(G9=1,IF(VLOOKUP(I9,Inputs!$A$20:$G$29,6,FALSE)="Base Increase",VLOOKUP(I9,Inputs!$A$7:$G$16,6,FALSE),0),0),0)</f>
        <v>0</v>
      </c>
      <c r="S9" s="5">
        <f>IFERROR(IF(H9=1,IF(VLOOKUP(I9,Inputs!$A$20:$G$29,7,FALSE)="Base Increase",VLOOKUP(I9,Inputs!$A$7:$G$16,7,FALSE),0),0),0)</f>
        <v>0</v>
      </c>
      <c r="T9" s="5">
        <f t="shared" si="0"/>
        <v>0</v>
      </c>
      <c r="U9" s="5">
        <f t="shared" si="1"/>
        <v>600</v>
      </c>
      <c r="V9" s="5">
        <f t="shared" si="2"/>
        <v>57784</v>
      </c>
      <c r="W9" s="5">
        <f t="shared" si="3"/>
        <v>57784</v>
      </c>
      <c r="X9" s="5">
        <f>IF(AND(I9&lt;=4,V9&gt;Inputs!$B$32),MAX(C9,Inputs!$B$32),V9)</f>
        <v>57784</v>
      </c>
      <c r="Y9" s="5">
        <f>IF(AND(I9&lt;=4,W9&gt;Inputs!$B$32),MAX(C9,Inputs!$B$32),W9)</f>
        <v>57784</v>
      </c>
      <c r="Z9" s="5">
        <f>IF(AND(I9&lt;=7,X9&gt;Inputs!$B$33),MAX(C9,Inputs!$B$33),X9)</f>
        <v>57784</v>
      </c>
      <c r="AA9" s="5">
        <f>IF(W9&gt;Inputs!$B$34,Inputs!$B$34,Y9)</f>
        <v>57784</v>
      </c>
      <c r="AB9" s="5">
        <f>IF(Z9&gt;Inputs!$B$34,Inputs!$B$34,Z9)</f>
        <v>57784</v>
      </c>
      <c r="AC9" s="5">
        <f>IF(AA9&gt;Inputs!$B$34,Inputs!$B$34,AA9)</f>
        <v>57784</v>
      </c>
      <c r="AD9" s="11">
        <f t="shared" si="4"/>
        <v>57784</v>
      </c>
      <c r="AE9" s="11">
        <f t="shared" si="5"/>
        <v>57784</v>
      </c>
    </row>
    <row r="10" spans="1:34" x14ac:dyDescent="0.25">
      <c r="A10" s="1">
        <f>'Salary and Rating'!A11</f>
        <v>7</v>
      </c>
      <c r="B10" s="1" t="str">
        <f>'Salary and Rating'!B11</f>
        <v>Teacher 7</v>
      </c>
      <c r="C10" s="13">
        <f>'Salary and Rating'!C11</f>
        <v>57805</v>
      </c>
      <c r="D10" s="5">
        <v>1</v>
      </c>
      <c r="E10" s="5">
        <v>1</v>
      </c>
      <c r="F10" s="5">
        <v>0</v>
      </c>
      <c r="G10" s="5">
        <v>0</v>
      </c>
      <c r="H10" s="5">
        <v>0</v>
      </c>
      <c r="I10" s="5">
        <f>'Salary and Rating'!J11</f>
        <v>1</v>
      </c>
      <c r="J10" s="5">
        <f>IFERROR(IF(VLOOKUP(I10,Inputs!$A$20:$G$29,3,FALSE)="Stipend Award",VLOOKUP(I10,Inputs!$A$7:$G$16,3,FALSE),0),0)</f>
        <v>0</v>
      </c>
      <c r="K10" s="5">
        <f>IFERROR(IF(VLOOKUP(I10,Inputs!$A$20:$G$29,4,FALSE)="Stipend Award",VLOOKUP(I10,Inputs!$A$7:$G$16,4,FALSE),0),0)</f>
        <v>0</v>
      </c>
      <c r="L10" s="5">
        <f>IFERROR(IF(F10=1,IF(VLOOKUP(I10,Inputs!$A$20:$G$29,5,FALSE)="Stipend Award",VLOOKUP(I10,Inputs!$A$7:$G$16,5,FALSE),0),0),0)</f>
        <v>0</v>
      </c>
      <c r="M10" s="5">
        <f>IFERROR(IF(G10=1,IF(VLOOKUP(I10,Inputs!$A$20:$G$29,6,FALSE)="Stipend Award",VLOOKUP(I10,Inputs!$A$7:$G$16,6,FALSE),0),0),0)</f>
        <v>0</v>
      </c>
      <c r="N10" s="5">
        <f>IFERROR(IF(H10=1,IF(VLOOKUP(I10,Inputs!$A$20:$G$29,7,FALSE)="Stipend Award",VLOOKUP(I10,Inputs!$A$7:$G$16,7,FALSE),0),0),0)</f>
        <v>0</v>
      </c>
      <c r="O10" s="5">
        <f>IFERROR(IF(VLOOKUP(I10,Inputs!$A$20:$G$29,3,FALSE)="Base Increase",VLOOKUP(I10,Inputs!$A$7:$G$16,3,FALSE),0),0)</f>
        <v>0</v>
      </c>
      <c r="P10" s="5">
        <f>IFERROR(IF(VLOOKUP(I10,Inputs!$A$20:$G$29,4,FALSE)="Base Increase",VLOOKUP(I10,Inputs!$A$7:$G$16,4,FALSE),0),0)</f>
        <v>0</v>
      </c>
      <c r="Q10" s="5">
        <f>IFERROR(IF(F10=1,IF(VLOOKUP(I10,Inputs!$A$20:$G$29,5,FALSE)="Base Increase",VLOOKUP(I10,Inputs!$A$7:$G$16,5,FALSE),0),0),0)</f>
        <v>0</v>
      </c>
      <c r="R10" s="5">
        <f>IFERROR(IF(G10=1,IF(VLOOKUP(I10,Inputs!$A$20:$G$29,6,FALSE)="Base Increase",VLOOKUP(I10,Inputs!$A$7:$G$16,6,FALSE),0),0),0)</f>
        <v>0</v>
      </c>
      <c r="S10" s="5">
        <f>IFERROR(IF(H10=1,IF(VLOOKUP(I10,Inputs!$A$20:$G$29,7,FALSE)="Base Increase",VLOOKUP(I10,Inputs!$A$7:$G$16,7,FALSE),0),0),0)</f>
        <v>0</v>
      </c>
      <c r="T10" s="5">
        <f t="shared" si="0"/>
        <v>0</v>
      </c>
      <c r="U10" s="5">
        <f t="shared" si="1"/>
        <v>0</v>
      </c>
      <c r="V10" s="5">
        <f t="shared" si="2"/>
        <v>57805</v>
      </c>
      <c r="W10" s="5">
        <f t="shared" si="3"/>
        <v>57805</v>
      </c>
      <c r="X10" s="5">
        <f>IF(AND(I10&lt;=4,V10&gt;Inputs!$B$32),MAX(C10,Inputs!$B$32),V10)</f>
        <v>57805</v>
      </c>
      <c r="Y10" s="5">
        <f>IF(AND(I10&lt;=4,W10&gt;Inputs!$B$32),MAX(C10,Inputs!$B$32),W10)</f>
        <v>57805</v>
      </c>
      <c r="Z10" s="5">
        <f>IF(AND(I10&lt;=7,X10&gt;Inputs!$B$33),MAX(C10,Inputs!$B$33),X10)</f>
        <v>57805</v>
      </c>
      <c r="AA10" s="5">
        <f>IF(W10&gt;Inputs!$B$34,Inputs!$B$34,Y10)</f>
        <v>57805</v>
      </c>
      <c r="AB10" s="5">
        <f>IF(Z10&gt;Inputs!$B$34,Inputs!$B$34,Z10)</f>
        <v>57805</v>
      </c>
      <c r="AC10" s="5">
        <f>IF(AA10&gt;Inputs!$B$34,Inputs!$B$34,AA10)</f>
        <v>57805</v>
      </c>
      <c r="AD10" s="11">
        <f t="shared" si="4"/>
        <v>57805</v>
      </c>
      <c r="AE10" s="11">
        <f t="shared" si="5"/>
        <v>57805</v>
      </c>
    </row>
    <row r="11" spans="1:34" x14ac:dyDescent="0.25">
      <c r="A11" s="1">
        <f>'Salary and Rating'!A12</f>
        <v>8</v>
      </c>
      <c r="B11" s="1" t="str">
        <f>'Salary and Rating'!B12</f>
        <v>Teacher 8</v>
      </c>
      <c r="C11" s="13">
        <f>'Salary and Rating'!C12</f>
        <v>55116</v>
      </c>
      <c r="D11" s="5">
        <v>1</v>
      </c>
      <c r="E11" s="5">
        <v>1</v>
      </c>
      <c r="F11" s="5">
        <v>0</v>
      </c>
      <c r="G11" s="5">
        <v>0</v>
      </c>
      <c r="H11" s="5">
        <v>0</v>
      </c>
      <c r="I11" s="5">
        <f>'Salary and Rating'!J12</f>
        <v>5</v>
      </c>
      <c r="J11" s="5">
        <f>IFERROR(IF(VLOOKUP(I11,Inputs!$A$20:$G$29,3,FALSE)="Stipend Award",VLOOKUP(I11,Inputs!$A$7:$G$16,3,FALSE),0),0)</f>
        <v>0</v>
      </c>
      <c r="K11" s="5">
        <f>IFERROR(IF(VLOOKUP(I11,Inputs!$A$20:$G$29,4,FALSE)="Stipend Award",VLOOKUP(I11,Inputs!$A$7:$G$16,4,FALSE),0),0)</f>
        <v>0</v>
      </c>
      <c r="L11" s="5">
        <f>IFERROR(IF(F11=1,IF(VLOOKUP(I11,Inputs!$A$20:$G$29,5,FALSE)="Stipend Award",VLOOKUP(I11,Inputs!$A$7:$G$16,5,FALSE),0),0),0)</f>
        <v>0</v>
      </c>
      <c r="M11" s="5">
        <f>IFERROR(IF(G11=1,IF(VLOOKUP(I11,Inputs!$A$20:$G$29,6,FALSE)="Stipend Award",VLOOKUP(I11,Inputs!$A$7:$G$16,6,FALSE),0),0),0)</f>
        <v>0</v>
      </c>
      <c r="N11" s="5">
        <f>IFERROR(IF(H11=1,IF(VLOOKUP(I11,Inputs!$A$20:$G$29,7,FALSE)="Stipend Award",VLOOKUP(I11,Inputs!$A$7:$G$16,7,FALSE),0),0),0)</f>
        <v>0</v>
      </c>
      <c r="O11" s="5">
        <f>IFERROR(IF(VLOOKUP(I11,Inputs!$A$20:$G$29,3,FALSE)="Base Increase",VLOOKUP(I11,Inputs!$A$7:$G$16,3,FALSE),0),0)</f>
        <v>200</v>
      </c>
      <c r="P11" s="5">
        <f>IFERROR(IF(VLOOKUP(I11,Inputs!$A$20:$G$29,4,FALSE)="Base Increase",VLOOKUP(I11,Inputs!$A$7:$G$16,4,FALSE),0),0)</f>
        <v>100</v>
      </c>
      <c r="Q11" s="5">
        <f>IFERROR(IF(F11=1,IF(VLOOKUP(I11,Inputs!$A$20:$G$29,5,FALSE)="Base Increase",VLOOKUP(I11,Inputs!$A$7:$G$16,5,FALSE),0),0),0)</f>
        <v>0</v>
      </c>
      <c r="R11" s="5">
        <f>IFERROR(IF(G11=1,IF(VLOOKUP(I11,Inputs!$A$20:$G$29,6,FALSE)="Base Increase",VLOOKUP(I11,Inputs!$A$7:$G$16,6,FALSE),0),0),0)</f>
        <v>0</v>
      </c>
      <c r="S11" s="5">
        <f>IFERROR(IF(H11=1,IF(VLOOKUP(I11,Inputs!$A$20:$G$29,7,FALSE)="Base Increase",VLOOKUP(I11,Inputs!$A$7:$G$16,7,FALSE),0),0),0)</f>
        <v>0</v>
      </c>
      <c r="T11" s="5">
        <f t="shared" si="0"/>
        <v>0</v>
      </c>
      <c r="U11" s="5">
        <f t="shared" si="1"/>
        <v>300</v>
      </c>
      <c r="V11" s="5">
        <f t="shared" si="2"/>
        <v>55416</v>
      </c>
      <c r="W11" s="5">
        <f t="shared" si="3"/>
        <v>55416</v>
      </c>
      <c r="X11" s="5">
        <f>IF(AND(I11&lt;=4,V11&gt;Inputs!$B$32),MAX(C11,Inputs!$B$32),V11)</f>
        <v>55416</v>
      </c>
      <c r="Y11" s="5">
        <f>IF(AND(I11&lt;=4,W11&gt;Inputs!$B$32),MAX(C11,Inputs!$B$32),W11)</f>
        <v>55416</v>
      </c>
      <c r="Z11" s="5">
        <f>IF(AND(I11&lt;=7,X11&gt;Inputs!$B$33),MAX(C11,Inputs!$B$33),X11)</f>
        <v>55416</v>
      </c>
      <c r="AA11" s="5">
        <f>IF(W11&gt;Inputs!$B$34,Inputs!$B$34,Y11)</f>
        <v>55416</v>
      </c>
      <c r="AB11" s="5">
        <f>IF(Z11&gt;Inputs!$B$34,Inputs!$B$34,Z11)</f>
        <v>55416</v>
      </c>
      <c r="AC11" s="5">
        <f>IF(AA11&gt;Inputs!$B$34,Inputs!$B$34,AA11)</f>
        <v>55416</v>
      </c>
      <c r="AD11" s="11">
        <f t="shared" si="4"/>
        <v>55416</v>
      </c>
      <c r="AE11" s="11">
        <f t="shared" si="5"/>
        <v>55416</v>
      </c>
    </row>
    <row r="12" spans="1:34" x14ac:dyDescent="0.25">
      <c r="A12" s="1">
        <f>'Salary and Rating'!A13</f>
        <v>9</v>
      </c>
      <c r="B12" s="1" t="str">
        <f>'Salary and Rating'!B13</f>
        <v>Teacher 9</v>
      </c>
      <c r="C12" s="13">
        <f>'Salary and Rating'!C13</f>
        <v>59950</v>
      </c>
      <c r="D12" s="5">
        <v>1</v>
      </c>
      <c r="E12" s="5">
        <v>1</v>
      </c>
      <c r="F12" s="5">
        <v>0</v>
      </c>
      <c r="G12" s="5">
        <v>0</v>
      </c>
      <c r="H12" s="5">
        <v>0</v>
      </c>
      <c r="I12" s="5">
        <f>'Salary and Rating'!J13</f>
        <v>8</v>
      </c>
      <c r="J12" s="5">
        <f>IFERROR(IF(VLOOKUP(I12,Inputs!$A$20:$G$29,3,FALSE)="Stipend Award",VLOOKUP(I12,Inputs!$A$7:$G$16,3,FALSE),0),0)</f>
        <v>0</v>
      </c>
      <c r="K12" s="5">
        <f>IFERROR(IF(VLOOKUP(I12,Inputs!$A$20:$G$29,4,FALSE)="Stipend Award",VLOOKUP(I12,Inputs!$A$7:$G$16,4,FALSE),0),0)</f>
        <v>0</v>
      </c>
      <c r="L12" s="5">
        <f>IFERROR(IF(F12=1,IF(VLOOKUP(I12,Inputs!$A$20:$G$29,5,FALSE)="Stipend Award",VLOOKUP(I12,Inputs!$A$7:$G$16,5,FALSE),0),0),0)</f>
        <v>0</v>
      </c>
      <c r="M12" s="5">
        <f>IFERROR(IF(G12=1,IF(VLOOKUP(I12,Inputs!$A$20:$G$29,6,FALSE)="Stipend Award",VLOOKUP(I12,Inputs!$A$7:$G$16,6,FALSE),0),0),0)</f>
        <v>0</v>
      </c>
      <c r="N12" s="5">
        <f>IFERROR(IF(H12=1,IF(VLOOKUP(I12,Inputs!$A$20:$G$29,7,FALSE)="Stipend Award",VLOOKUP(I12,Inputs!$A$7:$G$16,7,FALSE),0),0),0)</f>
        <v>0</v>
      </c>
      <c r="O12" s="5">
        <f>IFERROR(IF(VLOOKUP(I12,Inputs!$A$20:$G$29,3,FALSE)="Base Increase",VLOOKUP(I12,Inputs!$A$7:$G$16,3,FALSE),0),0)</f>
        <v>400</v>
      </c>
      <c r="P12" s="5">
        <f>IFERROR(IF(VLOOKUP(I12,Inputs!$A$20:$G$29,4,FALSE)="Base Increase",VLOOKUP(I12,Inputs!$A$7:$G$16,4,FALSE),0),0)</f>
        <v>200</v>
      </c>
      <c r="Q12" s="5">
        <f>IFERROR(IF(F12=1,IF(VLOOKUP(I12,Inputs!$A$20:$G$29,5,FALSE)="Base Increase",VLOOKUP(I12,Inputs!$A$7:$G$16,5,FALSE),0),0),0)</f>
        <v>0</v>
      </c>
      <c r="R12" s="5">
        <f>IFERROR(IF(G12=1,IF(VLOOKUP(I12,Inputs!$A$20:$G$29,6,FALSE)="Base Increase",VLOOKUP(I12,Inputs!$A$7:$G$16,6,FALSE),0),0),0)</f>
        <v>0</v>
      </c>
      <c r="S12" s="5">
        <f>IFERROR(IF(H12=1,IF(VLOOKUP(I12,Inputs!$A$20:$G$29,7,FALSE)="Base Increase",VLOOKUP(I12,Inputs!$A$7:$G$16,7,FALSE),0),0),0)</f>
        <v>0</v>
      </c>
      <c r="T12" s="5">
        <f t="shared" si="0"/>
        <v>0</v>
      </c>
      <c r="U12" s="5">
        <f t="shared" si="1"/>
        <v>600</v>
      </c>
      <c r="V12" s="5">
        <f t="shared" si="2"/>
        <v>60550</v>
      </c>
      <c r="W12" s="5">
        <f t="shared" si="3"/>
        <v>60550</v>
      </c>
      <c r="X12" s="5">
        <f>IF(AND(I12&lt;=4,V12&gt;Inputs!$B$32),MAX(C12,Inputs!$B$32),V12)</f>
        <v>60550</v>
      </c>
      <c r="Y12" s="5">
        <f>IF(AND(I12&lt;=4,W12&gt;Inputs!$B$32),MAX(C12,Inputs!$B$32),W12)</f>
        <v>60550</v>
      </c>
      <c r="Z12" s="5">
        <f>IF(AND(I12&lt;=7,X12&gt;Inputs!$B$33),MAX(C12,Inputs!$B$33),X12)</f>
        <v>60550</v>
      </c>
      <c r="AA12" s="5">
        <f>IF(W12&gt;Inputs!$B$34,Inputs!$B$34,Y12)</f>
        <v>60550</v>
      </c>
      <c r="AB12" s="5">
        <f>IF(Z12&gt;Inputs!$B$34,Inputs!$B$34,Z12)</f>
        <v>60550</v>
      </c>
      <c r="AC12" s="5">
        <f>IF(AA12&gt;Inputs!$B$34,Inputs!$B$34,AA12)</f>
        <v>60550</v>
      </c>
      <c r="AD12" s="11">
        <f t="shared" si="4"/>
        <v>60550</v>
      </c>
      <c r="AE12" s="11">
        <f t="shared" si="5"/>
        <v>60550</v>
      </c>
    </row>
    <row r="13" spans="1:34" x14ac:dyDescent="0.25">
      <c r="A13" s="1">
        <f>'Salary and Rating'!A14</f>
        <v>10</v>
      </c>
      <c r="B13" s="1" t="str">
        <f>'Salary and Rating'!B14</f>
        <v>Teacher 10</v>
      </c>
      <c r="C13" s="13">
        <f>'Salary and Rating'!C14</f>
        <v>53410</v>
      </c>
      <c r="D13" s="5">
        <v>1</v>
      </c>
      <c r="E13" s="5">
        <v>1</v>
      </c>
      <c r="F13" s="5">
        <v>0</v>
      </c>
      <c r="G13" s="5">
        <v>0</v>
      </c>
      <c r="H13" s="5">
        <v>0</v>
      </c>
      <c r="I13" s="5">
        <f>'Salary and Rating'!J14</f>
        <v>1</v>
      </c>
      <c r="J13" s="5">
        <f>IFERROR(IF(VLOOKUP(I13,Inputs!$A$20:$G$29,3,FALSE)="Stipend Award",VLOOKUP(I13,Inputs!$A$7:$G$16,3,FALSE),0),0)</f>
        <v>0</v>
      </c>
      <c r="K13" s="5">
        <f>IFERROR(IF(VLOOKUP(I13,Inputs!$A$20:$G$29,4,FALSE)="Stipend Award",VLOOKUP(I13,Inputs!$A$7:$G$16,4,FALSE),0),0)</f>
        <v>0</v>
      </c>
      <c r="L13" s="5">
        <f>IFERROR(IF(F13=1,IF(VLOOKUP(I13,Inputs!$A$20:$G$29,5,FALSE)="Stipend Award",VLOOKUP(I13,Inputs!$A$7:$G$16,5,FALSE),0),0),0)</f>
        <v>0</v>
      </c>
      <c r="M13" s="5">
        <f>IFERROR(IF(G13=1,IF(VLOOKUP(I13,Inputs!$A$20:$G$29,6,FALSE)="Stipend Award",VLOOKUP(I13,Inputs!$A$7:$G$16,6,FALSE),0),0),0)</f>
        <v>0</v>
      </c>
      <c r="N13" s="5">
        <f>IFERROR(IF(H13=1,IF(VLOOKUP(I13,Inputs!$A$20:$G$29,7,FALSE)="Stipend Award",VLOOKUP(I13,Inputs!$A$7:$G$16,7,FALSE),0),0),0)</f>
        <v>0</v>
      </c>
      <c r="O13" s="5">
        <f>IFERROR(IF(VLOOKUP(I13,Inputs!$A$20:$G$29,3,FALSE)="Base Increase",VLOOKUP(I13,Inputs!$A$7:$G$16,3,FALSE),0),0)</f>
        <v>0</v>
      </c>
      <c r="P13" s="5">
        <f>IFERROR(IF(VLOOKUP(I13,Inputs!$A$20:$G$29,4,FALSE)="Base Increase",VLOOKUP(I13,Inputs!$A$7:$G$16,4,FALSE),0),0)</f>
        <v>0</v>
      </c>
      <c r="Q13" s="5">
        <f>IFERROR(IF(F13=1,IF(VLOOKUP(I13,Inputs!$A$20:$G$29,5,FALSE)="Base Increase",VLOOKUP(I13,Inputs!$A$7:$G$16,5,FALSE),0),0),0)</f>
        <v>0</v>
      </c>
      <c r="R13" s="5">
        <f>IFERROR(IF(G13=1,IF(VLOOKUP(I13,Inputs!$A$20:$G$29,6,FALSE)="Base Increase",VLOOKUP(I13,Inputs!$A$7:$G$16,6,FALSE),0),0),0)</f>
        <v>0</v>
      </c>
      <c r="S13" s="5">
        <f>IFERROR(IF(H13=1,IF(VLOOKUP(I13,Inputs!$A$20:$G$29,7,FALSE)="Base Increase",VLOOKUP(I13,Inputs!$A$7:$G$16,7,FALSE),0),0),0)</f>
        <v>0</v>
      </c>
      <c r="T13" s="5">
        <f t="shared" si="0"/>
        <v>0</v>
      </c>
      <c r="U13" s="5">
        <f t="shared" si="1"/>
        <v>0</v>
      </c>
      <c r="V13" s="5">
        <f t="shared" si="2"/>
        <v>53410</v>
      </c>
      <c r="W13" s="5">
        <f t="shared" si="3"/>
        <v>53410</v>
      </c>
      <c r="X13" s="5">
        <f>IF(AND(I13&lt;=4,V13&gt;Inputs!$B$32),MAX(C13,Inputs!$B$32),V13)</f>
        <v>53410</v>
      </c>
      <c r="Y13" s="5">
        <f>IF(AND(I13&lt;=4,W13&gt;Inputs!$B$32),MAX(C13,Inputs!$B$32),W13)</f>
        <v>53410</v>
      </c>
      <c r="Z13" s="5">
        <f>IF(AND(I13&lt;=7,X13&gt;Inputs!$B$33),MAX(C13,Inputs!$B$33),X13)</f>
        <v>53410</v>
      </c>
      <c r="AA13" s="5">
        <f>IF(W13&gt;Inputs!$B$34,Inputs!$B$34,Y13)</f>
        <v>53410</v>
      </c>
      <c r="AB13" s="5">
        <f>IF(Z13&gt;Inputs!$B$34,Inputs!$B$34,Z13)</f>
        <v>53410</v>
      </c>
      <c r="AC13" s="5">
        <f>IF(AA13&gt;Inputs!$B$34,Inputs!$B$34,AA13)</f>
        <v>53410</v>
      </c>
      <c r="AD13" s="11">
        <f t="shared" si="4"/>
        <v>53410</v>
      </c>
      <c r="AE13" s="11">
        <f t="shared" si="5"/>
        <v>53410</v>
      </c>
    </row>
    <row r="14" spans="1:34" x14ac:dyDescent="0.25">
      <c r="A14" s="1">
        <f>'Salary and Rating'!A15</f>
        <v>11</v>
      </c>
      <c r="B14" s="1" t="str">
        <f>'Salary and Rating'!B15</f>
        <v>Teacher 11</v>
      </c>
      <c r="C14" s="13">
        <f>'Salary and Rating'!C15</f>
        <v>53155</v>
      </c>
      <c r="D14" s="5">
        <v>1</v>
      </c>
      <c r="E14" s="5">
        <v>1</v>
      </c>
      <c r="F14" s="5">
        <v>1</v>
      </c>
      <c r="G14" s="5">
        <v>0</v>
      </c>
      <c r="H14" s="5">
        <v>0</v>
      </c>
      <c r="I14" s="5">
        <f>'Salary and Rating'!J15</f>
        <v>2</v>
      </c>
      <c r="J14" s="5">
        <f>IFERROR(IF(VLOOKUP(I14,Inputs!$A$20:$G$29,3,FALSE)="Stipend Award",VLOOKUP(I14,Inputs!$A$7:$G$16,3,FALSE),0),0)</f>
        <v>50</v>
      </c>
      <c r="K14" s="5">
        <f>IFERROR(IF(VLOOKUP(I14,Inputs!$A$20:$G$29,4,FALSE)="Stipend Award",VLOOKUP(I14,Inputs!$A$7:$G$16,4,FALSE),0),0)</f>
        <v>50</v>
      </c>
      <c r="L14" s="5">
        <f>IFERROR(IF(F14=1,IF(VLOOKUP(I14,Inputs!$A$20:$G$29,5,FALSE)="Stipend Award",VLOOKUP(I14,Inputs!$A$7:$G$16,5,FALSE),0),0),0)</f>
        <v>50</v>
      </c>
      <c r="M14" s="5">
        <f>IFERROR(IF(G14=1,IF(VLOOKUP(I14,Inputs!$A$20:$G$29,6,FALSE)="Stipend Award",VLOOKUP(I14,Inputs!$A$7:$G$16,6,FALSE),0),0),0)</f>
        <v>0</v>
      </c>
      <c r="N14" s="5">
        <f>IFERROR(IF(H14=1,IF(VLOOKUP(I14,Inputs!$A$20:$G$29,7,FALSE)="Stipend Award",VLOOKUP(I14,Inputs!$A$7:$G$16,7,FALSE),0),0),0)</f>
        <v>0</v>
      </c>
      <c r="O14" s="5">
        <f>IFERROR(IF(VLOOKUP(I14,Inputs!$A$20:$G$29,3,FALSE)="Base Increase",VLOOKUP(I14,Inputs!$A$7:$G$16,3,FALSE),0),0)</f>
        <v>0</v>
      </c>
      <c r="P14" s="5">
        <f>IFERROR(IF(VLOOKUP(I14,Inputs!$A$20:$G$29,4,FALSE)="Base Increase",VLOOKUP(I14,Inputs!$A$7:$G$16,4,FALSE),0),0)</f>
        <v>0</v>
      </c>
      <c r="Q14" s="5">
        <f>IFERROR(IF(F14=1,IF(VLOOKUP(I14,Inputs!$A$20:$G$29,5,FALSE)="Base Increase",VLOOKUP(I14,Inputs!$A$7:$G$16,5,FALSE),0),0),0)</f>
        <v>0</v>
      </c>
      <c r="R14" s="5">
        <f>IFERROR(IF(G14=1,IF(VLOOKUP(I14,Inputs!$A$20:$G$29,6,FALSE)="Base Increase",VLOOKUP(I14,Inputs!$A$7:$G$16,6,FALSE),0),0),0)</f>
        <v>0</v>
      </c>
      <c r="S14" s="5">
        <f>IFERROR(IF(H14=1,IF(VLOOKUP(I14,Inputs!$A$20:$G$29,7,FALSE)="Base Increase",VLOOKUP(I14,Inputs!$A$7:$G$16,7,FALSE),0),0),0)</f>
        <v>0</v>
      </c>
      <c r="T14" s="5">
        <f t="shared" si="0"/>
        <v>150</v>
      </c>
      <c r="U14" s="5">
        <f t="shared" si="1"/>
        <v>0</v>
      </c>
      <c r="V14" s="5">
        <f t="shared" si="2"/>
        <v>53155</v>
      </c>
      <c r="W14" s="5">
        <f t="shared" si="3"/>
        <v>53305</v>
      </c>
      <c r="X14" s="5">
        <f>IF(AND(I14&lt;=4,V14&gt;Inputs!$B$32),MAX(C14,Inputs!$B$32),V14)</f>
        <v>53155</v>
      </c>
      <c r="Y14" s="5">
        <f>IF(AND(I14&lt;=4,W14&gt;Inputs!$B$32),MAX(C14,Inputs!$B$32),W14)</f>
        <v>53155</v>
      </c>
      <c r="Z14" s="5">
        <f>IF(AND(I14&lt;=7,X14&gt;Inputs!$B$33),MAX(C14,Inputs!$B$33),X14)</f>
        <v>53155</v>
      </c>
      <c r="AA14" s="5">
        <f>IF(W14&gt;Inputs!$B$34,Inputs!$B$34,Y14)</f>
        <v>53155</v>
      </c>
      <c r="AB14" s="5">
        <f>IF(Z14&gt;Inputs!$B$34,Inputs!$B$34,Z14)</f>
        <v>53155</v>
      </c>
      <c r="AC14" s="5">
        <f>IF(AA14&gt;Inputs!$B$34,Inputs!$B$34,AA14)</f>
        <v>53155</v>
      </c>
      <c r="AD14" s="11">
        <f t="shared" si="4"/>
        <v>53155</v>
      </c>
      <c r="AE14" s="11">
        <f t="shared" si="5"/>
        <v>53155</v>
      </c>
    </row>
    <row r="15" spans="1:34" x14ac:dyDescent="0.25">
      <c r="A15" s="1">
        <f>'Salary and Rating'!A16</f>
        <v>12</v>
      </c>
      <c r="B15" s="1" t="str">
        <f>'Salary and Rating'!B16</f>
        <v>Teacher 12</v>
      </c>
      <c r="C15" s="13">
        <f>'Salary and Rating'!C16</f>
        <v>47362</v>
      </c>
      <c r="D15" s="5">
        <v>1</v>
      </c>
      <c r="E15" s="5">
        <v>1</v>
      </c>
      <c r="F15" s="5">
        <v>1</v>
      </c>
      <c r="G15" s="5">
        <v>0</v>
      </c>
      <c r="H15" s="5">
        <v>0</v>
      </c>
      <c r="I15" s="5">
        <f>'Salary and Rating'!J16</f>
        <v>5</v>
      </c>
      <c r="J15" s="5">
        <f>IFERROR(IF(VLOOKUP(I15,Inputs!$A$20:$G$29,3,FALSE)="Stipend Award",VLOOKUP(I15,Inputs!$A$7:$G$16,3,FALSE),0),0)</f>
        <v>0</v>
      </c>
      <c r="K15" s="5">
        <f>IFERROR(IF(VLOOKUP(I15,Inputs!$A$20:$G$29,4,FALSE)="Stipend Award",VLOOKUP(I15,Inputs!$A$7:$G$16,4,FALSE),0),0)</f>
        <v>0</v>
      </c>
      <c r="L15" s="5">
        <f>IFERROR(IF(F15=1,IF(VLOOKUP(I15,Inputs!$A$20:$G$29,5,FALSE)="Stipend Award",VLOOKUP(I15,Inputs!$A$7:$G$16,5,FALSE),0),0),0)</f>
        <v>100</v>
      </c>
      <c r="M15" s="5">
        <f>IFERROR(IF(G15=1,IF(VLOOKUP(I15,Inputs!$A$20:$G$29,6,FALSE)="Stipend Award",VLOOKUP(I15,Inputs!$A$7:$G$16,6,FALSE),0),0),0)</f>
        <v>0</v>
      </c>
      <c r="N15" s="5">
        <f>IFERROR(IF(H15=1,IF(VLOOKUP(I15,Inputs!$A$20:$G$29,7,FALSE)="Stipend Award",VLOOKUP(I15,Inputs!$A$7:$G$16,7,FALSE),0),0),0)</f>
        <v>0</v>
      </c>
      <c r="O15" s="5">
        <f>IFERROR(IF(VLOOKUP(I15,Inputs!$A$20:$G$29,3,FALSE)="Base Increase",VLOOKUP(I15,Inputs!$A$7:$G$16,3,FALSE),0),0)</f>
        <v>200</v>
      </c>
      <c r="P15" s="5">
        <f>IFERROR(IF(VLOOKUP(I15,Inputs!$A$20:$G$29,4,FALSE)="Base Increase",VLOOKUP(I15,Inputs!$A$7:$G$16,4,FALSE),0),0)</f>
        <v>100</v>
      </c>
      <c r="Q15" s="5">
        <f>IFERROR(IF(F15=1,IF(VLOOKUP(I15,Inputs!$A$20:$G$29,5,FALSE)="Base Increase",VLOOKUP(I15,Inputs!$A$7:$G$16,5,FALSE),0),0),0)</f>
        <v>0</v>
      </c>
      <c r="R15" s="5">
        <f>IFERROR(IF(G15=1,IF(VLOOKUP(I15,Inputs!$A$20:$G$29,6,FALSE)="Base Increase",VLOOKUP(I15,Inputs!$A$7:$G$16,6,FALSE),0),0),0)</f>
        <v>0</v>
      </c>
      <c r="S15" s="5">
        <f>IFERROR(IF(H15=1,IF(VLOOKUP(I15,Inputs!$A$20:$G$29,7,FALSE)="Base Increase",VLOOKUP(I15,Inputs!$A$7:$G$16,7,FALSE),0),0),0)</f>
        <v>0</v>
      </c>
      <c r="T15" s="5">
        <f t="shared" si="0"/>
        <v>100</v>
      </c>
      <c r="U15" s="5">
        <f t="shared" si="1"/>
        <v>300</v>
      </c>
      <c r="V15" s="5">
        <f t="shared" si="2"/>
        <v>47662</v>
      </c>
      <c r="W15" s="5">
        <f t="shared" si="3"/>
        <v>47762</v>
      </c>
      <c r="X15" s="5">
        <f>IF(AND(I15&lt;=4,V15&gt;Inputs!$B$32),MAX(C15,Inputs!$B$32),V15)</f>
        <v>47662</v>
      </c>
      <c r="Y15" s="5">
        <f>IF(AND(I15&lt;=4,W15&gt;Inputs!$B$32),MAX(C15,Inputs!$B$32),W15)</f>
        <v>47762</v>
      </c>
      <c r="Z15" s="5">
        <f>IF(AND(I15&lt;=7,X15&gt;Inputs!$B$33),MAX(C15,Inputs!$B$33),X15)</f>
        <v>47662</v>
      </c>
      <c r="AA15" s="5">
        <f>IF(W15&gt;Inputs!$B$34,Inputs!$B$34,Y15)</f>
        <v>47762</v>
      </c>
      <c r="AB15" s="5">
        <f>IF(Z15&gt;Inputs!$B$34,Inputs!$B$34,Z15)</f>
        <v>47662</v>
      </c>
      <c r="AC15" s="5">
        <f>IF(AA15&gt;Inputs!$B$34,Inputs!$B$34,AA15)</f>
        <v>47762</v>
      </c>
      <c r="AD15" s="11">
        <f t="shared" si="4"/>
        <v>47662</v>
      </c>
      <c r="AE15" s="11">
        <f t="shared" si="5"/>
        <v>47762</v>
      </c>
    </row>
    <row r="16" spans="1:34" x14ac:dyDescent="0.25">
      <c r="A16" s="1">
        <f>'Salary and Rating'!A17</f>
        <v>13</v>
      </c>
      <c r="B16" s="1" t="str">
        <f>'Salary and Rating'!B17</f>
        <v>Teacher 13</v>
      </c>
      <c r="C16" s="13">
        <f>'Salary and Rating'!C17</f>
        <v>54104</v>
      </c>
      <c r="D16" s="5">
        <v>1</v>
      </c>
      <c r="E16" s="5">
        <v>1</v>
      </c>
      <c r="F16" s="5">
        <v>1</v>
      </c>
      <c r="G16" s="5">
        <v>0</v>
      </c>
      <c r="H16" s="5">
        <v>0</v>
      </c>
      <c r="I16" s="5">
        <f>'Salary and Rating'!J17</f>
        <v>5</v>
      </c>
      <c r="J16" s="5">
        <f>IFERROR(IF(VLOOKUP(I16,Inputs!$A$20:$G$29,3,FALSE)="Stipend Award",VLOOKUP(I16,Inputs!$A$7:$G$16,3,FALSE),0),0)</f>
        <v>0</v>
      </c>
      <c r="K16" s="5">
        <f>IFERROR(IF(VLOOKUP(I16,Inputs!$A$20:$G$29,4,FALSE)="Stipend Award",VLOOKUP(I16,Inputs!$A$7:$G$16,4,FALSE),0),0)</f>
        <v>0</v>
      </c>
      <c r="L16" s="5">
        <f>IFERROR(IF(F16=1,IF(VLOOKUP(I16,Inputs!$A$20:$G$29,5,FALSE)="Stipend Award",VLOOKUP(I16,Inputs!$A$7:$G$16,5,FALSE),0),0),0)</f>
        <v>100</v>
      </c>
      <c r="M16" s="5">
        <f>IFERROR(IF(G16=1,IF(VLOOKUP(I16,Inputs!$A$20:$G$29,6,FALSE)="Stipend Award",VLOOKUP(I16,Inputs!$A$7:$G$16,6,FALSE),0),0),0)</f>
        <v>0</v>
      </c>
      <c r="N16" s="5">
        <f>IFERROR(IF(H16=1,IF(VLOOKUP(I16,Inputs!$A$20:$G$29,7,FALSE)="Stipend Award",VLOOKUP(I16,Inputs!$A$7:$G$16,7,FALSE),0),0),0)</f>
        <v>0</v>
      </c>
      <c r="O16" s="5">
        <f>IFERROR(IF(VLOOKUP(I16,Inputs!$A$20:$G$29,3,FALSE)="Base Increase",VLOOKUP(I16,Inputs!$A$7:$G$16,3,FALSE),0),0)</f>
        <v>200</v>
      </c>
      <c r="P16" s="5">
        <f>IFERROR(IF(VLOOKUP(I16,Inputs!$A$20:$G$29,4,FALSE)="Base Increase",VLOOKUP(I16,Inputs!$A$7:$G$16,4,FALSE),0),0)</f>
        <v>100</v>
      </c>
      <c r="Q16" s="5">
        <f>IFERROR(IF(F16=1,IF(VLOOKUP(I16,Inputs!$A$20:$G$29,5,FALSE)="Base Increase",VLOOKUP(I16,Inputs!$A$7:$G$16,5,FALSE),0),0),0)</f>
        <v>0</v>
      </c>
      <c r="R16" s="5">
        <f>IFERROR(IF(G16=1,IF(VLOOKUP(I16,Inputs!$A$20:$G$29,6,FALSE)="Base Increase",VLOOKUP(I16,Inputs!$A$7:$G$16,6,FALSE),0),0),0)</f>
        <v>0</v>
      </c>
      <c r="S16" s="5">
        <f>IFERROR(IF(H16=1,IF(VLOOKUP(I16,Inputs!$A$20:$G$29,7,FALSE)="Base Increase",VLOOKUP(I16,Inputs!$A$7:$G$16,7,FALSE),0),0),0)</f>
        <v>0</v>
      </c>
      <c r="T16" s="5">
        <f t="shared" si="0"/>
        <v>100</v>
      </c>
      <c r="U16" s="5">
        <f t="shared" si="1"/>
        <v>300</v>
      </c>
      <c r="V16" s="5">
        <f t="shared" si="2"/>
        <v>54404</v>
      </c>
      <c r="W16" s="5">
        <f t="shared" si="3"/>
        <v>54504</v>
      </c>
      <c r="X16" s="5">
        <f>IF(AND(I16&lt;=4,V16&gt;Inputs!$B$32),MAX(C16,Inputs!$B$32),V16)</f>
        <v>54404</v>
      </c>
      <c r="Y16" s="5">
        <f>IF(AND(I16&lt;=4,W16&gt;Inputs!$B$32),MAX(C16,Inputs!$B$32),W16)</f>
        <v>54504</v>
      </c>
      <c r="Z16" s="5">
        <f>IF(AND(I16&lt;=7,X16&gt;Inputs!$B$33),MAX(C16,Inputs!$B$33),X16)</f>
        <v>54404</v>
      </c>
      <c r="AA16" s="5">
        <f>IF(W16&gt;Inputs!$B$34,Inputs!$B$34,Y16)</f>
        <v>54504</v>
      </c>
      <c r="AB16" s="5">
        <f>IF(Z16&gt;Inputs!$B$34,Inputs!$B$34,Z16)</f>
        <v>54404</v>
      </c>
      <c r="AC16" s="5">
        <f>IF(AA16&gt;Inputs!$B$34,Inputs!$B$34,AA16)</f>
        <v>54504</v>
      </c>
      <c r="AD16" s="11">
        <f t="shared" si="4"/>
        <v>54404</v>
      </c>
      <c r="AE16" s="11">
        <f t="shared" si="5"/>
        <v>54504</v>
      </c>
    </row>
    <row r="17" spans="1:31" x14ac:dyDescent="0.25">
      <c r="A17" s="1">
        <f>'Salary and Rating'!A18</f>
        <v>14</v>
      </c>
      <c r="B17" s="1" t="str">
        <f>'Salary and Rating'!B18</f>
        <v>Teacher 14</v>
      </c>
      <c r="C17" s="13">
        <f>'Salary and Rating'!C18</f>
        <v>50636</v>
      </c>
      <c r="D17" s="5">
        <v>1</v>
      </c>
      <c r="E17" s="5">
        <v>1</v>
      </c>
      <c r="F17" s="5">
        <v>0</v>
      </c>
      <c r="G17" s="5">
        <v>0</v>
      </c>
      <c r="H17" s="5">
        <v>0</v>
      </c>
      <c r="I17" s="5">
        <f>'Salary and Rating'!J18</f>
        <v>8</v>
      </c>
      <c r="J17" s="5">
        <f>IFERROR(IF(VLOOKUP(I17,Inputs!$A$20:$G$29,3,FALSE)="Stipend Award",VLOOKUP(I17,Inputs!$A$7:$G$16,3,FALSE),0),0)</f>
        <v>0</v>
      </c>
      <c r="K17" s="5">
        <f>IFERROR(IF(VLOOKUP(I17,Inputs!$A$20:$G$29,4,FALSE)="Stipend Award",VLOOKUP(I17,Inputs!$A$7:$G$16,4,FALSE),0),0)</f>
        <v>0</v>
      </c>
      <c r="L17" s="5">
        <f>IFERROR(IF(F17=1,IF(VLOOKUP(I17,Inputs!$A$20:$G$29,5,FALSE)="Stipend Award",VLOOKUP(I17,Inputs!$A$7:$G$16,5,FALSE),0),0),0)</f>
        <v>0</v>
      </c>
      <c r="M17" s="5">
        <f>IFERROR(IF(G17=1,IF(VLOOKUP(I17,Inputs!$A$20:$G$29,6,FALSE)="Stipend Award",VLOOKUP(I17,Inputs!$A$7:$G$16,6,FALSE),0),0),0)</f>
        <v>0</v>
      </c>
      <c r="N17" s="5">
        <f>IFERROR(IF(H17=1,IF(VLOOKUP(I17,Inputs!$A$20:$G$29,7,FALSE)="Stipend Award",VLOOKUP(I17,Inputs!$A$7:$G$16,7,FALSE),0),0),0)</f>
        <v>0</v>
      </c>
      <c r="O17" s="5">
        <f>IFERROR(IF(VLOOKUP(I17,Inputs!$A$20:$G$29,3,FALSE)="Base Increase",VLOOKUP(I17,Inputs!$A$7:$G$16,3,FALSE),0),0)</f>
        <v>400</v>
      </c>
      <c r="P17" s="5">
        <f>IFERROR(IF(VLOOKUP(I17,Inputs!$A$20:$G$29,4,FALSE)="Base Increase",VLOOKUP(I17,Inputs!$A$7:$G$16,4,FALSE),0),0)</f>
        <v>200</v>
      </c>
      <c r="Q17" s="5">
        <f>IFERROR(IF(F17=1,IF(VLOOKUP(I17,Inputs!$A$20:$G$29,5,FALSE)="Base Increase",VLOOKUP(I17,Inputs!$A$7:$G$16,5,FALSE),0),0),0)</f>
        <v>0</v>
      </c>
      <c r="R17" s="5">
        <f>IFERROR(IF(G17=1,IF(VLOOKUP(I17,Inputs!$A$20:$G$29,6,FALSE)="Base Increase",VLOOKUP(I17,Inputs!$A$7:$G$16,6,FALSE),0),0),0)</f>
        <v>0</v>
      </c>
      <c r="S17" s="5">
        <f>IFERROR(IF(H17=1,IF(VLOOKUP(I17,Inputs!$A$20:$G$29,7,FALSE)="Base Increase",VLOOKUP(I17,Inputs!$A$7:$G$16,7,FALSE),0),0),0)</f>
        <v>0</v>
      </c>
      <c r="T17" s="5">
        <f t="shared" si="0"/>
        <v>0</v>
      </c>
      <c r="U17" s="5">
        <f t="shared" si="1"/>
        <v>600</v>
      </c>
      <c r="V17" s="5">
        <f t="shared" si="2"/>
        <v>51236</v>
      </c>
      <c r="W17" s="5">
        <f t="shared" si="3"/>
        <v>51236</v>
      </c>
      <c r="X17" s="5">
        <f>IF(AND(I17&lt;=4,V17&gt;Inputs!$B$32),MAX(C17,Inputs!$B$32),V17)</f>
        <v>51236</v>
      </c>
      <c r="Y17" s="5">
        <f>IF(AND(I17&lt;=4,W17&gt;Inputs!$B$32),MAX(C17,Inputs!$B$32),W17)</f>
        <v>51236</v>
      </c>
      <c r="Z17" s="5">
        <f>IF(AND(I17&lt;=7,X17&gt;Inputs!$B$33),MAX(C17,Inputs!$B$33),X17)</f>
        <v>51236</v>
      </c>
      <c r="AA17" s="5">
        <f>IF(W17&gt;Inputs!$B$34,Inputs!$B$34,Y17)</f>
        <v>51236</v>
      </c>
      <c r="AB17" s="5">
        <f>IF(Z17&gt;Inputs!$B$34,Inputs!$B$34,Z17)</f>
        <v>51236</v>
      </c>
      <c r="AC17" s="5">
        <f>IF(AA17&gt;Inputs!$B$34,Inputs!$B$34,AA17)</f>
        <v>51236</v>
      </c>
      <c r="AD17" s="11">
        <f t="shared" si="4"/>
        <v>51236</v>
      </c>
      <c r="AE17" s="11">
        <f t="shared" si="5"/>
        <v>51236</v>
      </c>
    </row>
    <row r="18" spans="1:31" x14ac:dyDescent="0.25">
      <c r="A18" s="1">
        <f>'Salary and Rating'!A19</f>
        <v>15</v>
      </c>
      <c r="B18" s="1" t="str">
        <f>'Salary and Rating'!B19</f>
        <v>Teacher 15</v>
      </c>
      <c r="C18" s="13">
        <f>'Salary and Rating'!C19</f>
        <v>54634</v>
      </c>
      <c r="D18" s="5">
        <v>1</v>
      </c>
      <c r="E18" s="5">
        <v>1</v>
      </c>
      <c r="F18" s="5">
        <v>0</v>
      </c>
      <c r="G18" s="5">
        <v>0</v>
      </c>
      <c r="H18" s="5">
        <v>0</v>
      </c>
      <c r="I18" s="5">
        <f>'Salary and Rating'!J19</f>
        <v>8</v>
      </c>
      <c r="J18" s="5">
        <f>IFERROR(IF(VLOOKUP(I18,Inputs!$A$20:$G$29,3,FALSE)="Stipend Award",VLOOKUP(I18,Inputs!$A$7:$G$16,3,FALSE),0),0)</f>
        <v>0</v>
      </c>
      <c r="K18" s="5">
        <f>IFERROR(IF(VLOOKUP(I18,Inputs!$A$20:$G$29,4,FALSE)="Stipend Award",VLOOKUP(I18,Inputs!$A$7:$G$16,4,FALSE),0),0)</f>
        <v>0</v>
      </c>
      <c r="L18" s="5">
        <f>IFERROR(IF(F18=1,IF(VLOOKUP(I18,Inputs!$A$20:$G$29,5,FALSE)="Stipend Award",VLOOKUP(I18,Inputs!$A$7:$G$16,5,FALSE),0),0),0)</f>
        <v>0</v>
      </c>
      <c r="M18" s="5">
        <f>IFERROR(IF(G18=1,IF(VLOOKUP(I18,Inputs!$A$20:$G$29,6,FALSE)="Stipend Award",VLOOKUP(I18,Inputs!$A$7:$G$16,6,FALSE),0),0),0)</f>
        <v>0</v>
      </c>
      <c r="N18" s="5">
        <f>IFERROR(IF(H18=1,IF(VLOOKUP(I18,Inputs!$A$20:$G$29,7,FALSE)="Stipend Award",VLOOKUP(I18,Inputs!$A$7:$G$16,7,FALSE),0),0),0)</f>
        <v>0</v>
      </c>
      <c r="O18" s="5">
        <f>IFERROR(IF(VLOOKUP(I18,Inputs!$A$20:$G$29,3,FALSE)="Base Increase",VLOOKUP(I18,Inputs!$A$7:$G$16,3,FALSE),0),0)</f>
        <v>400</v>
      </c>
      <c r="P18" s="5">
        <f>IFERROR(IF(VLOOKUP(I18,Inputs!$A$20:$G$29,4,FALSE)="Base Increase",VLOOKUP(I18,Inputs!$A$7:$G$16,4,FALSE),0),0)</f>
        <v>200</v>
      </c>
      <c r="Q18" s="5">
        <f>IFERROR(IF(F18=1,IF(VLOOKUP(I18,Inputs!$A$20:$G$29,5,FALSE)="Base Increase",VLOOKUP(I18,Inputs!$A$7:$G$16,5,FALSE),0),0),0)</f>
        <v>0</v>
      </c>
      <c r="R18" s="5">
        <f>IFERROR(IF(G18=1,IF(VLOOKUP(I18,Inputs!$A$20:$G$29,6,FALSE)="Base Increase",VLOOKUP(I18,Inputs!$A$7:$G$16,6,FALSE),0),0),0)</f>
        <v>0</v>
      </c>
      <c r="S18" s="5">
        <f>IFERROR(IF(H18=1,IF(VLOOKUP(I18,Inputs!$A$20:$G$29,7,FALSE)="Base Increase",VLOOKUP(I18,Inputs!$A$7:$G$16,7,FALSE),0),0),0)</f>
        <v>0</v>
      </c>
      <c r="T18" s="5">
        <f t="shared" si="0"/>
        <v>0</v>
      </c>
      <c r="U18" s="5">
        <f t="shared" si="1"/>
        <v>600</v>
      </c>
      <c r="V18" s="5">
        <f t="shared" si="2"/>
        <v>55234</v>
      </c>
      <c r="W18" s="5">
        <f t="shared" si="3"/>
        <v>55234</v>
      </c>
      <c r="X18" s="5">
        <f>IF(AND(I18&lt;=4,V18&gt;Inputs!$B$32),MAX(C18,Inputs!$B$32),V18)</f>
        <v>55234</v>
      </c>
      <c r="Y18" s="5">
        <f>IF(AND(I18&lt;=4,W18&gt;Inputs!$B$32),MAX(C18,Inputs!$B$32),W18)</f>
        <v>55234</v>
      </c>
      <c r="Z18" s="5">
        <f>IF(AND(I18&lt;=7,X18&gt;Inputs!$B$33),MAX(C18,Inputs!$B$33),X18)</f>
        <v>55234</v>
      </c>
      <c r="AA18" s="5">
        <f>IF(W18&gt;Inputs!$B$34,Inputs!$B$34,Y18)</f>
        <v>55234</v>
      </c>
      <c r="AB18" s="5">
        <f>IF(Z18&gt;Inputs!$B$34,Inputs!$B$34,Z18)</f>
        <v>55234</v>
      </c>
      <c r="AC18" s="5">
        <f>IF(AA18&gt;Inputs!$B$34,Inputs!$B$34,AA18)</f>
        <v>55234</v>
      </c>
      <c r="AD18" s="11">
        <f t="shared" si="4"/>
        <v>55234</v>
      </c>
      <c r="AE18" s="11">
        <f t="shared" si="5"/>
        <v>55234</v>
      </c>
    </row>
    <row r="19" spans="1:31" x14ac:dyDescent="0.25">
      <c r="A19" s="1">
        <f>'Salary and Rating'!A20</f>
        <v>16</v>
      </c>
      <c r="B19" s="1" t="str">
        <f>'Salary and Rating'!B20</f>
        <v>Teacher 16</v>
      </c>
      <c r="C19" s="13">
        <f>'Salary and Rating'!C20</f>
        <v>47234</v>
      </c>
      <c r="D19" s="5">
        <v>1</v>
      </c>
      <c r="E19" s="5">
        <v>1</v>
      </c>
      <c r="F19" s="5">
        <v>0</v>
      </c>
      <c r="G19" s="5">
        <v>0</v>
      </c>
      <c r="H19" s="5">
        <v>0</v>
      </c>
      <c r="I19" s="5">
        <f>'Salary and Rating'!J20</f>
        <v>5</v>
      </c>
      <c r="J19" s="5">
        <f>IFERROR(IF(VLOOKUP(I19,Inputs!$A$20:$G$29,3,FALSE)="Stipend Award",VLOOKUP(I19,Inputs!$A$7:$G$16,3,FALSE),0),0)</f>
        <v>0</v>
      </c>
      <c r="K19" s="5">
        <f>IFERROR(IF(VLOOKUP(I19,Inputs!$A$20:$G$29,4,FALSE)="Stipend Award",VLOOKUP(I19,Inputs!$A$7:$G$16,4,FALSE),0),0)</f>
        <v>0</v>
      </c>
      <c r="L19" s="5">
        <f>IFERROR(IF(F19=1,IF(VLOOKUP(I19,Inputs!$A$20:$G$29,5,FALSE)="Stipend Award",VLOOKUP(I19,Inputs!$A$7:$G$16,5,FALSE),0),0),0)</f>
        <v>0</v>
      </c>
      <c r="M19" s="5">
        <f>IFERROR(IF(G19=1,IF(VLOOKUP(I19,Inputs!$A$20:$G$29,6,FALSE)="Stipend Award",VLOOKUP(I19,Inputs!$A$7:$G$16,6,FALSE),0),0),0)</f>
        <v>0</v>
      </c>
      <c r="N19" s="5">
        <f>IFERROR(IF(H19=1,IF(VLOOKUP(I19,Inputs!$A$20:$G$29,7,FALSE)="Stipend Award",VLOOKUP(I19,Inputs!$A$7:$G$16,7,FALSE),0),0),0)</f>
        <v>0</v>
      </c>
      <c r="O19" s="5">
        <f>IFERROR(IF(VLOOKUP(I19,Inputs!$A$20:$G$29,3,FALSE)="Base Increase",VLOOKUP(I19,Inputs!$A$7:$G$16,3,FALSE),0),0)</f>
        <v>200</v>
      </c>
      <c r="P19" s="5">
        <f>IFERROR(IF(VLOOKUP(I19,Inputs!$A$20:$G$29,4,FALSE)="Base Increase",VLOOKUP(I19,Inputs!$A$7:$G$16,4,FALSE),0),0)</f>
        <v>100</v>
      </c>
      <c r="Q19" s="5">
        <f>IFERROR(IF(F19=1,IF(VLOOKUP(I19,Inputs!$A$20:$G$29,5,FALSE)="Base Increase",VLOOKUP(I19,Inputs!$A$7:$G$16,5,FALSE),0),0),0)</f>
        <v>0</v>
      </c>
      <c r="R19" s="5">
        <f>IFERROR(IF(G19=1,IF(VLOOKUP(I19,Inputs!$A$20:$G$29,6,FALSE)="Base Increase",VLOOKUP(I19,Inputs!$A$7:$G$16,6,FALSE),0),0),0)</f>
        <v>0</v>
      </c>
      <c r="S19" s="5">
        <f>IFERROR(IF(H19=1,IF(VLOOKUP(I19,Inputs!$A$20:$G$29,7,FALSE)="Base Increase",VLOOKUP(I19,Inputs!$A$7:$G$16,7,FALSE),0),0),0)</f>
        <v>0</v>
      </c>
      <c r="T19" s="5">
        <f t="shared" si="0"/>
        <v>0</v>
      </c>
      <c r="U19" s="5">
        <f t="shared" si="1"/>
        <v>300</v>
      </c>
      <c r="V19" s="5">
        <f t="shared" si="2"/>
        <v>47534</v>
      </c>
      <c r="W19" s="5">
        <f t="shared" si="3"/>
        <v>47534</v>
      </c>
      <c r="X19" s="5">
        <f>IF(AND(I19&lt;=4,V19&gt;Inputs!$B$32),MAX(C19,Inputs!$B$32),V19)</f>
        <v>47534</v>
      </c>
      <c r="Y19" s="5">
        <f>IF(AND(I19&lt;=4,W19&gt;Inputs!$B$32),MAX(C19,Inputs!$B$32),W19)</f>
        <v>47534</v>
      </c>
      <c r="Z19" s="5">
        <f>IF(AND(I19&lt;=7,X19&gt;Inputs!$B$33),MAX(C19,Inputs!$B$33),X19)</f>
        <v>47534</v>
      </c>
      <c r="AA19" s="5">
        <f>IF(W19&gt;Inputs!$B$34,Inputs!$B$34,Y19)</f>
        <v>47534</v>
      </c>
      <c r="AB19" s="5">
        <f>IF(Z19&gt;Inputs!$B$34,Inputs!$B$34,Z19)</f>
        <v>47534</v>
      </c>
      <c r="AC19" s="5">
        <f>IF(AA19&gt;Inputs!$B$34,Inputs!$B$34,AA19)</f>
        <v>47534</v>
      </c>
      <c r="AD19" s="11">
        <f t="shared" si="4"/>
        <v>47534</v>
      </c>
      <c r="AE19" s="11">
        <f t="shared" si="5"/>
        <v>47534</v>
      </c>
    </row>
    <row r="20" spans="1:31" x14ac:dyDescent="0.25">
      <c r="A20" s="1">
        <f>'Salary and Rating'!A21</f>
        <v>17</v>
      </c>
      <c r="B20" s="1" t="str">
        <f>'Salary and Rating'!B21</f>
        <v>Teacher 17</v>
      </c>
      <c r="C20" s="13">
        <f>'Salary and Rating'!C21</f>
        <v>46100</v>
      </c>
      <c r="D20" s="5">
        <v>0</v>
      </c>
      <c r="E20" s="5">
        <v>1</v>
      </c>
      <c r="F20" s="5">
        <v>0</v>
      </c>
      <c r="G20" s="5">
        <v>0</v>
      </c>
      <c r="H20" s="5">
        <v>0</v>
      </c>
      <c r="I20" s="5">
        <f>'Salary and Rating'!J21</f>
        <v>0</v>
      </c>
      <c r="J20" s="5">
        <f>IFERROR(IF(VLOOKUP(I20,Inputs!$A$20:$G$29,3,FALSE)="Stipend Award",VLOOKUP(I20,Inputs!$A$7:$G$16,3,FALSE),0),0)</f>
        <v>0</v>
      </c>
      <c r="K20" s="5">
        <f>IFERROR(IF(VLOOKUP(I20,Inputs!$A$20:$G$29,4,FALSE)="Stipend Award",VLOOKUP(I20,Inputs!$A$7:$G$16,4,FALSE),0),0)</f>
        <v>0</v>
      </c>
      <c r="L20" s="5">
        <f>IFERROR(IF(F20=1,IF(VLOOKUP(I20,Inputs!$A$20:$G$29,5,FALSE)="Stipend Award",VLOOKUP(I20,Inputs!$A$7:$G$16,5,FALSE),0),0),0)</f>
        <v>0</v>
      </c>
      <c r="M20" s="5">
        <f>IFERROR(IF(G20=1,IF(VLOOKUP(I20,Inputs!$A$20:$G$29,6,FALSE)="Stipend Award",VLOOKUP(I20,Inputs!$A$7:$G$16,6,FALSE),0),0),0)</f>
        <v>0</v>
      </c>
      <c r="N20" s="5">
        <f>IFERROR(IF(H20=1,IF(VLOOKUP(I20,Inputs!$A$20:$G$29,7,FALSE)="Stipend Award",VLOOKUP(I20,Inputs!$A$7:$G$16,7,FALSE),0),0),0)</f>
        <v>0</v>
      </c>
      <c r="O20" s="5">
        <f>IFERROR(IF(VLOOKUP(I20,Inputs!$A$20:$G$29,3,FALSE)="Base Increase",VLOOKUP(I20,Inputs!$A$7:$G$16,3,FALSE),0),0)</f>
        <v>0</v>
      </c>
      <c r="P20" s="5">
        <f>IFERROR(IF(VLOOKUP(I20,Inputs!$A$20:$G$29,4,FALSE)="Base Increase",VLOOKUP(I20,Inputs!$A$7:$G$16,4,FALSE),0),0)</f>
        <v>0</v>
      </c>
      <c r="Q20" s="5">
        <f>IFERROR(IF(F20=1,IF(VLOOKUP(I20,Inputs!$A$20:$G$29,5,FALSE)="Base Increase",VLOOKUP(I20,Inputs!$A$7:$G$16,5,FALSE),0),0),0)</f>
        <v>0</v>
      </c>
      <c r="R20" s="5">
        <f>IFERROR(IF(G20=1,IF(VLOOKUP(I20,Inputs!$A$20:$G$29,6,FALSE)="Base Increase",VLOOKUP(I20,Inputs!$A$7:$G$16,6,FALSE),0),0),0)</f>
        <v>0</v>
      </c>
      <c r="S20" s="5">
        <f>IFERROR(IF(H20=1,IF(VLOOKUP(I20,Inputs!$A$20:$G$29,7,FALSE)="Base Increase",VLOOKUP(I20,Inputs!$A$7:$G$16,7,FALSE),0),0),0)</f>
        <v>0</v>
      </c>
      <c r="T20" s="5">
        <f t="shared" si="0"/>
        <v>0</v>
      </c>
      <c r="U20" s="5">
        <f t="shared" si="1"/>
        <v>0</v>
      </c>
      <c r="V20" s="5">
        <f t="shared" si="2"/>
        <v>46100</v>
      </c>
      <c r="W20" s="5">
        <f t="shared" si="3"/>
        <v>46100</v>
      </c>
      <c r="X20" s="5">
        <f>IF(AND(I20&lt;=4,V20&gt;Inputs!$B$32),MAX(C20,Inputs!$B$32),V20)</f>
        <v>46100</v>
      </c>
      <c r="Y20" s="5">
        <f>IF(AND(I20&lt;=4,W20&gt;Inputs!$B$32),MAX(C20,Inputs!$B$32),W20)</f>
        <v>46100</v>
      </c>
      <c r="Z20" s="5">
        <f>IF(AND(I20&lt;=7,X20&gt;Inputs!$B$33),MAX(C20,Inputs!$B$33),X20)</f>
        <v>46100</v>
      </c>
      <c r="AA20" s="5">
        <f>IF(W20&gt;Inputs!$B$34,Inputs!$B$34,Y20)</f>
        <v>46100</v>
      </c>
      <c r="AB20" s="5">
        <f>IF(Z20&gt;Inputs!$B$34,Inputs!$B$34,Z20)</f>
        <v>46100</v>
      </c>
      <c r="AC20" s="5">
        <f>IF(AA20&gt;Inputs!$B$34,Inputs!$B$34,AA20)</f>
        <v>46100</v>
      </c>
      <c r="AD20" s="11">
        <f t="shared" si="4"/>
        <v>46100</v>
      </c>
      <c r="AE20" s="11">
        <f t="shared" si="5"/>
        <v>46100</v>
      </c>
    </row>
    <row r="21" spans="1:31" x14ac:dyDescent="0.25">
      <c r="A21" s="1">
        <f>'Salary and Rating'!A22</f>
        <v>18</v>
      </c>
      <c r="B21" s="1" t="str">
        <f>'Salary and Rating'!B22</f>
        <v>Teacher 18</v>
      </c>
      <c r="C21" s="13">
        <f>'Salary and Rating'!C22</f>
        <v>46100</v>
      </c>
      <c r="D21" s="5">
        <v>0</v>
      </c>
      <c r="E21" s="5">
        <v>1</v>
      </c>
      <c r="F21" s="5">
        <v>0</v>
      </c>
      <c r="G21" s="5">
        <v>0</v>
      </c>
      <c r="H21" s="5">
        <v>0</v>
      </c>
      <c r="I21" s="5">
        <f>'Salary and Rating'!J22</f>
        <v>0</v>
      </c>
      <c r="J21" s="5">
        <f>IFERROR(IF(VLOOKUP(I21,Inputs!$A$20:$G$29,3,FALSE)="Stipend Award",VLOOKUP(I21,Inputs!$A$7:$G$16,3,FALSE),0),0)</f>
        <v>0</v>
      </c>
      <c r="K21" s="5">
        <f>IFERROR(IF(VLOOKUP(I21,Inputs!$A$20:$G$29,4,FALSE)="Stipend Award",VLOOKUP(I21,Inputs!$A$7:$G$16,4,FALSE),0),0)</f>
        <v>0</v>
      </c>
      <c r="L21" s="5">
        <f>IFERROR(IF(F21=1,IF(VLOOKUP(I21,Inputs!$A$20:$G$29,5,FALSE)="Stipend Award",VLOOKUP(I21,Inputs!$A$7:$G$16,5,FALSE),0),0),0)</f>
        <v>0</v>
      </c>
      <c r="M21" s="5">
        <f>IFERROR(IF(G21=1,IF(VLOOKUP(I21,Inputs!$A$20:$G$29,6,FALSE)="Stipend Award",VLOOKUP(I21,Inputs!$A$7:$G$16,6,FALSE),0),0),0)</f>
        <v>0</v>
      </c>
      <c r="N21" s="5">
        <f>IFERROR(IF(H21=1,IF(VLOOKUP(I21,Inputs!$A$20:$G$29,7,FALSE)="Stipend Award",VLOOKUP(I21,Inputs!$A$7:$G$16,7,FALSE),0),0),0)</f>
        <v>0</v>
      </c>
      <c r="O21" s="5">
        <f>IFERROR(IF(VLOOKUP(I21,Inputs!$A$20:$G$29,3,FALSE)="Base Increase",VLOOKUP(I21,Inputs!$A$7:$G$16,3,FALSE),0),0)</f>
        <v>0</v>
      </c>
      <c r="P21" s="5">
        <f>IFERROR(IF(VLOOKUP(I21,Inputs!$A$20:$G$29,4,FALSE)="Base Increase",VLOOKUP(I21,Inputs!$A$7:$G$16,4,FALSE),0),0)</f>
        <v>0</v>
      </c>
      <c r="Q21" s="5">
        <f>IFERROR(IF(F21=1,IF(VLOOKUP(I21,Inputs!$A$20:$G$29,5,FALSE)="Base Increase",VLOOKUP(I21,Inputs!$A$7:$G$16,5,FALSE),0),0),0)</f>
        <v>0</v>
      </c>
      <c r="R21" s="5">
        <f>IFERROR(IF(G21=1,IF(VLOOKUP(I21,Inputs!$A$20:$G$29,6,FALSE)="Base Increase",VLOOKUP(I21,Inputs!$A$7:$G$16,6,FALSE),0),0),0)</f>
        <v>0</v>
      </c>
      <c r="S21" s="5">
        <f>IFERROR(IF(H21=1,IF(VLOOKUP(I21,Inputs!$A$20:$G$29,7,FALSE)="Base Increase",VLOOKUP(I21,Inputs!$A$7:$G$16,7,FALSE),0),0),0)</f>
        <v>0</v>
      </c>
      <c r="T21" s="5">
        <f t="shared" si="0"/>
        <v>0</v>
      </c>
      <c r="U21" s="5">
        <f t="shared" si="1"/>
        <v>0</v>
      </c>
      <c r="V21" s="5">
        <f t="shared" si="2"/>
        <v>46100</v>
      </c>
      <c r="W21" s="5">
        <f t="shared" si="3"/>
        <v>46100</v>
      </c>
      <c r="X21" s="5">
        <f>IF(AND(I21&lt;=4,V21&gt;Inputs!$B$32),MAX(C21,Inputs!$B$32),V21)</f>
        <v>46100</v>
      </c>
      <c r="Y21" s="5">
        <f>IF(AND(I21&lt;=4,W21&gt;Inputs!$B$32),MAX(C21,Inputs!$B$32),W21)</f>
        <v>46100</v>
      </c>
      <c r="Z21" s="5">
        <f>IF(AND(I21&lt;=7,X21&gt;Inputs!$B$33),MAX(C21,Inputs!$B$33),X21)</f>
        <v>46100</v>
      </c>
      <c r="AA21" s="5">
        <f>IF(W21&gt;Inputs!$B$34,Inputs!$B$34,Y21)</f>
        <v>46100</v>
      </c>
      <c r="AB21" s="5">
        <f>IF(Z21&gt;Inputs!$B$34,Inputs!$B$34,Z21)</f>
        <v>46100</v>
      </c>
      <c r="AC21" s="5">
        <f>IF(AA21&gt;Inputs!$B$34,Inputs!$B$34,AA21)</f>
        <v>46100</v>
      </c>
      <c r="AD21" s="11">
        <f t="shared" si="4"/>
        <v>46100</v>
      </c>
      <c r="AE21" s="11">
        <f t="shared" si="5"/>
        <v>46100</v>
      </c>
    </row>
    <row r="22" spans="1:31" x14ac:dyDescent="0.25">
      <c r="A22" s="1">
        <f>'Salary and Rating'!A23</f>
        <v>19</v>
      </c>
      <c r="B22" s="1" t="str">
        <f>'Salary and Rating'!B23</f>
        <v>Teacher 19</v>
      </c>
      <c r="C22" s="13">
        <f>'Salary and Rating'!C23</f>
        <v>46100</v>
      </c>
      <c r="D22" s="5">
        <v>0</v>
      </c>
      <c r="E22" s="5">
        <v>0</v>
      </c>
      <c r="F22" s="5">
        <v>1</v>
      </c>
      <c r="G22" s="5">
        <v>0</v>
      </c>
      <c r="H22" s="5">
        <v>0</v>
      </c>
      <c r="I22" s="5">
        <f>'Salary and Rating'!J23</f>
        <v>0</v>
      </c>
      <c r="J22" s="5">
        <f>IFERROR(IF(VLOOKUP(I22,Inputs!$A$20:$G$29,3,FALSE)="Stipend Award",VLOOKUP(I22,Inputs!$A$7:$G$16,3,FALSE),0),0)</f>
        <v>0</v>
      </c>
      <c r="K22" s="5">
        <f>IFERROR(IF(VLOOKUP(I22,Inputs!$A$20:$G$29,4,FALSE)="Stipend Award",VLOOKUP(I22,Inputs!$A$7:$G$16,4,FALSE),0),0)</f>
        <v>0</v>
      </c>
      <c r="L22" s="5">
        <f>IFERROR(IF(F22=1,IF(VLOOKUP(I22,Inputs!$A$20:$G$29,5,FALSE)="Stipend Award",VLOOKUP(I22,Inputs!$A$7:$G$16,5,FALSE),0),0),0)</f>
        <v>0</v>
      </c>
      <c r="M22" s="5">
        <f>IFERROR(IF(G22=1,IF(VLOOKUP(I22,Inputs!$A$20:$G$29,6,FALSE)="Stipend Award",VLOOKUP(I22,Inputs!$A$7:$G$16,6,FALSE),0),0),0)</f>
        <v>0</v>
      </c>
      <c r="N22" s="5">
        <f>IFERROR(IF(H22=1,IF(VLOOKUP(I22,Inputs!$A$20:$G$29,7,FALSE)="Stipend Award",VLOOKUP(I22,Inputs!$A$7:$G$16,7,FALSE),0),0),0)</f>
        <v>0</v>
      </c>
      <c r="O22" s="5">
        <f>IFERROR(IF(VLOOKUP(I22,Inputs!$A$20:$G$29,3,FALSE)="Base Increase",VLOOKUP(I22,Inputs!$A$7:$G$16,3,FALSE),0),0)</f>
        <v>0</v>
      </c>
      <c r="P22" s="5">
        <f>IFERROR(IF(VLOOKUP(I22,Inputs!$A$20:$G$29,4,FALSE)="Base Increase",VLOOKUP(I22,Inputs!$A$7:$G$16,4,FALSE),0),0)</f>
        <v>0</v>
      </c>
      <c r="Q22" s="5">
        <f>IFERROR(IF(F22=1,IF(VLOOKUP(I22,Inputs!$A$20:$G$29,5,FALSE)="Base Increase",VLOOKUP(I22,Inputs!$A$7:$G$16,5,FALSE),0),0),0)</f>
        <v>0</v>
      </c>
      <c r="R22" s="5">
        <f>IFERROR(IF(G22=1,IF(VLOOKUP(I22,Inputs!$A$20:$G$29,6,FALSE)="Base Increase",VLOOKUP(I22,Inputs!$A$7:$G$16,6,FALSE),0),0),0)</f>
        <v>0</v>
      </c>
      <c r="S22" s="5">
        <f>IFERROR(IF(H22=1,IF(VLOOKUP(I22,Inputs!$A$20:$G$29,7,FALSE)="Base Increase",VLOOKUP(I22,Inputs!$A$7:$G$16,7,FALSE),0),0),0)</f>
        <v>0</v>
      </c>
      <c r="T22" s="5">
        <f t="shared" si="0"/>
        <v>0</v>
      </c>
      <c r="U22" s="5">
        <f t="shared" si="1"/>
        <v>0</v>
      </c>
      <c r="V22" s="5">
        <f t="shared" si="2"/>
        <v>46100</v>
      </c>
      <c r="W22" s="5">
        <f t="shared" si="3"/>
        <v>46100</v>
      </c>
      <c r="X22" s="5">
        <f>IF(AND(I22&lt;=4,V22&gt;Inputs!$B$32),MAX(C22,Inputs!$B$32),V22)</f>
        <v>46100</v>
      </c>
      <c r="Y22" s="5">
        <f>IF(AND(I22&lt;=4,W22&gt;Inputs!$B$32),MAX(C22,Inputs!$B$32),W22)</f>
        <v>46100</v>
      </c>
      <c r="Z22" s="5">
        <f>IF(AND(I22&lt;=7,X22&gt;Inputs!$B$33),MAX(C22,Inputs!$B$33),X22)</f>
        <v>46100</v>
      </c>
      <c r="AA22" s="5">
        <f>IF(W22&gt;Inputs!$B$34,Inputs!$B$34,Y22)</f>
        <v>46100</v>
      </c>
      <c r="AB22" s="5">
        <f>IF(Z22&gt;Inputs!$B$34,Inputs!$B$34,Z22)</f>
        <v>46100</v>
      </c>
      <c r="AC22" s="5">
        <f>IF(AA22&gt;Inputs!$B$34,Inputs!$B$34,AA22)</f>
        <v>46100</v>
      </c>
      <c r="AD22" s="11">
        <f t="shared" si="4"/>
        <v>0</v>
      </c>
      <c r="AE22" s="11">
        <f t="shared" si="5"/>
        <v>0</v>
      </c>
    </row>
    <row r="23" spans="1:31" x14ac:dyDescent="0.25">
      <c r="A23" s="1">
        <f>'Salary and Rating'!A24</f>
        <v>20</v>
      </c>
      <c r="B23" s="1" t="str">
        <f>'Salary and Rating'!B24</f>
        <v>Teacher 20</v>
      </c>
      <c r="C23" s="13">
        <f>'Salary and Rating'!C24</f>
        <v>46100</v>
      </c>
      <c r="D23" s="5">
        <v>0</v>
      </c>
      <c r="E23" s="5">
        <v>0</v>
      </c>
      <c r="F23" s="5">
        <v>1</v>
      </c>
      <c r="G23" s="5">
        <v>0</v>
      </c>
      <c r="H23" s="5">
        <v>0</v>
      </c>
      <c r="I23" s="5">
        <f>'Salary and Rating'!J24</f>
        <v>0</v>
      </c>
      <c r="J23" s="5">
        <f>IFERROR(IF(VLOOKUP(I23,Inputs!$A$20:$G$29,3,FALSE)="Stipend Award",VLOOKUP(I23,Inputs!$A$7:$G$16,3,FALSE),0),0)</f>
        <v>0</v>
      </c>
      <c r="K23" s="5">
        <f>IFERROR(IF(VLOOKUP(I23,Inputs!$A$20:$G$29,4,FALSE)="Stipend Award",VLOOKUP(I23,Inputs!$A$7:$G$16,4,FALSE),0),0)</f>
        <v>0</v>
      </c>
      <c r="L23" s="5">
        <f>IFERROR(IF(F23=1,IF(VLOOKUP(I23,Inputs!$A$20:$G$29,5,FALSE)="Stipend Award",VLOOKUP(I23,Inputs!$A$7:$G$16,5,FALSE),0),0),0)</f>
        <v>0</v>
      </c>
      <c r="M23" s="5">
        <f>IFERROR(IF(G23=1,IF(VLOOKUP(I23,Inputs!$A$20:$G$29,6,FALSE)="Stipend Award",VLOOKUP(I23,Inputs!$A$7:$G$16,6,FALSE),0),0),0)</f>
        <v>0</v>
      </c>
      <c r="N23" s="5">
        <f>IFERROR(IF(H23=1,IF(VLOOKUP(I23,Inputs!$A$20:$G$29,7,FALSE)="Stipend Award",VLOOKUP(I23,Inputs!$A$7:$G$16,7,FALSE),0),0),0)</f>
        <v>0</v>
      </c>
      <c r="O23" s="5">
        <f>IFERROR(IF(VLOOKUP(I23,Inputs!$A$20:$G$29,3,FALSE)="Base Increase",VLOOKUP(I23,Inputs!$A$7:$G$16,3,FALSE),0),0)</f>
        <v>0</v>
      </c>
      <c r="P23" s="5">
        <f>IFERROR(IF(VLOOKUP(I23,Inputs!$A$20:$G$29,4,FALSE)="Base Increase",VLOOKUP(I23,Inputs!$A$7:$G$16,4,FALSE),0),0)</f>
        <v>0</v>
      </c>
      <c r="Q23" s="5">
        <f>IFERROR(IF(F23=1,IF(VLOOKUP(I23,Inputs!$A$20:$G$29,5,FALSE)="Base Increase",VLOOKUP(I23,Inputs!$A$7:$G$16,5,FALSE),0),0),0)</f>
        <v>0</v>
      </c>
      <c r="R23" s="5">
        <f>IFERROR(IF(G23=1,IF(VLOOKUP(I23,Inputs!$A$20:$G$29,6,FALSE)="Base Increase",VLOOKUP(I23,Inputs!$A$7:$G$16,6,FALSE),0),0),0)</f>
        <v>0</v>
      </c>
      <c r="S23" s="5">
        <f>IFERROR(IF(H23=1,IF(VLOOKUP(I23,Inputs!$A$20:$G$29,7,FALSE)="Base Increase",VLOOKUP(I23,Inputs!$A$7:$G$16,7,FALSE),0),0),0)</f>
        <v>0</v>
      </c>
      <c r="T23" s="5">
        <f t="shared" si="0"/>
        <v>0</v>
      </c>
      <c r="U23" s="5">
        <f t="shared" si="1"/>
        <v>0</v>
      </c>
      <c r="V23" s="5">
        <f t="shared" si="2"/>
        <v>46100</v>
      </c>
      <c r="W23" s="5">
        <f t="shared" si="3"/>
        <v>46100</v>
      </c>
      <c r="X23" s="5">
        <f>IF(AND(I23&lt;=4,V23&gt;Inputs!$B$32),MAX(C23,Inputs!$B$32),V23)</f>
        <v>46100</v>
      </c>
      <c r="Y23" s="5">
        <f>IF(AND(I23&lt;=4,W23&gt;Inputs!$B$32),MAX(C23,Inputs!$B$32),W23)</f>
        <v>46100</v>
      </c>
      <c r="Z23" s="5">
        <f>IF(AND(I23&lt;=7,X23&gt;Inputs!$B$33),MAX(C23,Inputs!$B$33),X23)</f>
        <v>46100</v>
      </c>
      <c r="AA23" s="5">
        <f>IF(W23&gt;Inputs!$B$34,Inputs!$B$34,Y23)</f>
        <v>46100</v>
      </c>
      <c r="AB23" s="5">
        <f>IF(Z23&gt;Inputs!$B$34,Inputs!$B$34,Z23)</f>
        <v>46100</v>
      </c>
      <c r="AC23" s="5">
        <f>IF(AA23&gt;Inputs!$B$34,Inputs!$B$34,AA23)</f>
        <v>46100</v>
      </c>
      <c r="AD23" s="11">
        <f t="shared" si="4"/>
        <v>0</v>
      </c>
      <c r="AE23" s="11">
        <f t="shared" si="5"/>
        <v>0</v>
      </c>
    </row>
    <row r="24" spans="1:31" x14ac:dyDescent="0.25">
      <c r="A24" s="1">
        <f>'Salary and Rating'!A25</f>
        <v>0</v>
      </c>
      <c r="B24" s="1">
        <f>'Salary and Rating'!B25</f>
        <v>0</v>
      </c>
      <c r="C24" s="13">
        <f>'Salary and Rating'!C25</f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>'Salary and Rating'!J25</f>
        <v>0</v>
      </c>
      <c r="J24" s="5">
        <f>IFERROR(IF(VLOOKUP(I24,Inputs!$A$20:$G$29,3,FALSE)="Stipend Award",VLOOKUP(I24,Inputs!$A$7:$G$16,3,FALSE),0),0)</f>
        <v>0</v>
      </c>
      <c r="K24" s="5">
        <f>IFERROR(IF(VLOOKUP(I24,Inputs!$A$20:$G$29,4,FALSE)="Stipend Award",VLOOKUP(I24,Inputs!$A$7:$G$16,4,FALSE),0),0)</f>
        <v>0</v>
      </c>
      <c r="L24" s="5">
        <f>IFERROR(IF(F24=1,IF(VLOOKUP(I24,Inputs!$A$20:$G$29,5,FALSE)="Stipend Award",VLOOKUP(I24,Inputs!$A$7:$G$16,5,FALSE),0),0),0)</f>
        <v>0</v>
      </c>
      <c r="M24" s="5">
        <f>IFERROR(IF(G24=1,IF(VLOOKUP(I24,Inputs!$A$20:$G$29,6,FALSE)="Stipend Award",VLOOKUP(I24,Inputs!$A$7:$G$16,6,FALSE),0),0),0)</f>
        <v>0</v>
      </c>
      <c r="N24" s="5">
        <f>IFERROR(IF(H24=1,IF(VLOOKUP(I24,Inputs!$A$20:$G$29,7,FALSE)="Stipend Award",VLOOKUP(I24,Inputs!$A$7:$G$16,7,FALSE),0),0),0)</f>
        <v>0</v>
      </c>
      <c r="O24" s="5">
        <f>IFERROR(IF(VLOOKUP(I24,Inputs!$A$20:$G$29,3,FALSE)="Base Increase",VLOOKUP(I24,Inputs!$A$7:$G$16,3,FALSE),0),0)</f>
        <v>0</v>
      </c>
      <c r="P24" s="5">
        <f>IFERROR(IF(VLOOKUP(I24,Inputs!$A$20:$G$29,4,FALSE)="Base Increase",VLOOKUP(I24,Inputs!$A$7:$G$16,4,FALSE),0),0)</f>
        <v>0</v>
      </c>
      <c r="Q24" s="5">
        <f>IFERROR(IF(F24=1,IF(VLOOKUP(I24,Inputs!$A$20:$G$29,5,FALSE)="Base Increase",VLOOKUP(I24,Inputs!$A$7:$G$16,5,FALSE),0),0),0)</f>
        <v>0</v>
      </c>
      <c r="R24" s="5">
        <f>IFERROR(IF(G24=1,IF(VLOOKUP(I24,Inputs!$A$20:$G$29,6,FALSE)="Base Increase",VLOOKUP(I24,Inputs!$A$7:$G$16,6,FALSE),0),0),0)</f>
        <v>0</v>
      </c>
      <c r="S24" s="5">
        <f>IFERROR(IF(H24=1,IF(VLOOKUP(I24,Inputs!$A$20:$G$29,7,FALSE)="Base Increase",VLOOKUP(I24,Inputs!$A$7:$G$16,7,FALSE),0),0),0)</f>
        <v>0</v>
      </c>
      <c r="T24" s="5">
        <f t="shared" si="0"/>
        <v>0</v>
      </c>
      <c r="U24" s="5">
        <f t="shared" si="1"/>
        <v>0</v>
      </c>
      <c r="V24" s="5">
        <f t="shared" si="2"/>
        <v>0</v>
      </c>
      <c r="W24" s="5">
        <f t="shared" si="3"/>
        <v>0</v>
      </c>
      <c r="X24" s="5">
        <f>IF(AND(I24&lt;=4,V24&gt;Inputs!$B$32),MAX(C24,Inputs!$B$32),V24)</f>
        <v>0</v>
      </c>
      <c r="Y24" s="5">
        <f>IF(AND(I24&lt;=4,W24&gt;Inputs!$B$32),MAX(C24,Inputs!$B$32),W24)</f>
        <v>0</v>
      </c>
      <c r="Z24" s="5">
        <f>IF(AND(I24&lt;=7,X24&gt;Inputs!$B$33),MAX(C24,Inputs!$B$33),X24)</f>
        <v>0</v>
      </c>
      <c r="AA24" s="5">
        <f>IF(W24&gt;Inputs!$B$34,Inputs!$B$34,Y24)</f>
        <v>0</v>
      </c>
      <c r="AB24" s="5">
        <f>IF(Z24&gt;Inputs!$B$34,Inputs!$B$34,Z24)</f>
        <v>0</v>
      </c>
      <c r="AC24" s="5">
        <f>IF(AA24&gt;Inputs!$B$34,Inputs!$B$34,AA24)</f>
        <v>0</v>
      </c>
      <c r="AD24" s="11">
        <f t="shared" si="4"/>
        <v>0</v>
      </c>
      <c r="AE24" s="11">
        <f t="shared" si="5"/>
        <v>0</v>
      </c>
    </row>
    <row r="25" spans="1:31" x14ac:dyDescent="0.25">
      <c r="A25" s="1">
        <f>'Salary and Rating'!A26</f>
        <v>0</v>
      </c>
      <c r="B25" s="1">
        <f>'Salary and Rating'!B26</f>
        <v>0</v>
      </c>
      <c r="C25" s="13">
        <f>'Salary and Rating'!C26</f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>'Salary and Rating'!J26</f>
        <v>0</v>
      </c>
      <c r="J25" s="5">
        <f>IFERROR(IF(VLOOKUP(I25,Inputs!$A$20:$G$29,3,FALSE)="Stipend Award",VLOOKUP(I25,Inputs!$A$7:$G$16,3,FALSE),0),0)</f>
        <v>0</v>
      </c>
      <c r="K25" s="5">
        <f>IFERROR(IF(VLOOKUP(I25,Inputs!$A$20:$G$29,4,FALSE)="Stipend Award",VLOOKUP(I25,Inputs!$A$7:$G$16,4,FALSE),0),0)</f>
        <v>0</v>
      </c>
      <c r="L25" s="5">
        <f>IFERROR(IF(F25=1,IF(VLOOKUP(I25,Inputs!$A$20:$G$29,5,FALSE)="Stipend Award",VLOOKUP(I25,Inputs!$A$7:$G$16,5,FALSE),0),0),0)</f>
        <v>0</v>
      </c>
      <c r="M25" s="5">
        <f>IFERROR(IF(G25=1,IF(VLOOKUP(I25,Inputs!$A$20:$G$29,6,FALSE)="Stipend Award",VLOOKUP(I25,Inputs!$A$7:$G$16,6,FALSE),0),0),0)</f>
        <v>0</v>
      </c>
      <c r="N25" s="5">
        <f>IFERROR(IF(H25=1,IF(VLOOKUP(I25,Inputs!$A$20:$G$29,7,FALSE)="Stipend Award",VLOOKUP(I25,Inputs!$A$7:$G$16,7,FALSE),0),0),0)</f>
        <v>0</v>
      </c>
      <c r="O25" s="5">
        <f>IFERROR(IF(VLOOKUP(I25,Inputs!$A$20:$G$29,3,FALSE)="Base Increase",VLOOKUP(I25,Inputs!$A$7:$G$16,3,FALSE),0),0)</f>
        <v>0</v>
      </c>
      <c r="P25" s="5">
        <f>IFERROR(IF(VLOOKUP(I25,Inputs!$A$20:$G$29,4,FALSE)="Base Increase",VLOOKUP(I25,Inputs!$A$7:$G$16,4,FALSE),0),0)</f>
        <v>0</v>
      </c>
      <c r="Q25" s="5">
        <f>IFERROR(IF(F25=1,IF(VLOOKUP(I25,Inputs!$A$20:$G$29,5,FALSE)="Base Increase",VLOOKUP(I25,Inputs!$A$7:$G$16,5,FALSE),0),0),0)</f>
        <v>0</v>
      </c>
      <c r="R25" s="5">
        <f>IFERROR(IF(G25=1,IF(VLOOKUP(I25,Inputs!$A$20:$G$29,6,FALSE)="Base Increase",VLOOKUP(I25,Inputs!$A$7:$G$16,6,FALSE),0),0),0)</f>
        <v>0</v>
      </c>
      <c r="S25" s="5">
        <f>IFERROR(IF(H25=1,IF(VLOOKUP(I25,Inputs!$A$20:$G$29,7,FALSE)="Base Increase",VLOOKUP(I25,Inputs!$A$7:$G$16,7,FALSE),0),0),0)</f>
        <v>0</v>
      </c>
      <c r="T25" s="5">
        <f t="shared" si="0"/>
        <v>0</v>
      </c>
      <c r="U25" s="5">
        <f t="shared" si="1"/>
        <v>0</v>
      </c>
      <c r="V25" s="5">
        <f t="shared" si="2"/>
        <v>0</v>
      </c>
      <c r="W25" s="5">
        <f t="shared" si="3"/>
        <v>0</v>
      </c>
      <c r="X25" s="5">
        <f>IF(AND(I25&lt;=4,V25&gt;Inputs!$B$32),MAX(C25,Inputs!$B$32),V25)</f>
        <v>0</v>
      </c>
      <c r="Y25" s="5">
        <f>IF(AND(I25&lt;=4,W25&gt;Inputs!$B$32),MAX(C25,Inputs!$B$32),W25)</f>
        <v>0</v>
      </c>
      <c r="Z25" s="5">
        <f>IF(AND(I25&lt;=7,X25&gt;Inputs!$B$33),MAX(C25,Inputs!$B$33),X25)</f>
        <v>0</v>
      </c>
      <c r="AA25" s="5">
        <f>IF(W25&gt;Inputs!$B$34,Inputs!$B$34,Y25)</f>
        <v>0</v>
      </c>
      <c r="AB25" s="5">
        <f>IF(Z25&gt;Inputs!$B$34,Inputs!$B$34,Z25)</f>
        <v>0</v>
      </c>
      <c r="AC25" s="5">
        <f>IF(AA25&gt;Inputs!$B$34,Inputs!$B$34,AA25)</f>
        <v>0</v>
      </c>
      <c r="AD25" s="11">
        <f t="shared" si="4"/>
        <v>0</v>
      </c>
      <c r="AE25" s="11">
        <f t="shared" si="5"/>
        <v>0</v>
      </c>
    </row>
    <row r="26" spans="1:31" x14ac:dyDescent="0.25">
      <c r="A26" s="1">
        <f>'Salary and Rating'!A27</f>
        <v>0</v>
      </c>
      <c r="B26" s="1">
        <f>'Salary and Rating'!B27</f>
        <v>0</v>
      </c>
      <c r="C26" s="13">
        <f>'Salary and Rating'!C27</f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>'Salary and Rating'!J27</f>
        <v>0</v>
      </c>
      <c r="J26" s="5">
        <f>IFERROR(IF(VLOOKUP(I26,Inputs!$A$20:$G$29,3,FALSE)="Stipend Award",VLOOKUP(I26,Inputs!$A$7:$G$16,3,FALSE),0),0)</f>
        <v>0</v>
      </c>
      <c r="K26" s="5">
        <f>IFERROR(IF(VLOOKUP(I26,Inputs!$A$20:$G$29,4,FALSE)="Stipend Award",VLOOKUP(I26,Inputs!$A$7:$G$16,4,FALSE),0),0)</f>
        <v>0</v>
      </c>
      <c r="L26" s="5">
        <f>IFERROR(IF(F26=1,IF(VLOOKUP(I26,Inputs!$A$20:$G$29,5,FALSE)="Stipend Award",VLOOKUP(I26,Inputs!$A$7:$G$16,5,FALSE),0),0),0)</f>
        <v>0</v>
      </c>
      <c r="M26" s="5">
        <f>IFERROR(IF(G26=1,IF(VLOOKUP(I26,Inputs!$A$20:$G$29,6,FALSE)="Stipend Award",VLOOKUP(I26,Inputs!$A$7:$G$16,6,FALSE),0),0),0)</f>
        <v>0</v>
      </c>
      <c r="N26" s="5">
        <f>IFERROR(IF(H26=1,IF(VLOOKUP(I26,Inputs!$A$20:$G$29,7,FALSE)="Stipend Award",VLOOKUP(I26,Inputs!$A$7:$G$16,7,FALSE),0),0),0)</f>
        <v>0</v>
      </c>
      <c r="O26" s="5">
        <f>IFERROR(IF(VLOOKUP(I26,Inputs!$A$20:$G$29,3,FALSE)="Base Increase",VLOOKUP(I26,Inputs!$A$7:$G$16,3,FALSE),0),0)</f>
        <v>0</v>
      </c>
      <c r="P26" s="5">
        <f>IFERROR(IF(VLOOKUP(I26,Inputs!$A$20:$G$29,4,FALSE)="Base Increase",VLOOKUP(I26,Inputs!$A$7:$G$16,4,FALSE),0),0)</f>
        <v>0</v>
      </c>
      <c r="Q26" s="5">
        <f>IFERROR(IF(F26=1,IF(VLOOKUP(I26,Inputs!$A$20:$G$29,5,FALSE)="Base Increase",VLOOKUP(I26,Inputs!$A$7:$G$16,5,FALSE),0),0),0)</f>
        <v>0</v>
      </c>
      <c r="R26" s="5">
        <f>IFERROR(IF(G26=1,IF(VLOOKUP(I26,Inputs!$A$20:$G$29,6,FALSE)="Base Increase",VLOOKUP(I26,Inputs!$A$7:$G$16,6,FALSE),0),0),0)</f>
        <v>0</v>
      </c>
      <c r="S26" s="5">
        <f>IFERROR(IF(H26=1,IF(VLOOKUP(I26,Inputs!$A$20:$G$29,7,FALSE)="Base Increase",VLOOKUP(I26,Inputs!$A$7:$G$16,7,FALSE),0),0),0)</f>
        <v>0</v>
      </c>
      <c r="T26" s="5">
        <f t="shared" si="0"/>
        <v>0</v>
      </c>
      <c r="U26" s="5">
        <f t="shared" si="1"/>
        <v>0</v>
      </c>
      <c r="V26" s="5">
        <f t="shared" si="2"/>
        <v>0</v>
      </c>
      <c r="W26" s="5">
        <f t="shared" si="3"/>
        <v>0</v>
      </c>
      <c r="X26" s="5">
        <f>IF(AND(I26&lt;=4,V26&gt;Inputs!$B$32),MAX(C26,Inputs!$B$32),V26)</f>
        <v>0</v>
      </c>
      <c r="Y26" s="5">
        <f>IF(AND(I26&lt;=4,W26&gt;Inputs!$B$32),MAX(C26,Inputs!$B$32),W26)</f>
        <v>0</v>
      </c>
      <c r="Z26" s="5">
        <f>IF(AND(I26&lt;=7,X26&gt;Inputs!$B$33),MAX(C26,Inputs!$B$33),X26)</f>
        <v>0</v>
      </c>
      <c r="AA26" s="5">
        <f>IF(W26&gt;Inputs!$B$34,Inputs!$B$34,Y26)</f>
        <v>0</v>
      </c>
      <c r="AB26" s="5">
        <f>IF(Z26&gt;Inputs!$B$34,Inputs!$B$34,Z26)</f>
        <v>0</v>
      </c>
      <c r="AC26" s="5">
        <f>IF(AA26&gt;Inputs!$B$34,Inputs!$B$34,AA26)</f>
        <v>0</v>
      </c>
      <c r="AD26" s="11">
        <f t="shared" si="4"/>
        <v>0</v>
      </c>
      <c r="AE26" s="11">
        <f t="shared" si="5"/>
        <v>0</v>
      </c>
    </row>
    <row r="27" spans="1:31" x14ac:dyDescent="0.25">
      <c r="A27" s="1">
        <f>'Salary and Rating'!A28</f>
        <v>0</v>
      </c>
      <c r="B27" s="1">
        <f>'Salary and Rating'!B28</f>
        <v>0</v>
      </c>
      <c r="C27" s="13">
        <f>'Salary and Rating'!C28</f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>'Salary and Rating'!J28</f>
        <v>0</v>
      </c>
      <c r="J27" s="5">
        <f>IFERROR(IF(VLOOKUP(I27,Inputs!$A$20:$G$29,3,FALSE)="Stipend Award",VLOOKUP(I27,Inputs!$A$7:$G$16,3,FALSE),0),0)</f>
        <v>0</v>
      </c>
      <c r="K27" s="5">
        <f>IFERROR(IF(VLOOKUP(I27,Inputs!$A$20:$G$29,4,FALSE)="Stipend Award",VLOOKUP(I27,Inputs!$A$7:$G$16,4,FALSE),0),0)</f>
        <v>0</v>
      </c>
      <c r="L27" s="5">
        <f>IFERROR(IF(F27=1,IF(VLOOKUP(I27,Inputs!$A$20:$G$29,5,FALSE)="Stipend Award",VLOOKUP(I27,Inputs!$A$7:$G$16,5,FALSE),0),0),0)</f>
        <v>0</v>
      </c>
      <c r="M27" s="5">
        <f>IFERROR(IF(G27=1,IF(VLOOKUP(I27,Inputs!$A$20:$G$29,6,FALSE)="Stipend Award",VLOOKUP(I27,Inputs!$A$7:$G$16,6,FALSE),0),0),0)</f>
        <v>0</v>
      </c>
      <c r="N27" s="5">
        <f>IFERROR(IF(H27=1,IF(VLOOKUP(I27,Inputs!$A$20:$G$29,7,FALSE)="Stipend Award",VLOOKUP(I27,Inputs!$A$7:$G$16,7,FALSE),0),0),0)</f>
        <v>0</v>
      </c>
      <c r="O27" s="5">
        <f>IFERROR(IF(VLOOKUP(I27,Inputs!$A$20:$G$29,3,FALSE)="Base Increase",VLOOKUP(I27,Inputs!$A$7:$G$16,3,FALSE),0),0)</f>
        <v>0</v>
      </c>
      <c r="P27" s="5">
        <f>IFERROR(IF(VLOOKUP(I27,Inputs!$A$20:$G$29,4,FALSE)="Base Increase",VLOOKUP(I27,Inputs!$A$7:$G$16,4,FALSE),0),0)</f>
        <v>0</v>
      </c>
      <c r="Q27" s="5">
        <f>IFERROR(IF(F27=1,IF(VLOOKUP(I27,Inputs!$A$20:$G$29,5,FALSE)="Base Increase",VLOOKUP(I27,Inputs!$A$7:$G$16,5,FALSE),0),0),0)</f>
        <v>0</v>
      </c>
      <c r="R27" s="5">
        <f>IFERROR(IF(G27=1,IF(VLOOKUP(I27,Inputs!$A$20:$G$29,6,FALSE)="Base Increase",VLOOKUP(I27,Inputs!$A$7:$G$16,6,FALSE),0),0),0)</f>
        <v>0</v>
      </c>
      <c r="S27" s="5">
        <f>IFERROR(IF(H27=1,IF(VLOOKUP(I27,Inputs!$A$20:$G$29,7,FALSE)="Base Increase",VLOOKUP(I27,Inputs!$A$7:$G$16,7,FALSE),0),0),0)</f>
        <v>0</v>
      </c>
      <c r="T27" s="5">
        <f t="shared" si="0"/>
        <v>0</v>
      </c>
      <c r="U27" s="5">
        <f t="shared" si="1"/>
        <v>0</v>
      </c>
      <c r="V27" s="5">
        <f t="shared" si="2"/>
        <v>0</v>
      </c>
      <c r="W27" s="5">
        <f t="shared" si="3"/>
        <v>0</v>
      </c>
      <c r="X27" s="5">
        <f>IF(AND(I27&lt;=4,V27&gt;Inputs!$B$32),MAX(C27,Inputs!$B$32),V27)</f>
        <v>0</v>
      </c>
      <c r="Y27" s="5">
        <f>IF(AND(I27&lt;=4,W27&gt;Inputs!$B$32),MAX(C27,Inputs!$B$32),W27)</f>
        <v>0</v>
      </c>
      <c r="Z27" s="5">
        <f>IF(AND(I27&lt;=7,X27&gt;Inputs!$B$33),MAX(C27,Inputs!$B$33),X27)</f>
        <v>0</v>
      </c>
      <c r="AA27" s="5">
        <f>IF(W27&gt;Inputs!$B$34,Inputs!$B$34,Y27)</f>
        <v>0</v>
      </c>
      <c r="AB27" s="5">
        <f>IF(Z27&gt;Inputs!$B$34,Inputs!$B$34,Z27)</f>
        <v>0</v>
      </c>
      <c r="AC27" s="5">
        <f>IF(AA27&gt;Inputs!$B$34,Inputs!$B$34,AA27)</f>
        <v>0</v>
      </c>
      <c r="AD27" s="11">
        <f t="shared" si="4"/>
        <v>0</v>
      </c>
      <c r="AE27" s="11">
        <f t="shared" si="5"/>
        <v>0</v>
      </c>
    </row>
    <row r="28" spans="1:31" x14ac:dyDescent="0.25">
      <c r="A28" s="1">
        <f>'Salary and Rating'!A29</f>
        <v>0</v>
      </c>
      <c r="B28" s="1">
        <f>'Salary and Rating'!B29</f>
        <v>0</v>
      </c>
      <c r="C28" s="13">
        <f>'Salary and Rating'!C29</f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>'Salary and Rating'!J29</f>
        <v>0</v>
      </c>
      <c r="J28" s="5">
        <f>IFERROR(IF(VLOOKUP(I28,Inputs!$A$20:$G$29,3,FALSE)="Stipend Award",VLOOKUP(I28,Inputs!$A$7:$G$16,3,FALSE),0),0)</f>
        <v>0</v>
      </c>
      <c r="K28" s="5">
        <f>IFERROR(IF(VLOOKUP(I28,Inputs!$A$20:$G$29,4,FALSE)="Stipend Award",VLOOKUP(I28,Inputs!$A$7:$G$16,4,FALSE),0),0)</f>
        <v>0</v>
      </c>
      <c r="L28" s="5">
        <f>IFERROR(IF(F28=1,IF(VLOOKUP(I28,Inputs!$A$20:$G$29,5,FALSE)="Stipend Award",VLOOKUP(I28,Inputs!$A$7:$G$16,5,FALSE),0),0),0)</f>
        <v>0</v>
      </c>
      <c r="M28" s="5">
        <f>IFERROR(IF(G28=1,IF(VLOOKUP(I28,Inputs!$A$20:$G$29,6,FALSE)="Stipend Award",VLOOKUP(I28,Inputs!$A$7:$G$16,6,FALSE),0),0),0)</f>
        <v>0</v>
      </c>
      <c r="N28" s="5">
        <f>IFERROR(IF(H28=1,IF(VLOOKUP(I28,Inputs!$A$20:$G$29,7,FALSE)="Stipend Award",VLOOKUP(I28,Inputs!$A$7:$G$16,7,FALSE),0),0),0)</f>
        <v>0</v>
      </c>
      <c r="O28" s="5">
        <f>IFERROR(IF(VLOOKUP(I28,Inputs!$A$20:$G$29,3,FALSE)="Base Increase",VLOOKUP(I28,Inputs!$A$7:$G$16,3,FALSE),0),0)</f>
        <v>0</v>
      </c>
      <c r="P28" s="5">
        <f>IFERROR(IF(VLOOKUP(I28,Inputs!$A$20:$G$29,4,FALSE)="Base Increase",VLOOKUP(I28,Inputs!$A$7:$G$16,4,FALSE),0),0)</f>
        <v>0</v>
      </c>
      <c r="Q28" s="5">
        <f>IFERROR(IF(F28=1,IF(VLOOKUP(I28,Inputs!$A$20:$G$29,5,FALSE)="Base Increase",VLOOKUP(I28,Inputs!$A$7:$G$16,5,FALSE),0),0),0)</f>
        <v>0</v>
      </c>
      <c r="R28" s="5">
        <f>IFERROR(IF(G28=1,IF(VLOOKUP(I28,Inputs!$A$20:$G$29,6,FALSE)="Base Increase",VLOOKUP(I28,Inputs!$A$7:$G$16,6,FALSE),0),0),0)</f>
        <v>0</v>
      </c>
      <c r="S28" s="5">
        <f>IFERROR(IF(H28=1,IF(VLOOKUP(I28,Inputs!$A$20:$G$29,7,FALSE)="Base Increase",VLOOKUP(I28,Inputs!$A$7:$G$16,7,FALSE),0),0),0)</f>
        <v>0</v>
      </c>
      <c r="T28" s="5">
        <f t="shared" si="0"/>
        <v>0</v>
      </c>
      <c r="U28" s="5">
        <f t="shared" si="1"/>
        <v>0</v>
      </c>
      <c r="V28" s="5">
        <f t="shared" si="2"/>
        <v>0</v>
      </c>
      <c r="W28" s="5">
        <f t="shared" si="3"/>
        <v>0</v>
      </c>
      <c r="X28" s="5">
        <f>IF(AND(I28&lt;=4,V28&gt;Inputs!$B$32),MAX(C28,Inputs!$B$32),V28)</f>
        <v>0</v>
      </c>
      <c r="Y28" s="5">
        <f>IF(AND(I28&lt;=4,W28&gt;Inputs!$B$32),MAX(C28,Inputs!$B$32),W28)</f>
        <v>0</v>
      </c>
      <c r="Z28" s="5">
        <f>IF(AND(I28&lt;=7,X28&gt;Inputs!$B$33),MAX(C28,Inputs!$B$33),X28)</f>
        <v>0</v>
      </c>
      <c r="AA28" s="5">
        <f>IF(W28&gt;Inputs!$B$34,Inputs!$B$34,Y28)</f>
        <v>0</v>
      </c>
      <c r="AB28" s="5">
        <f>IF(Z28&gt;Inputs!$B$34,Inputs!$B$34,Z28)</f>
        <v>0</v>
      </c>
      <c r="AC28" s="5">
        <f>IF(AA28&gt;Inputs!$B$34,Inputs!$B$34,AA28)</f>
        <v>0</v>
      </c>
      <c r="AD28" s="11">
        <f t="shared" si="4"/>
        <v>0</v>
      </c>
      <c r="AE28" s="11">
        <f t="shared" si="5"/>
        <v>0</v>
      </c>
    </row>
    <row r="29" spans="1:31" x14ac:dyDescent="0.25">
      <c r="A29" s="1">
        <f>'Salary and Rating'!A30</f>
        <v>0</v>
      </c>
      <c r="B29" s="1">
        <f>'Salary and Rating'!B30</f>
        <v>0</v>
      </c>
      <c r="C29" s="13">
        <f>'Salary and Rating'!C30</f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>'Salary and Rating'!J30</f>
        <v>0</v>
      </c>
      <c r="J29" s="5">
        <f>IFERROR(IF(VLOOKUP(I29,Inputs!$A$20:$G$29,3,FALSE)="Stipend Award",VLOOKUP(I29,Inputs!$A$7:$G$16,3,FALSE),0),0)</f>
        <v>0</v>
      </c>
      <c r="K29" s="5">
        <f>IFERROR(IF(VLOOKUP(I29,Inputs!$A$20:$G$29,4,FALSE)="Stipend Award",VLOOKUP(I29,Inputs!$A$7:$G$16,4,FALSE),0),0)</f>
        <v>0</v>
      </c>
      <c r="L29" s="5">
        <f>IFERROR(IF(F29=1,IF(VLOOKUP(I29,Inputs!$A$20:$G$29,5,FALSE)="Stipend Award",VLOOKUP(I29,Inputs!$A$7:$G$16,5,FALSE),0),0),0)</f>
        <v>0</v>
      </c>
      <c r="M29" s="5">
        <f>IFERROR(IF(G29=1,IF(VLOOKUP(I29,Inputs!$A$20:$G$29,6,FALSE)="Stipend Award",VLOOKUP(I29,Inputs!$A$7:$G$16,6,FALSE),0),0),0)</f>
        <v>0</v>
      </c>
      <c r="N29" s="5">
        <f>IFERROR(IF(H29=1,IF(VLOOKUP(I29,Inputs!$A$20:$G$29,7,FALSE)="Stipend Award",VLOOKUP(I29,Inputs!$A$7:$G$16,7,FALSE),0),0),0)</f>
        <v>0</v>
      </c>
      <c r="O29" s="5">
        <f>IFERROR(IF(VLOOKUP(I29,Inputs!$A$20:$G$29,3,FALSE)="Base Increase",VLOOKUP(I29,Inputs!$A$7:$G$16,3,FALSE),0),0)</f>
        <v>0</v>
      </c>
      <c r="P29" s="5">
        <f>IFERROR(IF(VLOOKUP(I29,Inputs!$A$20:$G$29,4,FALSE)="Base Increase",VLOOKUP(I29,Inputs!$A$7:$G$16,4,FALSE),0),0)</f>
        <v>0</v>
      </c>
      <c r="Q29" s="5">
        <f>IFERROR(IF(F29=1,IF(VLOOKUP(I29,Inputs!$A$20:$G$29,5,FALSE)="Base Increase",VLOOKUP(I29,Inputs!$A$7:$G$16,5,FALSE),0),0),0)</f>
        <v>0</v>
      </c>
      <c r="R29" s="5">
        <f>IFERROR(IF(G29=1,IF(VLOOKUP(I29,Inputs!$A$20:$G$29,6,FALSE)="Base Increase",VLOOKUP(I29,Inputs!$A$7:$G$16,6,FALSE),0),0),0)</f>
        <v>0</v>
      </c>
      <c r="S29" s="5">
        <f>IFERROR(IF(H29=1,IF(VLOOKUP(I29,Inputs!$A$20:$G$29,7,FALSE)="Base Increase",VLOOKUP(I29,Inputs!$A$7:$G$16,7,FALSE),0),0),0)</f>
        <v>0</v>
      </c>
      <c r="T29" s="5">
        <f t="shared" si="0"/>
        <v>0</v>
      </c>
      <c r="U29" s="5">
        <f t="shared" si="1"/>
        <v>0</v>
      </c>
      <c r="V29" s="5">
        <f t="shared" si="2"/>
        <v>0</v>
      </c>
      <c r="W29" s="5">
        <f t="shared" si="3"/>
        <v>0</v>
      </c>
      <c r="X29" s="5">
        <f>IF(AND(I29&lt;=4,V29&gt;Inputs!$B$32),MAX(C29,Inputs!$B$32),V29)</f>
        <v>0</v>
      </c>
      <c r="Y29" s="5">
        <f>IF(AND(I29&lt;=4,W29&gt;Inputs!$B$32),MAX(C29,Inputs!$B$32),W29)</f>
        <v>0</v>
      </c>
      <c r="Z29" s="5">
        <f>IF(AND(I29&lt;=7,X29&gt;Inputs!$B$33),MAX(C29,Inputs!$B$33),X29)</f>
        <v>0</v>
      </c>
      <c r="AA29" s="5">
        <f>IF(W29&gt;Inputs!$B$34,Inputs!$B$34,Y29)</f>
        <v>0</v>
      </c>
      <c r="AB29" s="5">
        <f>IF(Z29&gt;Inputs!$B$34,Inputs!$B$34,Z29)</f>
        <v>0</v>
      </c>
      <c r="AC29" s="5">
        <f>IF(AA29&gt;Inputs!$B$34,Inputs!$B$34,AA29)</f>
        <v>0</v>
      </c>
      <c r="AD29" s="11">
        <f t="shared" si="4"/>
        <v>0</v>
      </c>
      <c r="AE29" s="11">
        <f t="shared" si="5"/>
        <v>0</v>
      </c>
    </row>
    <row r="30" spans="1:31" x14ac:dyDescent="0.25">
      <c r="A30" s="1">
        <f>'Salary and Rating'!A31</f>
        <v>0</v>
      </c>
      <c r="B30" s="1">
        <f>'Salary and Rating'!B31</f>
        <v>0</v>
      </c>
      <c r="C30" s="13">
        <f>'Salary and Rating'!C31</f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>'Salary and Rating'!J31</f>
        <v>0</v>
      </c>
      <c r="J30" s="5">
        <f>IFERROR(IF(VLOOKUP(I30,Inputs!$A$20:$G$29,3,FALSE)="Stipend Award",VLOOKUP(I30,Inputs!$A$7:$G$16,3,FALSE),0),0)</f>
        <v>0</v>
      </c>
      <c r="K30" s="5">
        <f>IFERROR(IF(VLOOKUP(I30,Inputs!$A$20:$G$29,4,FALSE)="Stipend Award",VLOOKUP(I30,Inputs!$A$7:$G$16,4,FALSE),0),0)</f>
        <v>0</v>
      </c>
      <c r="L30" s="5">
        <f>IFERROR(IF(F30=1,IF(VLOOKUP(I30,Inputs!$A$20:$G$29,5,FALSE)="Stipend Award",VLOOKUP(I30,Inputs!$A$7:$G$16,5,FALSE),0),0),0)</f>
        <v>0</v>
      </c>
      <c r="M30" s="5">
        <f>IFERROR(IF(G30=1,IF(VLOOKUP(I30,Inputs!$A$20:$G$29,6,FALSE)="Stipend Award",VLOOKUP(I30,Inputs!$A$7:$G$16,6,FALSE),0),0),0)</f>
        <v>0</v>
      </c>
      <c r="N30" s="5">
        <f>IFERROR(IF(H30=1,IF(VLOOKUP(I30,Inputs!$A$20:$G$29,7,FALSE)="Stipend Award",VLOOKUP(I30,Inputs!$A$7:$G$16,7,FALSE),0),0),0)</f>
        <v>0</v>
      </c>
      <c r="O30" s="5">
        <f>IFERROR(IF(VLOOKUP(I30,Inputs!$A$20:$G$29,3,FALSE)="Base Increase",VLOOKUP(I30,Inputs!$A$7:$G$16,3,FALSE),0),0)</f>
        <v>0</v>
      </c>
      <c r="P30" s="5">
        <f>IFERROR(IF(VLOOKUP(I30,Inputs!$A$20:$G$29,4,FALSE)="Base Increase",VLOOKUP(I30,Inputs!$A$7:$G$16,4,FALSE),0),0)</f>
        <v>0</v>
      </c>
      <c r="Q30" s="5">
        <f>IFERROR(IF(F30=1,IF(VLOOKUP(I30,Inputs!$A$20:$G$29,5,FALSE)="Base Increase",VLOOKUP(I30,Inputs!$A$7:$G$16,5,FALSE),0),0),0)</f>
        <v>0</v>
      </c>
      <c r="R30" s="5">
        <f>IFERROR(IF(G30=1,IF(VLOOKUP(I30,Inputs!$A$20:$G$29,6,FALSE)="Base Increase",VLOOKUP(I30,Inputs!$A$7:$G$16,6,FALSE),0),0),0)</f>
        <v>0</v>
      </c>
      <c r="S30" s="5">
        <f>IFERROR(IF(H30=1,IF(VLOOKUP(I30,Inputs!$A$20:$G$29,7,FALSE)="Base Increase",VLOOKUP(I30,Inputs!$A$7:$G$16,7,FALSE),0),0),0)</f>
        <v>0</v>
      </c>
      <c r="T30" s="5">
        <f t="shared" si="0"/>
        <v>0</v>
      </c>
      <c r="U30" s="5">
        <f t="shared" si="1"/>
        <v>0</v>
      </c>
      <c r="V30" s="5">
        <f t="shared" si="2"/>
        <v>0</v>
      </c>
      <c r="W30" s="5">
        <f t="shared" si="3"/>
        <v>0</v>
      </c>
      <c r="X30" s="5">
        <f>IF(AND(I30&lt;=4,V30&gt;Inputs!$B$32),MAX(C30,Inputs!$B$32),V30)</f>
        <v>0</v>
      </c>
      <c r="Y30" s="5">
        <f>IF(AND(I30&lt;=4,W30&gt;Inputs!$B$32),MAX(C30,Inputs!$B$32),W30)</f>
        <v>0</v>
      </c>
      <c r="Z30" s="5">
        <f>IF(AND(I30&lt;=7,X30&gt;Inputs!$B$33),MAX(C30,Inputs!$B$33),X30)</f>
        <v>0</v>
      </c>
      <c r="AA30" s="5">
        <f>IF(W30&gt;Inputs!$B$34,Inputs!$B$34,Y30)</f>
        <v>0</v>
      </c>
      <c r="AB30" s="5">
        <f>IF(Z30&gt;Inputs!$B$34,Inputs!$B$34,Z30)</f>
        <v>0</v>
      </c>
      <c r="AC30" s="5">
        <f>IF(AA30&gt;Inputs!$B$34,Inputs!$B$34,AA30)</f>
        <v>0</v>
      </c>
      <c r="AD30" s="11">
        <f t="shared" si="4"/>
        <v>0</v>
      </c>
      <c r="AE30" s="11">
        <f t="shared" si="5"/>
        <v>0</v>
      </c>
    </row>
    <row r="31" spans="1:31" x14ac:dyDescent="0.25">
      <c r="A31" s="1">
        <f>'Salary and Rating'!A32</f>
        <v>0</v>
      </c>
      <c r="B31" s="1">
        <f>'Salary and Rating'!B32</f>
        <v>0</v>
      </c>
      <c r="C31" s="13">
        <f>'Salary and Rating'!C32</f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>'Salary and Rating'!J32</f>
        <v>0</v>
      </c>
      <c r="J31" s="5">
        <f>IFERROR(IF(VLOOKUP(I31,Inputs!$A$20:$G$29,3,FALSE)="Stipend Award",VLOOKUP(I31,Inputs!$A$7:$G$16,3,FALSE),0),0)</f>
        <v>0</v>
      </c>
      <c r="K31" s="5">
        <f>IFERROR(IF(VLOOKUP(I31,Inputs!$A$20:$G$29,4,FALSE)="Stipend Award",VLOOKUP(I31,Inputs!$A$7:$G$16,4,FALSE),0),0)</f>
        <v>0</v>
      </c>
      <c r="L31" s="5">
        <f>IFERROR(IF(F31=1,IF(VLOOKUP(I31,Inputs!$A$20:$G$29,5,FALSE)="Stipend Award",VLOOKUP(I31,Inputs!$A$7:$G$16,5,FALSE),0),0),0)</f>
        <v>0</v>
      </c>
      <c r="M31" s="5">
        <f>IFERROR(IF(G31=1,IF(VLOOKUP(I31,Inputs!$A$20:$G$29,6,FALSE)="Stipend Award",VLOOKUP(I31,Inputs!$A$7:$G$16,6,FALSE),0),0),0)</f>
        <v>0</v>
      </c>
      <c r="N31" s="5">
        <f>IFERROR(IF(H31=1,IF(VLOOKUP(I31,Inputs!$A$20:$G$29,7,FALSE)="Stipend Award",VLOOKUP(I31,Inputs!$A$7:$G$16,7,FALSE),0),0),0)</f>
        <v>0</v>
      </c>
      <c r="O31" s="5">
        <f>IFERROR(IF(VLOOKUP(I31,Inputs!$A$20:$G$29,3,FALSE)="Base Increase",VLOOKUP(I31,Inputs!$A$7:$G$16,3,FALSE),0),0)</f>
        <v>0</v>
      </c>
      <c r="P31" s="5">
        <f>IFERROR(IF(VLOOKUP(I31,Inputs!$A$20:$G$29,4,FALSE)="Base Increase",VLOOKUP(I31,Inputs!$A$7:$G$16,4,FALSE),0),0)</f>
        <v>0</v>
      </c>
      <c r="Q31" s="5">
        <f>IFERROR(IF(F31=1,IF(VLOOKUP(I31,Inputs!$A$20:$G$29,5,FALSE)="Base Increase",VLOOKUP(I31,Inputs!$A$7:$G$16,5,FALSE),0),0),0)</f>
        <v>0</v>
      </c>
      <c r="R31" s="5">
        <f>IFERROR(IF(G31=1,IF(VLOOKUP(I31,Inputs!$A$20:$G$29,6,FALSE)="Base Increase",VLOOKUP(I31,Inputs!$A$7:$G$16,6,FALSE),0),0),0)</f>
        <v>0</v>
      </c>
      <c r="S31" s="5">
        <f>IFERROR(IF(H31=1,IF(VLOOKUP(I31,Inputs!$A$20:$G$29,7,FALSE)="Base Increase",VLOOKUP(I31,Inputs!$A$7:$G$16,7,FALSE),0),0),0)</f>
        <v>0</v>
      </c>
      <c r="T31" s="5">
        <f t="shared" si="0"/>
        <v>0</v>
      </c>
      <c r="U31" s="5">
        <f t="shared" si="1"/>
        <v>0</v>
      </c>
      <c r="V31" s="5">
        <f t="shared" si="2"/>
        <v>0</v>
      </c>
      <c r="W31" s="5">
        <f t="shared" si="3"/>
        <v>0</v>
      </c>
      <c r="X31" s="5">
        <f>IF(AND(I31&lt;=4,V31&gt;Inputs!$B$32),MAX(C31,Inputs!$B$32),V31)</f>
        <v>0</v>
      </c>
      <c r="Y31" s="5">
        <f>IF(AND(I31&lt;=4,W31&gt;Inputs!$B$32),MAX(C31,Inputs!$B$32),W31)</f>
        <v>0</v>
      </c>
      <c r="Z31" s="5">
        <f>IF(AND(I31&lt;=7,X31&gt;Inputs!$B$33),MAX(C31,Inputs!$B$33),X31)</f>
        <v>0</v>
      </c>
      <c r="AA31" s="5">
        <f>IF(W31&gt;Inputs!$B$34,Inputs!$B$34,Y31)</f>
        <v>0</v>
      </c>
      <c r="AB31" s="5">
        <f>IF(Z31&gt;Inputs!$B$34,Inputs!$B$34,Z31)</f>
        <v>0</v>
      </c>
      <c r="AC31" s="5">
        <f>IF(AA31&gt;Inputs!$B$34,Inputs!$B$34,AA31)</f>
        <v>0</v>
      </c>
      <c r="AD31" s="11">
        <f t="shared" si="4"/>
        <v>0</v>
      </c>
      <c r="AE31" s="11">
        <f t="shared" si="5"/>
        <v>0</v>
      </c>
    </row>
    <row r="32" spans="1:31" x14ac:dyDescent="0.25">
      <c r="A32" s="1">
        <f>'Salary and Rating'!A33</f>
        <v>0</v>
      </c>
      <c r="B32" s="1">
        <f>'Salary and Rating'!B33</f>
        <v>0</v>
      </c>
      <c r="C32" s="13">
        <f>'Salary and Rating'!C33</f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>'Salary and Rating'!J33</f>
        <v>0</v>
      </c>
      <c r="J32" s="5">
        <f>IFERROR(IF(VLOOKUP(I32,Inputs!$A$20:$G$29,3,FALSE)="Stipend Award",VLOOKUP(I32,Inputs!$A$7:$G$16,3,FALSE),0),0)</f>
        <v>0</v>
      </c>
      <c r="K32" s="5">
        <f>IFERROR(IF(VLOOKUP(I32,Inputs!$A$20:$G$29,4,FALSE)="Stipend Award",VLOOKUP(I32,Inputs!$A$7:$G$16,4,FALSE),0),0)</f>
        <v>0</v>
      </c>
      <c r="L32" s="5">
        <f>IFERROR(IF(F32=1,IF(VLOOKUP(I32,Inputs!$A$20:$G$29,5,FALSE)="Stipend Award",VLOOKUP(I32,Inputs!$A$7:$G$16,5,FALSE),0),0),0)</f>
        <v>0</v>
      </c>
      <c r="M32" s="5">
        <f>IFERROR(IF(G32=1,IF(VLOOKUP(I32,Inputs!$A$20:$G$29,6,FALSE)="Stipend Award",VLOOKUP(I32,Inputs!$A$7:$G$16,6,FALSE),0),0),0)</f>
        <v>0</v>
      </c>
      <c r="N32" s="5">
        <f>IFERROR(IF(H32=1,IF(VLOOKUP(I32,Inputs!$A$20:$G$29,7,FALSE)="Stipend Award",VLOOKUP(I32,Inputs!$A$7:$G$16,7,FALSE),0),0),0)</f>
        <v>0</v>
      </c>
      <c r="O32" s="5">
        <f>IFERROR(IF(VLOOKUP(I32,Inputs!$A$20:$G$29,3,FALSE)="Base Increase",VLOOKUP(I32,Inputs!$A$7:$G$16,3,FALSE),0),0)</f>
        <v>0</v>
      </c>
      <c r="P32" s="5">
        <f>IFERROR(IF(VLOOKUP(I32,Inputs!$A$20:$G$29,4,FALSE)="Base Increase",VLOOKUP(I32,Inputs!$A$7:$G$16,4,FALSE),0),0)</f>
        <v>0</v>
      </c>
      <c r="Q32" s="5">
        <f>IFERROR(IF(F32=1,IF(VLOOKUP(I32,Inputs!$A$20:$G$29,5,FALSE)="Base Increase",VLOOKUP(I32,Inputs!$A$7:$G$16,5,FALSE),0),0),0)</f>
        <v>0</v>
      </c>
      <c r="R32" s="5">
        <f>IFERROR(IF(G32=1,IF(VLOOKUP(I32,Inputs!$A$20:$G$29,6,FALSE)="Base Increase",VLOOKUP(I32,Inputs!$A$7:$G$16,6,FALSE),0),0),0)</f>
        <v>0</v>
      </c>
      <c r="S32" s="5">
        <f>IFERROR(IF(H32=1,IF(VLOOKUP(I32,Inputs!$A$20:$G$29,7,FALSE)="Base Increase",VLOOKUP(I32,Inputs!$A$7:$G$16,7,FALSE),0),0),0)</f>
        <v>0</v>
      </c>
      <c r="T32" s="5">
        <f t="shared" si="0"/>
        <v>0</v>
      </c>
      <c r="U32" s="5">
        <f t="shared" si="1"/>
        <v>0</v>
      </c>
      <c r="V32" s="5">
        <f t="shared" si="2"/>
        <v>0</v>
      </c>
      <c r="W32" s="5">
        <f t="shared" si="3"/>
        <v>0</v>
      </c>
      <c r="X32" s="5">
        <f>IF(AND(I32&lt;=4,V32&gt;Inputs!$B$32),MAX(C32,Inputs!$B$32),V32)</f>
        <v>0</v>
      </c>
      <c r="Y32" s="5">
        <f>IF(AND(I32&lt;=4,W32&gt;Inputs!$B$32),MAX(C32,Inputs!$B$32),W32)</f>
        <v>0</v>
      </c>
      <c r="Z32" s="5">
        <f>IF(AND(I32&lt;=7,X32&gt;Inputs!$B$33),MAX(C32,Inputs!$B$33),X32)</f>
        <v>0</v>
      </c>
      <c r="AA32" s="5">
        <f>IF(W32&gt;Inputs!$B$34,Inputs!$B$34,Y32)</f>
        <v>0</v>
      </c>
      <c r="AB32" s="5">
        <f>IF(Z32&gt;Inputs!$B$34,Inputs!$B$34,Z32)</f>
        <v>0</v>
      </c>
      <c r="AC32" s="5">
        <f>IF(AA32&gt;Inputs!$B$34,Inputs!$B$34,AA32)</f>
        <v>0</v>
      </c>
      <c r="AD32" s="11">
        <f t="shared" si="4"/>
        <v>0</v>
      </c>
      <c r="AE32" s="11">
        <f t="shared" si="5"/>
        <v>0</v>
      </c>
    </row>
    <row r="33" spans="1:31" x14ac:dyDescent="0.25">
      <c r="A33" s="1">
        <f>'Salary and Rating'!A34</f>
        <v>0</v>
      </c>
      <c r="B33" s="1">
        <f>'Salary and Rating'!B34</f>
        <v>0</v>
      </c>
      <c r="C33" s="13">
        <f>'Salary and Rating'!C34</f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>'Salary and Rating'!J34</f>
        <v>0</v>
      </c>
      <c r="J33" s="5">
        <f>IFERROR(IF(VLOOKUP(I33,Inputs!$A$20:$G$29,3,FALSE)="Stipend Award",VLOOKUP(I33,Inputs!$A$7:$G$16,3,FALSE),0),0)</f>
        <v>0</v>
      </c>
      <c r="K33" s="5">
        <f>IFERROR(IF(VLOOKUP(I33,Inputs!$A$20:$G$29,4,FALSE)="Stipend Award",VLOOKUP(I33,Inputs!$A$7:$G$16,4,FALSE),0),0)</f>
        <v>0</v>
      </c>
      <c r="L33" s="5">
        <f>IFERROR(IF(F33=1,IF(VLOOKUP(I33,Inputs!$A$20:$G$29,5,FALSE)="Stipend Award",VLOOKUP(I33,Inputs!$A$7:$G$16,5,FALSE),0),0),0)</f>
        <v>0</v>
      </c>
      <c r="M33" s="5">
        <f>IFERROR(IF(G33=1,IF(VLOOKUP(I33,Inputs!$A$20:$G$29,6,FALSE)="Stipend Award",VLOOKUP(I33,Inputs!$A$7:$G$16,6,FALSE),0),0),0)</f>
        <v>0</v>
      </c>
      <c r="N33" s="5">
        <f>IFERROR(IF(H33=1,IF(VLOOKUP(I33,Inputs!$A$20:$G$29,7,FALSE)="Stipend Award",VLOOKUP(I33,Inputs!$A$7:$G$16,7,FALSE),0),0),0)</f>
        <v>0</v>
      </c>
      <c r="O33" s="5">
        <f>IFERROR(IF(VLOOKUP(I33,Inputs!$A$20:$G$29,3,FALSE)="Base Increase",VLOOKUP(I33,Inputs!$A$7:$G$16,3,FALSE),0),0)</f>
        <v>0</v>
      </c>
      <c r="P33" s="5">
        <f>IFERROR(IF(VLOOKUP(I33,Inputs!$A$20:$G$29,4,FALSE)="Base Increase",VLOOKUP(I33,Inputs!$A$7:$G$16,4,FALSE),0),0)</f>
        <v>0</v>
      </c>
      <c r="Q33" s="5">
        <f>IFERROR(IF(F33=1,IF(VLOOKUP(I33,Inputs!$A$20:$G$29,5,FALSE)="Base Increase",VLOOKUP(I33,Inputs!$A$7:$G$16,5,FALSE),0),0),0)</f>
        <v>0</v>
      </c>
      <c r="R33" s="5">
        <f>IFERROR(IF(G33=1,IF(VLOOKUP(I33,Inputs!$A$20:$G$29,6,FALSE)="Base Increase",VLOOKUP(I33,Inputs!$A$7:$G$16,6,FALSE),0),0),0)</f>
        <v>0</v>
      </c>
      <c r="S33" s="5">
        <f>IFERROR(IF(H33=1,IF(VLOOKUP(I33,Inputs!$A$20:$G$29,7,FALSE)="Base Increase",VLOOKUP(I33,Inputs!$A$7:$G$16,7,FALSE),0),0),0)</f>
        <v>0</v>
      </c>
      <c r="T33" s="5">
        <f t="shared" si="0"/>
        <v>0</v>
      </c>
      <c r="U33" s="5">
        <f t="shared" si="1"/>
        <v>0</v>
      </c>
      <c r="V33" s="5">
        <f t="shared" si="2"/>
        <v>0</v>
      </c>
      <c r="W33" s="5">
        <f t="shared" si="3"/>
        <v>0</v>
      </c>
      <c r="X33" s="5">
        <f>IF(AND(I33&lt;=4,V33&gt;Inputs!$B$32),MAX(C33,Inputs!$B$32),V33)</f>
        <v>0</v>
      </c>
      <c r="Y33" s="5">
        <f>IF(AND(I33&lt;=4,W33&gt;Inputs!$B$32),MAX(C33,Inputs!$B$32),W33)</f>
        <v>0</v>
      </c>
      <c r="Z33" s="5">
        <f>IF(AND(I33&lt;=7,X33&gt;Inputs!$B$33),MAX(C33,Inputs!$B$33),X33)</f>
        <v>0</v>
      </c>
      <c r="AA33" s="5">
        <f>IF(W33&gt;Inputs!$B$34,Inputs!$B$34,Y33)</f>
        <v>0</v>
      </c>
      <c r="AB33" s="5">
        <f>IF(Z33&gt;Inputs!$B$34,Inputs!$B$34,Z33)</f>
        <v>0</v>
      </c>
      <c r="AC33" s="5">
        <f>IF(AA33&gt;Inputs!$B$34,Inputs!$B$34,AA33)</f>
        <v>0</v>
      </c>
      <c r="AD33" s="11">
        <f t="shared" si="4"/>
        <v>0</v>
      </c>
      <c r="AE33" s="11">
        <f t="shared" si="5"/>
        <v>0</v>
      </c>
    </row>
    <row r="34" spans="1:31" x14ac:dyDescent="0.25">
      <c r="A34" s="1">
        <f>'Salary and Rating'!A35</f>
        <v>0</v>
      </c>
      <c r="B34" s="1">
        <f>'Salary and Rating'!B35</f>
        <v>0</v>
      </c>
      <c r="C34" s="13">
        <f>'Salary and Rating'!C35</f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>'Salary and Rating'!J35</f>
        <v>0</v>
      </c>
      <c r="J34" s="5">
        <f>IFERROR(IF(VLOOKUP(I34,Inputs!$A$20:$G$29,3,FALSE)="Stipend Award",VLOOKUP(I34,Inputs!$A$7:$G$16,3,FALSE),0),0)</f>
        <v>0</v>
      </c>
      <c r="K34" s="5">
        <f>IFERROR(IF(VLOOKUP(I34,Inputs!$A$20:$G$29,4,FALSE)="Stipend Award",VLOOKUP(I34,Inputs!$A$7:$G$16,4,FALSE),0),0)</f>
        <v>0</v>
      </c>
      <c r="L34" s="5">
        <f>IFERROR(IF(F34=1,IF(VLOOKUP(I34,Inputs!$A$20:$G$29,5,FALSE)="Stipend Award",VLOOKUP(I34,Inputs!$A$7:$G$16,5,FALSE),0),0),0)</f>
        <v>0</v>
      </c>
      <c r="M34" s="5">
        <f>IFERROR(IF(G34=1,IF(VLOOKUP(I34,Inputs!$A$20:$G$29,6,FALSE)="Stipend Award",VLOOKUP(I34,Inputs!$A$7:$G$16,6,FALSE),0),0),0)</f>
        <v>0</v>
      </c>
      <c r="N34" s="5">
        <f>IFERROR(IF(H34=1,IF(VLOOKUP(I34,Inputs!$A$20:$G$29,7,FALSE)="Stipend Award",VLOOKUP(I34,Inputs!$A$7:$G$16,7,FALSE),0),0),0)</f>
        <v>0</v>
      </c>
      <c r="O34" s="5">
        <f>IFERROR(IF(VLOOKUP(I34,Inputs!$A$20:$G$29,3,FALSE)="Base Increase",VLOOKUP(I34,Inputs!$A$7:$G$16,3,FALSE),0),0)</f>
        <v>0</v>
      </c>
      <c r="P34" s="5">
        <f>IFERROR(IF(VLOOKUP(I34,Inputs!$A$20:$G$29,4,FALSE)="Base Increase",VLOOKUP(I34,Inputs!$A$7:$G$16,4,FALSE),0),0)</f>
        <v>0</v>
      </c>
      <c r="Q34" s="5">
        <f>IFERROR(IF(F34=1,IF(VLOOKUP(I34,Inputs!$A$20:$G$29,5,FALSE)="Base Increase",VLOOKUP(I34,Inputs!$A$7:$G$16,5,FALSE),0),0),0)</f>
        <v>0</v>
      </c>
      <c r="R34" s="5">
        <f>IFERROR(IF(G34=1,IF(VLOOKUP(I34,Inputs!$A$20:$G$29,6,FALSE)="Base Increase",VLOOKUP(I34,Inputs!$A$7:$G$16,6,FALSE),0),0),0)</f>
        <v>0</v>
      </c>
      <c r="S34" s="5">
        <f>IFERROR(IF(H34=1,IF(VLOOKUP(I34,Inputs!$A$20:$G$29,7,FALSE)="Base Increase",VLOOKUP(I34,Inputs!$A$7:$G$16,7,FALSE),0),0),0)</f>
        <v>0</v>
      </c>
      <c r="T34" s="5">
        <f t="shared" si="0"/>
        <v>0</v>
      </c>
      <c r="U34" s="5">
        <f t="shared" si="1"/>
        <v>0</v>
      </c>
      <c r="V34" s="5">
        <f t="shared" si="2"/>
        <v>0</v>
      </c>
      <c r="W34" s="5">
        <f t="shared" si="3"/>
        <v>0</v>
      </c>
      <c r="X34" s="5">
        <f>IF(AND(I34&lt;=4,V34&gt;Inputs!$B$32),MAX(C34,Inputs!$B$32),V34)</f>
        <v>0</v>
      </c>
      <c r="Y34" s="5">
        <f>IF(AND(I34&lt;=4,W34&gt;Inputs!$B$32),MAX(C34,Inputs!$B$32),W34)</f>
        <v>0</v>
      </c>
      <c r="Z34" s="5">
        <f>IF(AND(I34&lt;=7,X34&gt;Inputs!$B$33),MAX(C34,Inputs!$B$33),X34)</f>
        <v>0</v>
      </c>
      <c r="AA34" s="5">
        <f>IF(W34&gt;Inputs!$B$34,Inputs!$B$34,Y34)</f>
        <v>0</v>
      </c>
      <c r="AB34" s="5">
        <f>IF(Z34&gt;Inputs!$B$34,Inputs!$B$34,Z34)</f>
        <v>0</v>
      </c>
      <c r="AC34" s="5">
        <f>IF(AA34&gt;Inputs!$B$34,Inputs!$B$34,AA34)</f>
        <v>0</v>
      </c>
      <c r="AD34" s="11">
        <f t="shared" si="4"/>
        <v>0</v>
      </c>
      <c r="AE34" s="11">
        <f t="shared" si="5"/>
        <v>0</v>
      </c>
    </row>
    <row r="35" spans="1:31" x14ac:dyDescent="0.25">
      <c r="A35" s="1">
        <f>'Salary and Rating'!A36</f>
        <v>0</v>
      </c>
      <c r="B35" s="1">
        <f>'Salary and Rating'!B36</f>
        <v>0</v>
      </c>
      <c r="C35" s="13">
        <f>'Salary and Rating'!C36</f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>'Salary and Rating'!J36</f>
        <v>0</v>
      </c>
      <c r="J35" s="5">
        <f>IFERROR(IF(VLOOKUP(I35,Inputs!$A$20:$G$29,3,FALSE)="Stipend Award",VLOOKUP(I35,Inputs!$A$7:$G$16,3,FALSE),0),0)</f>
        <v>0</v>
      </c>
      <c r="K35" s="5">
        <f>IFERROR(IF(VLOOKUP(I35,Inputs!$A$20:$G$29,4,FALSE)="Stipend Award",VLOOKUP(I35,Inputs!$A$7:$G$16,4,FALSE),0),0)</f>
        <v>0</v>
      </c>
      <c r="L35" s="5">
        <f>IFERROR(IF(F35=1,IF(VLOOKUP(I35,Inputs!$A$20:$G$29,5,FALSE)="Stipend Award",VLOOKUP(I35,Inputs!$A$7:$G$16,5,FALSE),0),0),0)</f>
        <v>0</v>
      </c>
      <c r="M35" s="5">
        <f>IFERROR(IF(G35=1,IF(VLOOKUP(I35,Inputs!$A$20:$G$29,6,FALSE)="Stipend Award",VLOOKUP(I35,Inputs!$A$7:$G$16,6,FALSE),0),0),0)</f>
        <v>0</v>
      </c>
      <c r="N35" s="5">
        <f>IFERROR(IF(H35=1,IF(VLOOKUP(I35,Inputs!$A$20:$G$29,7,FALSE)="Stipend Award",VLOOKUP(I35,Inputs!$A$7:$G$16,7,FALSE),0),0),0)</f>
        <v>0</v>
      </c>
      <c r="O35" s="5">
        <f>IFERROR(IF(VLOOKUP(I35,Inputs!$A$20:$G$29,3,FALSE)="Base Increase",VLOOKUP(I35,Inputs!$A$7:$G$16,3,FALSE),0),0)</f>
        <v>0</v>
      </c>
      <c r="P35" s="5">
        <f>IFERROR(IF(VLOOKUP(I35,Inputs!$A$20:$G$29,4,FALSE)="Base Increase",VLOOKUP(I35,Inputs!$A$7:$G$16,4,FALSE),0),0)</f>
        <v>0</v>
      </c>
      <c r="Q35" s="5">
        <f>IFERROR(IF(F35=1,IF(VLOOKUP(I35,Inputs!$A$20:$G$29,5,FALSE)="Base Increase",VLOOKUP(I35,Inputs!$A$7:$G$16,5,FALSE),0),0),0)</f>
        <v>0</v>
      </c>
      <c r="R35" s="5">
        <f>IFERROR(IF(G35=1,IF(VLOOKUP(I35,Inputs!$A$20:$G$29,6,FALSE)="Base Increase",VLOOKUP(I35,Inputs!$A$7:$G$16,6,FALSE),0),0),0)</f>
        <v>0</v>
      </c>
      <c r="S35" s="5">
        <f>IFERROR(IF(H35=1,IF(VLOOKUP(I35,Inputs!$A$20:$G$29,7,FALSE)="Base Increase",VLOOKUP(I35,Inputs!$A$7:$G$16,7,FALSE),0),0),0)</f>
        <v>0</v>
      </c>
      <c r="T35" s="5">
        <f t="shared" si="0"/>
        <v>0</v>
      </c>
      <c r="U35" s="5">
        <f t="shared" si="1"/>
        <v>0</v>
      </c>
      <c r="V35" s="5">
        <f t="shared" si="2"/>
        <v>0</v>
      </c>
      <c r="W35" s="5">
        <f t="shared" si="3"/>
        <v>0</v>
      </c>
      <c r="X35" s="5">
        <f>IF(AND(I35&lt;=4,V35&gt;Inputs!$B$32),MAX(C35,Inputs!$B$32),V35)</f>
        <v>0</v>
      </c>
      <c r="Y35" s="5">
        <f>IF(AND(I35&lt;=4,W35&gt;Inputs!$B$32),MAX(C35,Inputs!$B$32),W35)</f>
        <v>0</v>
      </c>
      <c r="Z35" s="5">
        <f>IF(AND(I35&lt;=7,X35&gt;Inputs!$B$33),MAX(C35,Inputs!$B$33),X35)</f>
        <v>0</v>
      </c>
      <c r="AA35" s="5">
        <f>IF(W35&gt;Inputs!$B$34,Inputs!$B$34,Y35)</f>
        <v>0</v>
      </c>
      <c r="AB35" s="5">
        <f>IF(Z35&gt;Inputs!$B$34,Inputs!$B$34,Z35)</f>
        <v>0</v>
      </c>
      <c r="AC35" s="5">
        <f>IF(AA35&gt;Inputs!$B$34,Inputs!$B$34,AA35)</f>
        <v>0</v>
      </c>
      <c r="AD35" s="11">
        <f t="shared" si="4"/>
        <v>0</v>
      </c>
      <c r="AE35" s="11">
        <f t="shared" si="5"/>
        <v>0</v>
      </c>
    </row>
    <row r="36" spans="1:31" x14ac:dyDescent="0.25">
      <c r="A36" s="1">
        <f>'Salary and Rating'!A37</f>
        <v>0</v>
      </c>
      <c r="B36" s="1">
        <f>'Salary and Rating'!B37</f>
        <v>0</v>
      </c>
      <c r="C36" s="13">
        <f>'Salary and Rating'!C37</f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>'Salary and Rating'!J37</f>
        <v>0</v>
      </c>
      <c r="J36" s="5">
        <f>IFERROR(IF(VLOOKUP(I36,Inputs!$A$20:$G$29,3,FALSE)="Stipend Award",VLOOKUP(I36,Inputs!$A$7:$G$16,3,FALSE),0),0)</f>
        <v>0</v>
      </c>
      <c r="K36" s="5">
        <f>IFERROR(IF(VLOOKUP(I36,Inputs!$A$20:$G$29,4,FALSE)="Stipend Award",VLOOKUP(I36,Inputs!$A$7:$G$16,4,FALSE),0),0)</f>
        <v>0</v>
      </c>
      <c r="L36" s="5">
        <f>IFERROR(IF(F36=1,IF(VLOOKUP(I36,Inputs!$A$20:$G$29,5,FALSE)="Stipend Award",VLOOKUP(I36,Inputs!$A$7:$G$16,5,FALSE),0),0),0)</f>
        <v>0</v>
      </c>
      <c r="M36" s="5">
        <f>IFERROR(IF(G36=1,IF(VLOOKUP(I36,Inputs!$A$20:$G$29,6,FALSE)="Stipend Award",VLOOKUP(I36,Inputs!$A$7:$G$16,6,FALSE),0),0),0)</f>
        <v>0</v>
      </c>
      <c r="N36" s="5">
        <f>IFERROR(IF(H36=1,IF(VLOOKUP(I36,Inputs!$A$20:$G$29,7,FALSE)="Stipend Award",VLOOKUP(I36,Inputs!$A$7:$G$16,7,FALSE),0),0),0)</f>
        <v>0</v>
      </c>
      <c r="O36" s="5">
        <f>IFERROR(IF(VLOOKUP(I36,Inputs!$A$20:$G$29,3,FALSE)="Base Increase",VLOOKUP(I36,Inputs!$A$7:$G$16,3,FALSE),0),0)</f>
        <v>0</v>
      </c>
      <c r="P36" s="5">
        <f>IFERROR(IF(VLOOKUP(I36,Inputs!$A$20:$G$29,4,FALSE)="Base Increase",VLOOKUP(I36,Inputs!$A$7:$G$16,4,FALSE),0),0)</f>
        <v>0</v>
      </c>
      <c r="Q36" s="5">
        <f>IFERROR(IF(F36=1,IF(VLOOKUP(I36,Inputs!$A$20:$G$29,5,FALSE)="Base Increase",VLOOKUP(I36,Inputs!$A$7:$G$16,5,FALSE),0),0),0)</f>
        <v>0</v>
      </c>
      <c r="R36" s="5">
        <f>IFERROR(IF(G36=1,IF(VLOOKUP(I36,Inputs!$A$20:$G$29,6,FALSE)="Base Increase",VLOOKUP(I36,Inputs!$A$7:$G$16,6,FALSE),0),0),0)</f>
        <v>0</v>
      </c>
      <c r="S36" s="5">
        <f>IFERROR(IF(H36=1,IF(VLOOKUP(I36,Inputs!$A$20:$G$29,7,FALSE)="Base Increase",VLOOKUP(I36,Inputs!$A$7:$G$16,7,FALSE),0),0),0)</f>
        <v>0</v>
      </c>
      <c r="T36" s="5">
        <f t="shared" si="0"/>
        <v>0</v>
      </c>
      <c r="U36" s="5">
        <f t="shared" si="1"/>
        <v>0</v>
      </c>
      <c r="V36" s="5">
        <f t="shared" si="2"/>
        <v>0</v>
      </c>
      <c r="W36" s="5">
        <f t="shared" si="3"/>
        <v>0</v>
      </c>
      <c r="X36" s="5">
        <f>IF(AND(I36&lt;=4,V36&gt;Inputs!$B$32),MAX(C36,Inputs!$B$32),V36)</f>
        <v>0</v>
      </c>
      <c r="Y36" s="5">
        <f>IF(AND(I36&lt;=4,W36&gt;Inputs!$B$32),MAX(C36,Inputs!$B$32),W36)</f>
        <v>0</v>
      </c>
      <c r="Z36" s="5">
        <f>IF(AND(I36&lt;=7,X36&gt;Inputs!$B$33),MAX(C36,Inputs!$B$33),X36)</f>
        <v>0</v>
      </c>
      <c r="AA36" s="5">
        <f>IF(W36&gt;Inputs!$B$34,Inputs!$B$34,Y36)</f>
        <v>0</v>
      </c>
      <c r="AB36" s="5">
        <f>IF(Z36&gt;Inputs!$B$34,Inputs!$B$34,Z36)</f>
        <v>0</v>
      </c>
      <c r="AC36" s="5">
        <f>IF(AA36&gt;Inputs!$B$34,Inputs!$B$34,AA36)</f>
        <v>0</v>
      </c>
      <c r="AD36" s="11">
        <f t="shared" si="4"/>
        <v>0</v>
      </c>
      <c r="AE36" s="11">
        <f t="shared" si="5"/>
        <v>0</v>
      </c>
    </row>
    <row r="37" spans="1:31" x14ac:dyDescent="0.25">
      <c r="A37" s="1">
        <f>'Salary and Rating'!A38</f>
        <v>0</v>
      </c>
      <c r="B37" s="1">
        <f>'Salary and Rating'!B38</f>
        <v>0</v>
      </c>
      <c r="C37" s="13">
        <f>'Salary and Rating'!C38</f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>'Salary and Rating'!J38</f>
        <v>0</v>
      </c>
      <c r="J37" s="5">
        <f>IFERROR(IF(VLOOKUP(I37,Inputs!$A$20:$G$29,3,FALSE)="Stipend Award",VLOOKUP(I37,Inputs!$A$7:$G$16,3,FALSE),0),0)</f>
        <v>0</v>
      </c>
      <c r="K37" s="5">
        <f>IFERROR(IF(VLOOKUP(I37,Inputs!$A$20:$G$29,4,FALSE)="Stipend Award",VLOOKUP(I37,Inputs!$A$7:$G$16,4,FALSE),0),0)</f>
        <v>0</v>
      </c>
      <c r="L37" s="5">
        <f>IFERROR(IF(F37=1,IF(VLOOKUP(I37,Inputs!$A$20:$G$29,5,FALSE)="Stipend Award",VLOOKUP(I37,Inputs!$A$7:$G$16,5,FALSE),0),0),0)</f>
        <v>0</v>
      </c>
      <c r="M37" s="5">
        <f>IFERROR(IF(G37=1,IF(VLOOKUP(I37,Inputs!$A$20:$G$29,6,FALSE)="Stipend Award",VLOOKUP(I37,Inputs!$A$7:$G$16,6,FALSE),0),0),0)</f>
        <v>0</v>
      </c>
      <c r="N37" s="5">
        <f>IFERROR(IF(H37=1,IF(VLOOKUP(I37,Inputs!$A$20:$G$29,7,FALSE)="Stipend Award",VLOOKUP(I37,Inputs!$A$7:$G$16,7,FALSE),0),0),0)</f>
        <v>0</v>
      </c>
      <c r="O37" s="5">
        <f>IFERROR(IF(VLOOKUP(I37,Inputs!$A$20:$G$29,3,FALSE)="Base Increase",VLOOKUP(I37,Inputs!$A$7:$G$16,3,FALSE),0),0)</f>
        <v>0</v>
      </c>
      <c r="P37" s="5">
        <f>IFERROR(IF(VLOOKUP(I37,Inputs!$A$20:$G$29,4,FALSE)="Base Increase",VLOOKUP(I37,Inputs!$A$7:$G$16,4,FALSE),0),0)</f>
        <v>0</v>
      </c>
      <c r="Q37" s="5">
        <f>IFERROR(IF(F37=1,IF(VLOOKUP(I37,Inputs!$A$20:$G$29,5,FALSE)="Base Increase",VLOOKUP(I37,Inputs!$A$7:$G$16,5,FALSE),0),0),0)</f>
        <v>0</v>
      </c>
      <c r="R37" s="5">
        <f>IFERROR(IF(G37=1,IF(VLOOKUP(I37,Inputs!$A$20:$G$29,6,FALSE)="Base Increase",VLOOKUP(I37,Inputs!$A$7:$G$16,6,FALSE),0),0),0)</f>
        <v>0</v>
      </c>
      <c r="S37" s="5">
        <f>IFERROR(IF(H37=1,IF(VLOOKUP(I37,Inputs!$A$20:$G$29,7,FALSE)="Base Increase",VLOOKUP(I37,Inputs!$A$7:$G$16,7,FALSE),0),0),0)</f>
        <v>0</v>
      </c>
      <c r="T37" s="5">
        <f t="shared" si="0"/>
        <v>0</v>
      </c>
      <c r="U37" s="5">
        <f t="shared" si="1"/>
        <v>0</v>
      </c>
      <c r="V37" s="5">
        <f t="shared" si="2"/>
        <v>0</v>
      </c>
      <c r="W37" s="5">
        <f t="shared" si="3"/>
        <v>0</v>
      </c>
      <c r="X37" s="5">
        <f>IF(AND(I37&lt;=4,V37&gt;Inputs!$B$32),MAX(C37,Inputs!$B$32),V37)</f>
        <v>0</v>
      </c>
      <c r="Y37" s="5">
        <f>IF(AND(I37&lt;=4,W37&gt;Inputs!$B$32),MAX(C37,Inputs!$B$32),W37)</f>
        <v>0</v>
      </c>
      <c r="Z37" s="5">
        <f>IF(AND(I37&lt;=7,X37&gt;Inputs!$B$33),MAX(C37,Inputs!$B$33),X37)</f>
        <v>0</v>
      </c>
      <c r="AA37" s="5">
        <f>IF(W37&gt;Inputs!$B$34,Inputs!$B$34,Y37)</f>
        <v>0</v>
      </c>
      <c r="AB37" s="5">
        <f>IF(Z37&gt;Inputs!$B$34,Inputs!$B$34,Z37)</f>
        <v>0</v>
      </c>
      <c r="AC37" s="5">
        <f>IF(AA37&gt;Inputs!$B$34,Inputs!$B$34,AA37)</f>
        <v>0</v>
      </c>
      <c r="AD37" s="11">
        <f t="shared" si="4"/>
        <v>0</v>
      </c>
      <c r="AE37" s="11">
        <f t="shared" si="5"/>
        <v>0</v>
      </c>
    </row>
    <row r="38" spans="1:31" x14ac:dyDescent="0.25">
      <c r="A38" s="1">
        <f>'Salary and Rating'!A39</f>
        <v>0</v>
      </c>
      <c r="B38" s="1">
        <f>'Salary and Rating'!B39</f>
        <v>0</v>
      </c>
      <c r="C38" s="13">
        <f>'Salary and Rating'!C39</f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>'Salary and Rating'!J39</f>
        <v>0</v>
      </c>
      <c r="J38" s="5">
        <f>IFERROR(IF(VLOOKUP(I38,Inputs!$A$20:$G$29,3,FALSE)="Stipend Award",VLOOKUP(I38,Inputs!$A$7:$G$16,3,FALSE),0),0)</f>
        <v>0</v>
      </c>
      <c r="K38" s="5">
        <f>IFERROR(IF(VLOOKUP(I38,Inputs!$A$20:$G$29,4,FALSE)="Stipend Award",VLOOKUP(I38,Inputs!$A$7:$G$16,4,FALSE),0),0)</f>
        <v>0</v>
      </c>
      <c r="L38" s="5">
        <f>IFERROR(IF(F38=1,IF(VLOOKUP(I38,Inputs!$A$20:$G$29,5,FALSE)="Stipend Award",VLOOKUP(I38,Inputs!$A$7:$G$16,5,FALSE),0),0),0)</f>
        <v>0</v>
      </c>
      <c r="M38" s="5">
        <f>IFERROR(IF(G38=1,IF(VLOOKUP(I38,Inputs!$A$20:$G$29,6,FALSE)="Stipend Award",VLOOKUP(I38,Inputs!$A$7:$G$16,6,FALSE),0),0),0)</f>
        <v>0</v>
      </c>
      <c r="N38" s="5">
        <f>IFERROR(IF(H38=1,IF(VLOOKUP(I38,Inputs!$A$20:$G$29,7,FALSE)="Stipend Award",VLOOKUP(I38,Inputs!$A$7:$G$16,7,FALSE),0),0),0)</f>
        <v>0</v>
      </c>
      <c r="O38" s="5">
        <f>IFERROR(IF(VLOOKUP(I38,Inputs!$A$20:$G$29,3,FALSE)="Base Increase",VLOOKUP(I38,Inputs!$A$7:$G$16,3,FALSE),0),0)</f>
        <v>0</v>
      </c>
      <c r="P38" s="5">
        <f>IFERROR(IF(VLOOKUP(I38,Inputs!$A$20:$G$29,4,FALSE)="Base Increase",VLOOKUP(I38,Inputs!$A$7:$G$16,4,FALSE),0),0)</f>
        <v>0</v>
      </c>
      <c r="Q38" s="5">
        <f>IFERROR(IF(F38=1,IF(VLOOKUP(I38,Inputs!$A$20:$G$29,5,FALSE)="Base Increase",VLOOKUP(I38,Inputs!$A$7:$G$16,5,FALSE),0),0),0)</f>
        <v>0</v>
      </c>
      <c r="R38" s="5">
        <f>IFERROR(IF(G38=1,IF(VLOOKUP(I38,Inputs!$A$20:$G$29,6,FALSE)="Base Increase",VLOOKUP(I38,Inputs!$A$7:$G$16,6,FALSE),0),0),0)</f>
        <v>0</v>
      </c>
      <c r="S38" s="5">
        <f>IFERROR(IF(H38=1,IF(VLOOKUP(I38,Inputs!$A$20:$G$29,7,FALSE)="Base Increase",VLOOKUP(I38,Inputs!$A$7:$G$16,7,FALSE),0),0),0)</f>
        <v>0</v>
      </c>
      <c r="T38" s="5">
        <f t="shared" si="0"/>
        <v>0</v>
      </c>
      <c r="U38" s="5">
        <f t="shared" si="1"/>
        <v>0</v>
      </c>
      <c r="V38" s="5">
        <f t="shared" si="2"/>
        <v>0</v>
      </c>
      <c r="W38" s="5">
        <f t="shared" si="3"/>
        <v>0</v>
      </c>
      <c r="X38" s="5">
        <f>IF(AND(I38&lt;=4,V38&gt;Inputs!$B$32),MAX(C38,Inputs!$B$32),V38)</f>
        <v>0</v>
      </c>
      <c r="Y38" s="5">
        <f>IF(AND(I38&lt;=4,W38&gt;Inputs!$B$32),MAX(C38,Inputs!$B$32),W38)</f>
        <v>0</v>
      </c>
      <c r="Z38" s="5">
        <f>IF(AND(I38&lt;=7,X38&gt;Inputs!$B$33),MAX(C38,Inputs!$B$33),X38)</f>
        <v>0</v>
      </c>
      <c r="AA38" s="5">
        <f>IF(W38&gt;Inputs!$B$34,Inputs!$B$34,Y38)</f>
        <v>0</v>
      </c>
      <c r="AB38" s="5">
        <f>IF(Z38&gt;Inputs!$B$34,Inputs!$B$34,Z38)</f>
        <v>0</v>
      </c>
      <c r="AC38" s="5">
        <f>IF(AA38&gt;Inputs!$B$34,Inputs!$B$34,AA38)</f>
        <v>0</v>
      </c>
      <c r="AD38" s="11">
        <f t="shared" si="4"/>
        <v>0</v>
      </c>
      <c r="AE38" s="11">
        <f t="shared" si="5"/>
        <v>0</v>
      </c>
    </row>
    <row r="39" spans="1:31" x14ac:dyDescent="0.25">
      <c r="A39" s="1">
        <f>'Salary and Rating'!A40</f>
        <v>0</v>
      </c>
      <c r="B39" s="1">
        <f>'Salary and Rating'!B40</f>
        <v>0</v>
      </c>
      <c r="C39" s="13">
        <f>'Salary and Rating'!C40</f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>'Salary and Rating'!J40</f>
        <v>0</v>
      </c>
      <c r="J39" s="5">
        <f>IFERROR(IF(VLOOKUP(I39,Inputs!$A$20:$G$29,3,FALSE)="Stipend Award",VLOOKUP(I39,Inputs!$A$7:$G$16,3,FALSE),0),0)</f>
        <v>0</v>
      </c>
      <c r="K39" s="5">
        <f>IFERROR(IF(VLOOKUP(I39,Inputs!$A$20:$G$29,4,FALSE)="Stipend Award",VLOOKUP(I39,Inputs!$A$7:$G$16,4,FALSE),0),0)</f>
        <v>0</v>
      </c>
      <c r="L39" s="5">
        <f>IFERROR(IF(F39=1,IF(VLOOKUP(I39,Inputs!$A$20:$G$29,5,FALSE)="Stipend Award",VLOOKUP(I39,Inputs!$A$7:$G$16,5,FALSE),0),0),0)</f>
        <v>0</v>
      </c>
      <c r="M39" s="5">
        <f>IFERROR(IF(G39=1,IF(VLOOKUP(I39,Inputs!$A$20:$G$29,6,FALSE)="Stipend Award",VLOOKUP(I39,Inputs!$A$7:$G$16,6,FALSE),0),0),0)</f>
        <v>0</v>
      </c>
      <c r="N39" s="5">
        <f>IFERROR(IF(H39=1,IF(VLOOKUP(I39,Inputs!$A$20:$G$29,7,FALSE)="Stipend Award",VLOOKUP(I39,Inputs!$A$7:$G$16,7,FALSE),0),0),0)</f>
        <v>0</v>
      </c>
      <c r="O39" s="5">
        <f>IFERROR(IF(VLOOKUP(I39,Inputs!$A$20:$G$29,3,FALSE)="Base Increase",VLOOKUP(I39,Inputs!$A$7:$G$16,3,FALSE),0),0)</f>
        <v>0</v>
      </c>
      <c r="P39" s="5">
        <f>IFERROR(IF(VLOOKUP(I39,Inputs!$A$20:$G$29,4,FALSE)="Base Increase",VLOOKUP(I39,Inputs!$A$7:$G$16,4,FALSE),0),0)</f>
        <v>0</v>
      </c>
      <c r="Q39" s="5">
        <f>IFERROR(IF(F39=1,IF(VLOOKUP(I39,Inputs!$A$20:$G$29,5,FALSE)="Base Increase",VLOOKUP(I39,Inputs!$A$7:$G$16,5,FALSE),0),0),0)</f>
        <v>0</v>
      </c>
      <c r="R39" s="5">
        <f>IFERROR(IF(G39=1,IF(VLOOKUP(I39,Inputs!$A$20:$G$29,6,FALSE)="Base Increase",VLOOKUP(I39,Inputs!$A$7:$G$16,6,FALSE),0),0),0)</f>
        <v>0</v>
      </c>
      <c r="S39" s="5">
        <f>IFERROR(IF(H39=1,IF(VLOOKUP(I39,Inputs!$A$20:$G$29,7,FALSE)="Base Increase",VLOOKUP(I39,Inputs!$A$7:$G$16,7,FALSE),0),0),0)</f>
        <v>0</v>
      </c>
      <c r="T39" s="5">
        <f t="shared" si="0"/>
        <v>0</v>
      </c>
      <c r="U39" s="5">
        <f t="shared" si="1"/>
        <v>0</v>
      </c>
      <c r="V39" s="5">
        <f t="shared" si="2"/>
        <v>0</v>
      </c>
      <c r="W39" s="5">
        <f t="shared" si="3"/>
        <v>0</v>
      </c>
      <c r="X39" s="5">
        <f>IF(AND(I39&lt;=4,V39&gt;Inputs!$B$32),MAX(C39,Inputs!$B$32),V39)</f>
        <v>0</v>
      </c>
      <c r="Y39" s="5">
        <f>IF(AND(I39&lt;=4,W39&gt;Inputs!$B$32),MAX(C39,Inputs!$B$32),W39)</f>
        <v>0</v>
      </c>
      <c r="Z39" s="5">
        <f>IF(AND(I39&lt;=7,X39&gt;Inputs!$B$33),MAX(C39,Inputs!$B$33),X39)</f>
        <v>0</v>
      </c>
      <c r="AA39" s="5">
        <f>IF(W39&gt;Inputs!$B$34,Inputs!$B$34,Y39)</f>
        <v>0</v>
      </c>
      <c r="AB39" s="5">
        <f>IF(Z39&gt;Inputs!$B$34,Inputs!$B$34,Z39)</f>
        <v>0</v>
      </c>
      <c r="AC39" s="5">
        <f>IF(AA39&gt;Inputs!$B$34,Inputs!$B$34,AA39)</f>
        <v>0</v>
      </c>
      <c r="AD39" s="11">
        <f t="shared" si="4"/>
        <v>0</v>
      </c>
      <c r="AE39" s="11">
        <f t="shared" si="5"/>
        <v>0</v>
      </c>
    </row>
    <row r="40" spans="1:31" x14ac:dyDescent="0.25">
      <c r="A40" s="1">
        <f>'Salary and Rating'!A41</f>
        <v>0</v>
      </c>
      <c r="B40" s="1">
        <f>'Salary and Rating'!B41</f>
        <v>0</v>
      </c>
      <c r="C40" s="13">
        <f>'Salary and Rating'!C41</f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>'Salary and Rating'!J41</f>
        <v>0</v>
      </c>
      <c r="J40" s="5">
        <f>IFERROR(IF(VLOOKUP(I40,Inputs!$A$20:$G$29,3,FALSE)="Stipend Award",VLOOKUP(I40,Inputs!$A$7:$G$16,3,FALSE),0),0)</f>
        <v>0</v>
      </c>
      <c r="K40" s="5">
        <f>IFERROR(IF(VLOOKUP(I40,Inputs!$A$20:$G$29,4,FALSE)="Stipend Award",VLOOKUP(I40,Inputs!$A$7:$G$16,4,FALSE),0),0)</f>
        <v>0</v>
      </c>
      <c r="L40" s="5">
        <f>IFERROR(IF(F40=1,IF(VLOOKUP(I40,Inputs!$A$20:$G$29,5,FALSE)="Stipend Award",VLOOKUP(I40,Inputs!$A$7:$G$16,5,FALSE),0),0),0)</f>
        <v>0</v>
      </c>
      <c r="M40" s="5">
        <f>IFERROR(IF(G40=1,IF(VLOOKUP(I40,Inputs!$A$20:$G$29,6,FALSE)="Stipend Award",VLOOKUP(I40,Inputs!$A$7:$G$16,6,FALSE),0),0),0)</f>
        <v>0</v>
      </c>
      <c r="N40" s="5">
        <f>IFERROR(IF(H40=1,IF(VLOOKUP(I40,Inputs!$A$20:$G$29,7,FALSE)="Stipend Award",VLOOKUP(I40,Inputs!$A$7:$G$16,7,FALSE),0),0),0)</f>
        <v>0</v>
      </c>
      <c r="O40" s="5">
        <f>IFERROR(IF(VLOOKUP(I40,Inputs!$A$20:$G$29,3,FALSE)="Base Increase",VLOOKUP(I40,Inputs!$A$7:$G$16,3,FALSE),0),0)</f>
        <v>0</v>
      </c>
      <c r="P40" s="5">
        <f>IFERROR(IF(VLOOKUP(I40,Inputs!$A$20:$G$29,4,FALSE)="Base Increase",VLOOKUP(I40,Inputs!$A$7:$G$16,4,FALSE),0),0)</f>
        <v>0</v>
      </c>
      <c r="Q40" s="5">
        <f>IFERROR(IF(F40=1,IF(VLOOKUP(I40,Inputs!$A$20:$G$29,5,FALSE)="Base Increase",VLOOKUP(I40,Inputs!$A$7:$G$16,5,FALSE),0),0),0)</f>
        <v>0</v>
      </c>
      <c r="R40" s="5">
        <f>IFERROR(IF(G40=1,IF(VLOOKUP(I40,Inputs!$A$20:$G$29,6,FALSE)="Base Increase",VLOOKUP(I40,Inputs!$A$7:$G$16,6,FALSE),0),0),0)</f>
        <v>0</v>
      </c>
      <c r="S40" s="5">
        <f>IFERROR(IF(H40=1,IF(VLOOKUP(I40,Inputs!$A$20:$G$29,7,FALSE)="Base Increase",VLOOKUP(I40,Inputs!$A$7:$G$16,7,FALSE),0),0),0)</f>
        <v>0</v>
      </c>
      <c r="T40" s="5">
        <f t="shared" si="0"/>
        <v>0</v>
      </c>
      <c r="U40" s="5">
        <f t="shared" si="1"/>
        <v>0</v>
      </c>
      <c r="V40" s="5">
        <f t="shared" si="2"/>
        <v>0</v>
      </c>
      <c r="W40" s="5">
        <f t="shared" si="3"/>
        <v>0</v>
      </c>
      <c r="X40" s="5">
        <f>IF(AND(I40&lt;=4,V40&gt;Inputs!$B$32),MAX(C40,Inputs!$B$32),V40)</f>
        <v>0</v>
      </c>
      <c r="Y40" s="5">
        <f>IF(AND(I40&lt;=4,W40&gt;Inputs!$B$32),MAX(C40,Inputs!$B$32),W40)</f>
        <v>0</v>
      </c>
      <c r="Z40" s="5">
        <f>IF(AND(I40&lt;=7,X40&gt;Inputs!$B$33),MAX(C40,Inputs!$B$33),X40)</f>
        <v>0</v>
      </c>
      <c r="AA40" s="5">
        <f>IF(W40&gt;Inputs!$B$34,Inputs!$B$34,Y40)</f>
        <v>0</v>
      </c>
      <c r="AB40" s="5">
        <f>IF(Z40&gt;Inputs!$B$34,Inputs!$B$34,Z40)</f>
        <v>0</v>
      </c>
      <c r="AC40" s="5">
        <f>IF(AA40&gt;Inputs!$B$34,Inputs!$B$34,AA40)</f>
        <v>0</v>
      </c>
      <c r="AD40" s="11">
        <f t="shared" si="4"/>
        <v>0</v>
      </c>
      <c r="AE40" s="11">
        <f t="shared" si="5"/>
        <v>0</v>
      </c>
    </row>
    <row r="41" spans="1:31" x14ac:dyDescent="0.25">
      <c r="A41" s="1">
        <f>'Salary and Rating'!A42</f>
        <v>0</v>
      </c>
      <c r="B41" s="1">
        <f>'Salary and Rating'!B42</f>
        <v>0</v>
      </c>
      <c r="C41" s="13">
        <f>'Salary and Rating'!C42</f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>'Salary and Rating'!J42</f>
        <v>0</v>
      </c>
      <c r="J41" s="5">
        <f>IFERROR(IF(VLOOKUP(I41,Inputs!$A$20:$G$29,3,FALSE)="Stipend Award",VLOOKUP(I41,Inputs!$A$7:$G$16,3,FALSE),0),0)</f>
        <v>0</v>
      </c>
      <c r="K41" s="5">
        <f>IFERROR(IF(VLOOKUP(I41,Inputs!$A$20:$G$29,4,FALSE)="Stipend Award",VLOOKUP(I41,Inputs!$A$7:$G$16,4,FALSE),0),0)</f>
        <v>0</v>
      </c>
      <c r="L41" s="5">
        <f>IFERROR(IF(F41=1,IF(VLOOKUP(I41,Inputs!$A$20:$G$29,5,FALSE)="Stipend Award",VLOOKUP(I41,Inputs!$A$7:$G$16,5,FALSE),0),0),0)</f>
        <v>0</v>
      </c>
      <c r="M41" s="5">
        <f>IFERROR(IF(G41=1,IF(VLOOKUP(I41,Inputs!$A$20:$G$29,6,FALSE)="Stipend Award",VLOOKUP(I41,Inputs!$A$7:$G$16,6,FALSE),0),0),0)</f>
        <v>0</v>
      </c>
      <c r="N41" s="5">
        <f>IFERROR(IF(H41=1,IF(VLOOKUP(I41,Inputs!$A$20:$G$29,7,FALSE)="Stipend Award",VLOOKUP(I41,Inputs!$A$7:$G$16,7,FALSE),0),0),0)</f>
        <v>0</v>
      </c>
      <c r="O41" s="5">
        <f>IFERROR(IF(VLOOKUP(I41,Inputs!$A$20:$G$29,3,FALSE)="Base Increase",VLOOKUP(I41,Inputs!$A$7:$G$16,3,FALSE),0),0)</f>
        <v>0</v>
      </c>
      <c r="P41" s="5">
        <f>IFERROR(IF(VLOOKUP(I41,Inputs!$A$20:$G$29,4,FALSE)="Base Increase",VLOOKUP(I41,Inputs!$A$7:$G$16,4,FALSE),0),0)</f>
        <v>0</v>
      </c>
      <c r="Q41" s="5">
        <f>IFERROR(IF(F41=1,IF(VLOOKUP(I41,Inputs!$A$20:$G$29,5,FALSE)="Base Increase",VLOOKUP(I41,Inputs!$A$7:$G$16,5,FALSE),0),0),0)</f>
        <v>0</v>
      </c>
      <c r="R41" s="5">
        <f>IFERROR(IF(G41=1,IF(VLOOKUP(I41,Inputs!$A$20:$G$29,6,FALSE)="Base Increase",VLOOKUP(I41,Inputs!$A$7:$G$16,6,FALSE),0),0),0)</f>
        <v>0</v>
      </c>
      <c r="S41" s="5">
        <f>IFERROR(IF(H41=1,IF(VLOOKUP(I41,Inputs!$A$20:$G$29,7,FALSE)="Base Increase",VLOOKUP(I41,Inputs!$A$7:$G$16,7,FALSE),0),0),0)</f>
        <v>0</v>
      </c>
      <c r="T41" s="5">
        <f t="shared" si="0"/>
        <v>0</v>
      </c>
      <c r="U41" s="5">
        <f t="shared" si="1"/>
        <v>0</v>
      </c>
      <c r="V41" s="5">
        <f t="shared" si="2"/>
        <v>0</v>
      </c>
      <c r="W41" s="5">
        <f t="shared" si="3"/>
        <v>0</v>
      </c>
      <c r="X41" s="5">
        <f>IF(AND(I41&lt;=4,V41&gt;Inputs!$B$32),MAX(C41,Inputs!$B$32),V41)</f>
        <v>0</v>
      </c>
      <c r="Y41" s="5">
        <f>IF(AND(I41&lt;=4,W41&gt;Inputs!$B$32),MAX(C41,Inputs!$B$32),W41)</f>
        <v>0</v>
      </c>
      <c r="Z41" s="5">
        <f>IF(AND(I41&lt;=7,X41&gt;Inputs!$B$33),MAX(C41,Inputs!$B$33),X41)</f>
        <v>0</v>
      </c>
      <c r="AA41" s="5">
        <f>IF(W41&gt;Inputs!$B$34,Inputs!$B$34,Y41)</f>
        <v>0</v>
      </c>
      <c r="AB41" s="5">
        <f>IF(Z41&gt;Inputs!$B$34,Inputs!$B$34,Z41)</f>
        <v>0</v>
      </c>
      <c r="AC41" s="5">
        <f>IF(AA41&gt;Inputs!$B$34,Inputs!$B$34,AA41)</f>
        <v>0</v>
      </c>
      <c r="AD41" s="11">
        <f t="shared" si="4"/>
        <v>0</v>
      </c>
      <c r="AE41" s="11">
        <f t="shared" si="5"/>
        <v>0</v>
      </c>
    </row>
    <row r="42" spans="1:31" x14ac:dyDescent="0.25">
      <c r="A42" s="1">
        <f>'Salary and Rating'!A43</f>
        <v>0</v>
      </c>
      <c r="B42" s="1">
        <f>'Salary and Rating'!B43</f>
        <v>0</v>
      </c>
      <c r="C42" s="13">
        <f>'Salary and Rating'!C43</f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>'Salary and Rating'!J43</f>
        <v>0</v>
      </c>
      <c r="J42" s="5">
        <f>IFERROR(IF(VLOOKUP(I42,Inputs!$A$20:$G$29,3,FALSE)="Stipend Award",VLOOKUP(I42,Inputs!$A$7:$G$16,3,FALSE),0),0)</f>
        <v>0</v>
      </c>
      <c r="K42" s="5">
        <f>IFERROR(IF(VLOOKUP(I42,Inputs!$A$20:$G$29,4,FALSE)="Stipend Award",VLOOKUP(I42,Inputs!$A$7:$G$16,4,FALSE),0),0)</f>
        <v>0</v>
      </c>
      <c r="L42" s="5">
        <f>IFERROR(IF(F42=1,IF(VLOOKUP(I42,Inputs!$A$20:$G$29,5,FALSE)="Stipend Award",VLOOKUP(I42,Inputs!$A$7:$G$16,5,FALSE),0),0),0)</f>
        <v>0</v>
      </c>
      <c r="M42" s="5">
        <f>IFERROR(IF(G42=1,IF(VLOOKUP(I42,Inputs!$A$20:$G$29,6,FALSE)="Stipend Award",VLOOKUP(I42,Inputs!$A$7:$G$16,6,FALSE),0),0),0)</f>
        <v>0</v>
      </c>
      <c r="N42" s="5">
        <f>IFERROR(IF(H42=1,IF(VLOOKUP(I42,Inputs!$A$20:$G$29,7,FALSE)="Stipend Award",VLOOKUP(I42,Inputs!$A$7:$G$16,7,FALSE),0),0),0)</f>
        <v>0</v>
      </c>
      <c r="O42" s="5">
        <f>IFERROR(IF(VLOOKUP(I42,Inputs!$A$20:$G$29,3,FALSE)="Base Increase",VLOOKUP(I42,Inputs!$A$7:$G$16,3,FALSE),0),0)</f>
        <v>0</v>
      </c>
      <c r="P42" s="5">
        <f>IFERROR(IF(VLOOKUP(I42,Inputs!$A$20:$G$29,4,FALSE)="Base Increase",VLOOKUP(I42,Inputs!$A$7:$G$16,4,FALSE),0),0)</f>
        <v>0</v>
      </c>
      <c r="Q42" s="5">
        <f>IFERROR(IF(F42=1,IF(VLOOKUP(I42,Inputs!$A$20:$G$29,5,FALSE)="Base Increase",VLOOKUP(I42,Inputs!$A$7:$G$16,5,FALSE),0),0),0)</f>
        <v>0</v>
      </c>
      <c r="R42" s="5">
        <f>IFERROR(IF(G42=1,IF(VLOOKUP(I42,Inputs!$A$20:$G$29,6,FALSE)="Base Increase",VLOOKUP(I42,Inputs!$A$7:$G$16,6,FALSE),0),0),0)</f>
        <v>0</v>
      </c>
      <c r="S42" s="5">
        <f>IFERROR(IF(H42=1,IF(VLOOKUP(I42,Inputs!$A$20:$G$29,7,FALSE)="Base Increase",VLOOKUP(I42,Inputs!$A$7:$G$16,7,FALSE),0),0),0)</f>
        <v>0</v>
      </c>
      <c r="T42" s="5">
        <f t="shared" si="0"/>
        <v>0</v>
      </c>
      <c r="U42" s="5">
        <f t="shared" si="1"/>
        <v>0</v>
      </c>
      <c r="V42" s="5">
        <f t="shared" si="2"/>
        <v>0</v>
      </c>
      <c r="W42" s="5">
        <f t="shared" si="3"/>
        <v>0</v>
      </c>
      <c r="X42" s="5">
        <f>IF(AND(I42&lt;=4,V42&gt;Inputs!$B$32),MAX(C42,Inputs!$B$32),V42)</f>
        <v>0</v>
      </c>
      <c r="Y42" s="5">
        <f>IF(AND(I42&lt;=4,W42&gt;Inputs!$B$32),MAX(C42,Inputs!$B$32),W42)</f>
        <v>0</v>
      </c>
      <c r="Z42" s="5">
        <f>IF(AND(I42&lt;=7,X42&gt;Inputs!$B$33),MAX(C42,Inputs!$B$33),X42)</f>
        <v>0</v>
      </c>
      <c r="AA42" s="5">
        <f>IF(W42&gt;Inputs!$B$34,Inputs!$B$34,Y42)</f>
        <v>0</v>
      </c>
      <c r="AB42" s="5">
        <f>IF(Z42&gt;Inputs!$B$34,Inputs!$B$34,Z42)</f>
        <v>0</v>
      </c>
      <c r="AC42" s="5">
        <f>IF(AA42&gt;Inputs!$B$34,Inputs!$B$34,AA42)</f>
        <v>0</v>
      </c>
      <c r="AD42" s="11">
        <f t="shared" si="4"/>
        <v>0</v>
      </c>
      <c r="AE42" s="11">
        <f t="shared" si="5"/>
        <v>0</v>
      </c>
    </row>
    <row r="43" spans="1:31" x14ac:dyDescent="0.25">
      <c r="A43" s="1">
        <f>'Salary and Rating'!A44</f>
        <v>0</v>
      </c>
      <c r="B43" s="1">
        <f>'Salary and Rating'!B44</f>
        <v>0</v>
      </c>
      <c r="C43" s="13">
        <f>'Salary and Rating'!C44</f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>'Salary and Rating'!J44</f>
        <v>0</v>
      </c>
      <c r="J43" s="5">
        <f>IFERROR(IF(VLOOKUP(I43,Inputs!$A$20:$G$29,3,FALSE)="Stipend Award",VLOOKUP(I43,Inputs!$A$7:$G$16,3,FALSE),0),0)</f>
        <v>0</v>
      </c>
      <c r="K43" s="5">
        <f>IFERROR(IF(VLOOKUP(I43,Inputs!$A$20:$G$29,4,FALSE)="Stipend Award",VLOOKUP(I43,Inputs!$A$7:$G$16,4,FALSE),0),0)</f>
        <v>0</v>
      </c>
      <c r="L43" s="5">
        <f>IFERROR(IF(F43=1,IF(VLOOKUP(I43,Inputs!$A$20:$G$29,5,FALSE)="Stipend Award",VLOOKUP(I43,Inputs!$A$7:$G$16,5,FALSE),0),0),0)</f>
        <v>0</v>
      </c>
      <c r="M43" s="5">
        <f>IFERROR(IF(G43=1,IF(VLOOKUP(I43,Inputs!$A$20:$G$29,6,FALSE)="Stipend Award",VLOOKUP(I43,Inputs!$A$7:$G$16,6,FALSE),0),0),0)</f>
        <v>0</v>
      </c>
      <c r="N43" s="5">
        <f>IFERROR(IF(H43=1,IF(VLOOKUP(I43,Inputs!$A$20:$G$29,7,FALSE)="Stipend Award",VLOOKUP(I43,Inputs!$A$7:$G$16,7,FALSE),0),0),0)</f>
        <v>0</v>
      </c>
      <c r="O43" s="5">
        <f>IFERROR(IF(VLOOKUP(I43,Inputs!$A$20:$G$29,3,FALSE)="Base Increase",VLOOKUP(I43,Inputs!$A$7:$G$16,3,FALSE),0),0)</f>
        <v>0</v>
      </c>
      <c r="P43" s="5">
        <f>IFERROR(IF(VLOOKUP(I43,Inputs!$A$20:$G$29,4,FALSE)="Base Increase",VLOOKUP(I43,Inputs!$A$7:$G$16,4,FALSE),0),0)</f>
        <v>0</v>
      </c>
      <c r="Q43" s="5">
        <f>IFERROR(IF(F43=1,IF(VLOOKUP(I43,Inputs!$A$20:$G$29,5,FALSE)="Base Increase",VLOOKUP(I43,Inputs!$A$7:$G$16,5,FALSE),0),0),0)</f>
        <v>0</v>
      </c>
      <c r="R43" s="5">
        <f>IFERROR(IF(G43=1,IF(VLOOKUP(I43,Inputs!$A$20:$G$29,6,FALSE)="Base Increase",VLOOKUP(I43,Inputs!$A$7:$G$16,6,FALSE),0),0),0)</f>
        <v>0</v>
      </c>
      <c r="S43" s="5">
        <f>IFERROR(IF(H43=1,IF(VLOOKUP(I43,Inputs!$A$20:$G$29,7,FALSE)="Base Increase",VLOOKUP(I43,Inputs!$A$7:$G$16,7,FALSE),0),0),0)</f>
        <v>0</v>
      </c>
      <c r="T43" s="5">
        <f t="shared" si="0"/>
        <v>0</v>
      </c>
      <c r="U43" s="5">
        <f t="shared" si="1"/>
        <v>0</v>
      </c>
      <c r="V43" s="5">
        <f t="shared" si="2"/>
        <v>0</v>
      </c>
      <c r="W43" s="5">
        <f t="shared" si="3"/>
        <v>0</v>
      </c>
      <c r="X43" s="5">
        <f>IF(AND(I43&lt;=4,V43&gt;Inputs!$B$32),MAX(C43,Inputs!$B$32),V43)</f>
        <v>0</v>
      </c>
      <c r="Y43" s="5">
        <f>IF(AND(I43&lt;=4,W43&gt;Inputs!$B$32),MAX(C43,Inputs!$B$32),W43)</f>
        <v>0</v>
      </c>
      <c r="Z43" s="5">
        <f>IF(AND(I43&lt;=7,X43&gt;Inputs!$B$33),MAX(C43,Inputs!$B$33),X43)</f>
        <v>0</v>
      </c>
      <c r="AA43" s="5">
        <f>IF(W43&gt;Inputs!$B$34,Inputs!$B$34,Y43)</f>
        <v>0</v>
      </c>
      <c r="AB43" s="5">
        <f>IF(Z43&gt;Inputs!$B$34,Inputs!$B$34,Z43)</f>
        <v>0</v>
      </c>
      <c r="AC43" s="5">
        <f>IF(AA43&gt;Inputs!$B$34,Inputs!$B$34,AA43)</f>
        <v>0</v>
      </c>
      <c r="AD43" s="11">
        <f t="shared" si="4"/>
        <v>0</v>
      </c>
      <c r="AE43" s="11">
        <f t="shared" si="5"/>
        <v>0</v>
      </c>
    </row>
    <row r="44" spans="1:31" x14ac:dyDescent="0.25">
      <c r="A44" s="1">
        <f>'Salary and Rating'!A45</f>
        <v>0</v>
      </c>
      <c r="B44" s="1">
        <f>'Salary and Rating'!B45</f>
        <v>0</v>
      </c>
      <c r="C44" s="13">
        <f>'Salary and Rating'!C45</f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>'Salary and Rating'!J45</f>
        <v>0</v>
      </c>
      <c r="J44" s="5">
        <f>IFERROR(IF(VLOOKUP(I44,Inputs!$A$20:$G$29,3,FALSE)="Stipend Award",VLOOKUP(I44,Inputs!$A$7:$G$16,3,FALSE),0),0)</f>
        <v>0</v>
      </c>
      <c r="K44" s="5">
        <f>IFERROR(IF(VLOOKUP(I44,Inputs!$A$20:$G$29,4,FALSE)="Stipend Award",VLOOKUP(I44,Inputs!$A$7:$G$16,4,FALSE),0),0)</f>
        <v>0</v>
      </c>
      <c r="L44" s="5">
        <f>IFERROR(IF(F44=1,IF(VLOOKUP(I44,Inputs!$A$20:$G$29,5,FALSE)="Stipend Award",VLOOKUP(I44,Inputs!$A$7:$G$16,5,FALSE),0),0),0)</f>
        <v>0</v>
      </c>
      <c r="M44" s="5">
        <f>IFERROR(IF(G44=1,IF(VLOOKUP(I44,Inputs!$A$20:$G$29,6,FALSE)="Stipend Award",VLOOKUP(I44,Inputs!$A$7:$G$16,6,FALSE),0),0),0)</f>
        <v>0</v>
      </c>
      <c r="N44" s="5">
        <f>IFERROR(IF(H44=1,IF(VLOOKUP(I44,Inputs!$A$20:$G$29,7,FALSE)="Stipend Award",VLOOKUP(I44,Inputs!$A$7:$G$16,7,FALSE),0),0),0)</f>
        <v>0</v>
      </c>
      <c r="O44" s="5">
        <f>IFERROR(IF(VLOOKUP(I44,Inputs!$A$20:$G$29,3,FALSE)="Base Increase",VLOOKUP(I44,Inputs!$A$7:$G$16,3,FALSE),0),0)</f>
        <v>0</v>
      </c>
      <c r="P44" s="5">
        <f>IFERROR(IF(VLOOKUP(I44,Inputs!$A$20:$G$29,4,FALSE)="Base Increase",VLOOKUP(I44,Inputs!$A$7:$G$16,4,FALSE),0),0)</f>
        <v>0</v>
      </c>
      <c r="Q44" s="5">
        <f>IFERROR(IF(F44=1,IF(VLOOKUP(I44,Inputs!$A$20:$G$29,5,FALSE)="Base Increase",VLOOKUP(I44,Inputs!$A$7:$G$16,5,FALSE),0),0),0)</f>
        <v>0</v>
      </c>
      <c r="R44" s="5">
        <f>IFERROR(IF(G44=1,IF(VLOOKUP(I44,Inputs!$A$20:$G$29,6,FALSE)="Base Increase",VLOOKUP(I44,Inputs!$A$7:$G$16,6,FALSE),0),0),0)</f>
        <v>0</v>
      </c>
      <c r="S44" s="5">
        <f>IFERROR(IF(H44=1,IF(VLOOKUP(I44,Inputs!$A$20:$G$29,7,FALSE)="Base Increase",VLOOKUP(I44,Inputs!$A$7:$G$16,7,FALSE),0),0),0)</f>
        <v>0</v>
      </c>
      <c r="T44" s="5">
        <f t="shared" si="0"/>
        <v>0</v>
      </c>
      <c r="U44" s="5">
        <f t="shared" si="1"/>
        <v>0</v>
      </c>
      <c r="V44" s="5">
        <f t="shared" si="2"/>
        <v>0</v>
      </c>
      <c r="W44" s="5">
        <f t="shared" si="3"/>
        <v>0</v>
      </c>
      <c r="X44" s="5">
        <f>IF(AND(I44&lt;=4,V44&gt;Inputs!$B$32),MAX(C44,Inputs!$B$32),V44)</f>
        <v>0</v>
      </c>
      <c r="Y44" s="5">
        <f>IF(AND(I44&lt;=4,W44&gt;Inputs!$B$32),MAX(C44,Inputs!$B$32),W44)</f>
        <v>0</v>
      </c>
      <c r="Z44" s="5">
        <f>IF(AND(I44&lt;=7,X44&gt;Inputs!$B$33),MAX(C44,Inputs!$B$33),X44)</f>
        <v>0</v>
      </c>
      <c r="AA44" s="5">
        <f>IF(W44&gt;Inputs!$B$34,Inputs!$B$34,Y44)</f>
        <v>0</v>
      </c>
      <c r="AB44" s="5">
        <f>IF(Z44&gt;Inputs!$B$34,Inputs!$B$34,Z44)</f>
        <v>0</v>
      </c>
      <c r="AC44" s="5">
        <f>IF(AA44&gt;Inputs!$B$34,Inputs!$B$34,AA44)</f>
        <v>0</v>
      </c>
      <c r="AD44" s="11">
        <f t="shared" si="4"/>
        <v>0</v>
      </c>
      <c r="AE44" s="11">
        <f t="shared" si="5"/>
        <v>0</v>
      </c>
    </row>
    <row r="45" spans="1:31" x14ac:dyDescent="0.25">
      <c r="A45" s="1">
        <f>'Salary and Rating'!A46</f>
        <v>0</v>
      </c>
      <c r="B45" s="1">
        <f>'Salary and Rating'!B46</f>
        <v>0</v>
      </c>
      <c r="C45" s="13">
        <f>'Salary and Rating'!C46</f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>'Salary and Rating'!J46</f>
        <v>0</v>
      </c>
      <c r="J45" s="5">
        <f>IFERROR(IF(VLOOKUP(I45,Inputs!$A$20:$G$29,3,FALSE)="Stipend Award",VLOOKUP(I45,Inputs!$A$7:$G$16,3,FALSE),0),0)</f>
        <v>0</v>
      </c>
      <c r="K45" s="5">
        <f>IFERROR(IF(VLOOKUP(I45,Inputs!$A$20:$G$29,4,FALSE)="Stipend Award",VLOOKUP(I45,Inputs!$A$7:$G$16,4,FALSE),0),0)</f>
        <v>0</v>
      </c>
      <c r="L45" s="5">
        <f>IFERROR(IF(F45=1,IF(VLOOKUP(I45,Inputs!$A$20:$G$29,5,FALSE)="Stipend Award",VLOOKUP(I45,Inputs!$A$7:$G$16,5,FALSE),0),0),0)</f>
        <v>0</v>
      </c>
      <c r="M45" s="5">
        <f>IFERROR(IF(G45=1,IF(VLOOKUP(I45,Inputs!$A$20:$G$29,6,FALSE)="Stipend Award",VLOOKUP(I45,Inputs!$A$7:$G$16,6,FALSE),0),0),0)</f>
        <v>0</v>
      </c>
      <c r="N45" s="5">
        <f>IFERROR(IF(H45=1,IF(VLOOKUP(I45,Inputs!$A$20:$G$29,7,FALSE)="Stipend Award",VLOOKUP(I45,Inputs!$A$7:$G$16,7,FALSE),0),0),0)</f>
        <v>0</v>
      </c>
      <c r="O45" s="5">
        <f>IFERROR(IF(VLOOKUP(I45,Inputs!$A$20:$G$29,3,FALSE)="Base Increase",VLOOKUP(I45,Inputs!$A$7:$G$16,3,FALSE),0),0)</f>
        <v>0</v>
      </c>
      <c r="P45" s="5">
        <f>IFERROR(IF(VLOOKUP(I45,Inputs!$A$20:$G$29,4,FALSE)="Base Increase",VLOOKUP(I45,Inputs!$A$7:$G$16,4,FALSE),0),0)</f>
        <v>0</v>
      </c>
      <c r="Q45" s="5">
        <f>IFERROR(IF(F45=1,IF(VLOOKUP(I45,Inputs!$A$20:$G$29,5,FALSE)="Base Increase",VLOOKUP(I45,Inputs!$A$7:$G$16,5,FALSE),0),0),0)</f>
        <v>0</v>
      </c>
      <c r="R45" s="5">
        <f>IFERROR(IF(G45=1,IF(VLOOKUP(I45,Inputs!$A$20:$G$29,6,FALSE)="Base Increase",VLOOKUP(I45,Inputs!$A$7:$G$16,6,FALSE),0),0),0)</f>
        <v>0</v>
      </c>
      <c r="S45" s="5">
        <f>IFERROR(IF(H45=1,IF(VLOOKUP(I45,Inputs!$A$20:$G$29,7,FALSE)="Base Increase",VLOOKUP(I45,Inputs!$A$7:$G$16,7,FALSE),0),0),0)</f>
        <v>0</v>
      </c>
      <c r="T45" s="5">
        <f t="shared" si="0"/>
        <v>0</v>
      </c>
      <c r="U45" s="5">
        <f t="shared" si="1"/>
        <v>0</v>
      </c>
      <c r="V45" s="5">
        <f t="shared" si="2"/>
        <v>0</v>
      </c>
      <c r="W45" s="5">
        <f t="shared" si="3"/>
        <v>0</v>
      </c>
      <c r="X45" s="5">
        <f>IF(AND(I45&lt;=4,V45&gt;Inputs!$B$32),MAX(C45,Inputs!$B$32),V45)</f>
        <v>0</v>
      </c>
      <c r="Y45" s="5">
        <f>IF(AND(I45&lt;=4,W45&gt;Inputs!$B$32),MAX(C45,Inputs!$B$32),W45)</f>
        <v>0</v>
      </c>
      <c r="Z45" s="5">
        <f>IF(AND(I45&lt;=7,X45&gt;Inputs!$B$33),MAX(C45,Inputs!$B$33),X45)</f>
        <v>0</v>
      </c>
      <c r="AA45" s="5">
        <f>IF(W45&gt;Inputs!$B$34,Inputs!$B$34,Y45)</f>
        <v>0</v>
      </c>
      <c r="AB45" s="5">
        <f>IF(Z45&gt;Inputs!$B$34,Inputs!$B$34,Z45)</f>
        <v>0</v>
      </c>
      <c r="AC45" s="5">
        <f>IF(AA45&gt;Inputs!$B$34,Inputs!$B$34,AA45)</f>
        <v>0</v>
      </c>
      <c r="AD45" s="11">
        <f t="shared" si="4"/>
        <v>0</v>
      </c>
      <c r="AE45" s="11">
        <f t="shared" si="5"/>
        <v>0</v>
      </c>
    </row>
    <row r="46" spans="1:31" x14ac:dyDescent="0.25">
      <c r="A46" s="1">
        <f>'Salary and Rating'!A47</f>
        <v>0</v>
      </c>
      <c r="B46" s="1">
        <f>'Salary and Rating'!B47</f>
        <v>0</v>
      </c>
      <c r="C46" s="13">
        <f>'Salary and Rating'!C47</f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>'Salary and Rating'!J47</f>
        <v>0</v>
      </c>
      <c r="J46" s="5">
        <f>IFERROR(IF(VLOOKUP(I46,Inputs!$A$20:$G$29,3,FALSE)="Stipend Award",VLOOKUP(I46,Inputs!$A$7:$G$16,3,FALSE),0),0)</f>
        <v>0</v>
      </c>
      <c r="K46" s="5">
        <f>IFERROR(IF(VLOOKUP(I46,Inputs!$A$20:$G$29,4,FALSE)="Stipend Award",VLOOKUP(I46,Inputs!$A$7:$G$16,4,FALSE),0),0)</f>
        <v>0</v>
      </c>
      <c r="L46" s="5">
        <f>IFERROR(IF(F46=1,IF(VLOOKUP(I46,Inputs!$A$20:$G$29,5,FALSE)="Stipend Award",VLOOKUP(I46,Inputs!$A$7:$G$16,5,FALSE),0),0),0)</f>
        <v>0</v>
      </c>
      <c r="M46" s="5">
        <f>IFERROR(IF(G46=1,IF(VLOOKUP(I46,Inputs!$A$20:$G$29,6,FALSE)="Stipend Award",VLOOKUP(I46,Inputs!$A$7:$G$16,6,FALSE),0),0),0)</f>
        <v>0</v>
      </c>
      <c r="N46" s="5">
        <f>IFERROR(IF(H46=1,IF(VLOOKUP(I46,Inputs!$A$20:$G$29,7,FALSE)="Stipend Award",VLOOKUP(I46,Inputs!$A$7:$G$16,7,FALSE),0),0),0)</f>
        <v>0</v>
      </c>
      <c r="O46" s="5">
        <f>IFERROR(IF(VLOOKUP(I46,Inputs!$A$20:$G$29,3,FALSE)="Base Increase",VLOOKUP(I46,Inputs!$A$7:$G$16,3,FALSE),0),0)</f>
        <v>0</v>
      </c>
      <c r="P46" s="5">
        <f>IFERROR(IF(VLOOKUP(I46,Inputs!$A$20:$G$29,4,FALSE)="Base Increase",VLOOKUP(I46,Inputs!$A$7:$G$16,4,FALSE),0),0)</f>
        <v>0</v>
      </c>
      <c r="Q46" s="5">
        <f>IFERROR(IF(F46=1,IF(VLOOKUP(I46,Inputs!$A$20:$G$29,5,FALSE)="Base Increase",VLOOKUP(I46,Inputs!$A$7:$G$16,5,FALSE),0),0),0)</f>
        <v>0</v>
      </c>
      <c r="R46" s="5">
        <f>IFERROR(IF(G46=1,IF(VLOOKUP(I46,Inputs!$A$20:$G$29,6,FALSE)="Base Increase",VLOOKUP(I46,Inputs!$A$7:$G$16,6,FALSE),0),0),0)</f>
        <v>0</v>
      </c>
      <c r="S46" s="5">
        <f>IFERROR(IF(H46=1,IF(VLOOKUP(I46,Inputs!$A$20:$G$29,7,FALSE)="Base Increase",VLOOKUP(I46,Inputs!$A$7:$G$16,7,FALSE),0),0),0)</f>
        <v>0</v>
      </c>
      <c r="T46" s="5">
        <f t="shared" si="0"/>
        <v>0</v>
      </c>
      <c r="U46" s="5">
        <f t="shared" si="1"/>
        <v>0</v>
      </c>
      <c r="V46" s="5">
        <f t="shared" si="2"/>
        <v>0</v>
      </c>
      <c r="W46" s="5">
        <f t="shared" si="3"/>
        <v>0</v>
      </c>
      <c r="X46" s="5">
        <f>IF(AND(I46&lt;=4,V46&gt;Inputs!$B$32),MAX(C46,Inputs!$B$32),V46)</f>
        <v>0</v>
      </c>
      <c r="Y46" s="5">
        <f>IF(AND(I46&lt;=4,W46&gt;Inputs!$B$32),MAX(C46,Inputs!$B$32),W46)</f>
        <v>0</v>
      </c>
      <c r="Z46" s="5">
        <f>IF(AND(I46&lt;=7,X46&gt;Inputs!$B$33),MAX(C46,Inputs!$B$33),X46)</f>
        <v>0</v>
      </c>
      <c r="AA46" s="5">
        <f>IF(W46&gt;Inputs!$B$34,Inputs!$B$34,Y46)</f>
        <v>0</v>
      </c>
      <c r="AB46" s="5">
        <f>IF(Z46&gt;Inputs!$B$34,Inputs!$B$34,Z46)</f>
        <v>0</v>
      </c>
      <c r="AC46" s="5">
        <f>IF(AA46&gt;Inputs!$B$34,Inputs!$B$34,AA46)</f>
        <v>0</v>
      </c>
      <c r="AD46" s="11">
        <f t="shared" si="4"/>
        <v>0</v>
      </c>
      <c r="AE46" s="11">
        <f t="shared" si="5"/>
        <v>0</v>
      </c>
    </row>
    <row r="47" spans="1:31" x14ac:dyDescent="0.25">
      <c r="A47" s="1">
        <f>'Salary and Rating'!A48</f>
        <v>0</v>
      </c>
      <c r="B47" s="1">
        <f>'Salary and Rating'!B48</f>
        <v>0</v>
      </c>
      <c r="C47" s="13">
        <f>'Salary and Rating'!C48</f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>'Salary and Rating'!J48</f>
        <v>0</v>
      </c>
      <c r="J47" s="5">
        <f>IFERROR(IF(VLOOKUP(I47,Inputs!$A$20:$G$29,3,FALSE)="Stipend Award",VLOOKUP(I47,Inputs!$A$7:$G$16,3,FALSE),0),0)</f>
        <v>0</v>
      </c>
      <c r="K47" s="5">
        <f>IFERROR(IF(VLOOKUP(I47,Inputs!$A$20:$G$29,4,FALSE)="Stipend Award",VLOOKUP(I47,Inputs!$A$7:$G$16,4,FALSE),0),0)</f>
        <v>0</v>
      </c>
      <c r="L47" s="5">
        <f>IFERROR(IF(F47=1,IF(VLOOKUP(I47,Inputs!$A$20:$G$29,5,FALSE)="Stipend Award",VLOOKUP(I47,Inputs!$A$7:$G$16,5,FALSE),0),0),0)</f>
        <v>0</v>
      </c>
      <c r="M47" s="5">
        <f>IFERROR(IF(G47=1,IF(VLOOKUP(I47,Inputs!$A$20:$G$29,6,FALSE)="Stipend Award",VLOOKUP(I47,Inputs!$A$7:$G$16,6,FALSE),0),0),0)</f>
        <v>0</v>
      </c>
      <c r="N47" s="5">
        <f>IFERROR(IF(H47=1,IF(VLOOKUP(I47,Inputs!$A$20:$G$29,7,FALSE)="Stipend Award",VLOOKUP(I47,Inputs!$A$7:$G$16,7,FALSE),0),0),0)</f>
        <v>0</v>
      </c>
      <c r="O47" s="5">
        <f>IFERROR(IF(VLOOKUP(I47,Inputs!$A$20:$G$29,3,FALSE)="Base Increase",VLOOKUP(I47,Inputs!$A$7:$G$16,3,FALSE),0),0)</f>
        <v>0</v>
      </c>
      <c r="P47" s="5">
        <f>IFERROR(IF(VLOOKUP(I47,Inputs!$A$20:$G$29,4,FALSE)="Base Increase",VLOOKUP(I47,Inputs!$A$7:$G$16,4,FALSE),0),0)</f>
        <v>0</v>
      </c>
      <c r="Q47" s="5">
        <f>IFERROR(IF(F47=1,IF(VLOOKUP(I47,Inputs!$A$20:$G$29,5,FALSE)="Base Increase",VLOOKUP(I47,Inputs!$A$7:$G$16,5,FALSE),0),0),0)</f>
        <v>0</v>
      </c>
      <c r="R47" s="5">
        <f>IFERROR(IF(G47=1,IF(VLOOKUP(I47,Inputs!$A$20:$G$29,6,FALSE)="Base Increase",VLOOKUP(I47,Inputs!$A$7:$G$16,6,FALSE),0),0),0)</f>
        <v>0</v>
      </c>
      <c r="S47" s="5">
        <f>IFERROR(IF(H47=1,IF(VLOOKUP(I47,Inputs!$A$20:$G$29,7,FALSE)="Base Increase",VLOOKUP(I47,Inputs!$A$7:$G$16,7,FALSE),0),0),0)</f>
        <v>0</v>
      </c>
      <c r="T47" s="5">
        <f t="shared" si="0"/>
        <v>0</v>
      </c>
      <c r="U47" s="5">
        <f t="shared" si="1"/>
        <v>0</v>
      </c>
      <c r="V47" s="5">
        <f t="shared" si="2"/>
        <v>0</v>
      </c>
      <c r="W47" s="5">
        <f t="shared" si="3"/>
        <v>0</v>
      </c>
      <c r="X47" s="5">
        <f>IF(AND(I47&lt;=4,V47&gt;Inputs!$B$32),MAX(C47,Inputs!$B$32),V47)</f>
        <v>0</v>
      </c>
      <c r="Y47" s="5">
        <f>IF(AND(I47&lt;=4,W47&gt;Inputs!$B$32),MAX(C47,Inputs!$B$32),W47)</f>
        <v>0</v>
      </c>
      <c r="Z47" s="5">
        <f>IF(AND(I47&lt;=7,X47&gt;Inputs!$B$33),MAX(C47,Inputs!$B$33),X47)</f>
        <v>0</v>
      </c>
      <c r="AA47" s="5">
        <f>IF(W47&gt;Inputs!$B$34,Inputs!$B$34,Y47)</f>
        <v>0</v>
      </c>
      <c r="AB47" s="5">
        <f>IF(Z47&gt;Inputs!$B$34,Inputs!$B$34,Z47)</f>
        <v>0</v>
      </c>
      <c r="AC47" s="5">
        <f>IF(AA47&gt;Inputs!$B$34,Inputs!$B$34,AA47)</f>
        <v>0</v>
      </c>
      <c r="AD47" s="11">
        <f t="shared" si="4"/>
        <v>0</v>
      </c>
      <c r="AE47" s="11">
        <f t="shared" si="5"/>
        <v>0</v>
      </c>
    </row>
    <row r="48" spans="1:31" x14ac:dyDescent="0.25">
      <c r="A48" s="1">
        <f>'Salary and Rating'!A49</f>
        <v>0</v>
      </c>
      <c r="B48" s="1">
        <f>'Salary and Rating'!B49</f>
        <v>0</v>
      </c>
      <c r="C48" s="13">
        <f>'Salary and Rating'!C49</f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>'Salary and Rating'!J49</f>
        <v>0</v>
      </c>
      <c r="J48" s="5">
        <f>IFERROR(IF(VLOOKUP(I48,Inputs!$A$20:$G$29,3,FALSE)="Stipend Award",VLOOKUP(I48,Inputs!$A$7:$G$16,3,FALSE),0),0)</f>
        <v>0</v>
      </c>
      <c r="K48" s="5">
        <f>IFERROR(IF(VLOOKUP(I48,Inputs!$A$20:$G$29,4,FALSE)="Stipend Award",VLOOKUP(I48,Inputs!$A$7:$G$16,4,FALSE),0),0)</f>
        <v>0</v>
      </c>
      <c r="L48" s="5">
        <f>IFERROR(IF(F48=1,IF(VLOOKUP(I48,Inputs!$A$20:$G$29,5,FALSE)="Stipend Award",VLOOKUP(I48,Inputs!$A$7:$G$16,5,FALSE),0),0),0)</f>
        <v>0</v>
      </c>
      <c r="M48" s="5">
        <f>IFERROR(IF(G48=1,IF(VLOOKUP(I48,Inputs!$A$20:$G$29,6,FALSE)="Stipend Award",VLOOKUP(I48,Inputs!$A$7:$G$16,6,FALSE),0),0),0)</f>
        <v>0</v>
      </c>
      <c r="N48" s="5">
        <f>IFERROR(IF(H48=1,IF(VLOOKUP(I48,Inputs!$A$20:$G$29,7,FALSE)="Stipend Award",VLOOKUP(I48,Inputs!$A$7:$G$16,7,FALSE),0),0),0)</f>
        <v>0</v>
      </c>
      <c r="O48" s="5">
        <f>IFERROR(IF(VLOOKUP(I48,Inputs!$A$20:$G$29,3,FALSE)="Base Increase",VLOOKUP(I48,Inputs!$A$7:$G$16,3,FALSE),0),0)</f>
        <v>0</v>
      </c>
      <c r="P48" s="5">
        <f>IFERROR(IF(VLOOKUP(I48,Inputs!$A$20:$G$29,4,FALSE)="Base Increase",VLOOKUP(I48,Inputs!$A$7:$G$16,4,FALSE),0),0)</f>
        <v>0</v>
      </c>
      <c r="Q48" s="5">
        <f>IFERROR(IF(F48=1,IF(VLOOKUP(I48,Inputs!$A$20:$G$29,5,FALSE)="Base Increase",VLOOKUP(I48,Inputs!$A$7:$G$16,5,FALSE),0),0),0)</f>
        <v>0</v>
      </c>
      <c r="R48" s="5">
        <f>IFERROR(IF(G48=1,IF(VLOOKUP(I48,Inputs!$A$20:$G$29,6,FALSE)="Base Increase",VLOOKUP(I48,Inputs!$A$7:$G$16,6,FALSE),0),0),0)</f>
        <v>0</v>
      </c>
      <c r="S48" s="5">
        <f>IFERROR(IF(H48=1,IF(VLOOKUP(I48,Inputs!$A$20:$G$29,7,FALSE)="Base Increase",VLOOKUP(I48,Inputs!$A$7:$G$16,7,FALSE),0),0),0)</f>
        <v>0</v>
      </c>
      <c r="T48" s="5">
        <f t="shared" si="0"/>
        <v>0</v>
      </c>
      <c r="U48" s="5">
        <f t="shared" si="1"/>
        <v>0</v>
      </c>
      <c r="V48" s="5">
        <f t="shared" si="2"/>
        <v>0</v>
      </c>
      <c r="W48" s="5">
        <f t="shared" si="3"/>
        <v>0</v>
      </c>
      <c r="X48" s="5">
        <f>IF(AND(I48&lt;=4,V48&gt;Inputs!$B$32),MAX(C48,Inputs!$B$32),V48)</f>
        <v>0</v>
      </c>
      <c r="Y48" s="5">
        <f>IF(AND(I48&lt;=4,W48&gt;Inputs!$B$32),MAX(C48,Inputs!$B$32),W48)</f>
        <v>0</v>
      </c>
      <c r="Z48" s="5">
        <f>IF(AND(I48&lt;=7,X48&gt;Inputs!$B$33),MAX(C48,Inputs!$B$33),X48)</f>
        <v>0</v>
      </c>
      <c r="AA48" s="5">
        <f>IF(W48&gt;Inputs!$B$34,Inputs!$B$34,Y48)</f>
        <v>0</v>
      </c>
      <c r="AB48" s="5">
        <f>IF(Z48&gt;Inputs!$B$34,Inputs!$B$34,Z48)</f>
        <v>0</v>
      </c>
      <c r="AC48" s="5">
        <f>IF(AA48&gt;Inputs!$B$34,Inputs!$B$34,AA48)</f>
        <v>0</v>
      </c>
      <c r="AD48" s="11">
        <f t="shared" si="4"/>
        <v>0</v>
      </c>
      <c r="AE48" s="11">
        <f t="shared" si="5"/>
        <v>0</v>
      </c>
    </row>
    <row r="49" spans="1:31" x14ac:dyDescent="0.25">
      <c r="A49" s="1">
        <f>'Salary and Rating'!A50</f>
        <v>0</v>
      </c>
      <c r="B49" s="1">
        <f>'Salary and Rating'!B50</f>
        <v>0</v>
      </c>
      <c r="C49" s="13">
        <f>'Salary and Rating'!C50</f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>'Salary and Rating'!J50</f>
        <v>0</v>
      </c>
      <c r="J49" s="5">
        <f>IFERROR(IF(VLOOKUP(I49,Inputs!$A$20:$G$29,3,FALSE)="Stipend Award",VLOOKUP(I49,Inputs!$A$7:$G$16,3,FALSE),0),0)</f>
        <v>0</v>
      </c>
      <c r="K49" s="5">
        <f>IFERROR(IF(VLOOKUP(I49,Inputs!$A$20:$G$29,4,FALSE)="Stipend Award",VLOOKUP(I49,Inputs!$A$7:$G$16,4,FALSE),0),0)</f>
        <v>0</v>
      </c>
      <c r="L49" s="5">
        <f>IFERROR(IF(F49=1,IF(VLOOKUP(I49,Inputs!$A$20:$G$29,5,FALSE)="Stipend Award",VLOOKUP(I49,Inputs!$A$7:$G$16,5,FALSE),0),0),0)</f>
        <v>0</v>
      </c>
      <c r="M49" s="5">
        <f>IFERROR(IF(G49=1,IF(VLOOKUP(I49,Inputs!$A$20:$G$29,6,FALSE)="Stipend Award",VLOOKUP(I49,Inputs!$A$7:$G$16,6,FALSE),0),0),0)</f>
        <v>0</v>
      </c>
      <c r="N49" s="5">
        <f>IFERROR(IF(H49=1,IF(VLOOKUP(I49,Inputs!$A$20:$G$29,7,FALSE)="Stipend Award",VLOOKUP(I49,Inputs!$A$7:$G$16,7,FALSE),0),0),0)</f>
        <v>0</v>
      </c>
      <c r="O49" s="5">
        <f>IFERROR(IF(VLOOKUP(I49,Inputs!$A$20:$G$29,3,FALSE)="Base Increase",VLOOKUP(I49,Inputs!$A$7:$G$16,3,FALSE),0),0)</f>
        <v>0</v>
      </c>
      <c r="P49" s="5">
        <f>IFERROR(IF(VLOOKUP(I49,Inputs!$A$20:$G$29,4,FALSE)="Base Increase",VLOOKUP(I49,Inputs!$A$7:$G$16,4,FALSE),0),0)</f>
        <v>0</v>
      </c>
      <c r="Q49" s="5">
        <f>IFERROR(IF(F49=1,IF(VLOOKUP(I49,Inputs!$A$20:$G$29,5,FALSE)="Base Increase",VLOOKUP(I49,Inputs!$A$7:$G$16,5,FALSE),0),0),0)</f>
        <v>0</v>
      </c>
      <c r="R49" s="5">
        <f>IFERROR(IF(G49=1,IF(VLOOKUP(I49,Inputs!$A$20:$G$29,6,FALSE)="Base Increase",VLOOKUP(I49,Inputs!$A$7:$G$16,6,FALSE),0),0),0)</f>
        <v>0</v>
      </c>
      <c r="S49" s="5">
        <f>IFERROR(IF(H49=1,IF(VLOOKUP(I49,Inputs!$A$20:$G$29,7,FALSE)="Base Increase",VLOOKUP(I49,Inputs!$A$7:$G$16,7,FALSE),0),0),0)</f>
        <v>0</v>
      </c>
      <c r="T49" s="5">
        <f t="shared" si="0"/>
        <v>0</v>
      </c>
      <c r="U49" s="5">
        <f t="shared" si="1"/>
        <v>0</v>
      </c>
      <c r="V49" s="5">
        <f t="shared" si="2"/>
        <v>0</v>
      </c>
      <c r="W49" s="5">
        <f t="shared" si="3"/>
        <v>0</v>
      </c>
      <c r="X49" s="5">
        <f>IF(AND(I49&lt;=4,V49&gt;Inputs!$B$32),MAX(C49,Inputs!$B$32),V49)</f>
        <v>0</v>
      </c>
      <c r="Y49" s="5">
        <f>IF(AND(I49&lt;=4,W49&gt;Inputs!$B$32),MAX(C49,Inputs!$B$32),W49)</f>
        <v>0</v>
      </c>
      <c r="Z49" s="5">
        <f>IF(AND(I49&lt;=7,X49&gt;Inputs!$B$33),MAX(C49,Inputs!$B$33),X49)</f>
        <v>0</v>
      </c>
      <c r="AA49" s="5">
        <f>IF(W49&gt;Inputs!$B$34,Inputs!$B$34,Y49)</f>
        <v>0</v>
      </c>
      <c r="AB49" s="5">
        <f>IF(Z49&gt;Inputs!$B$34,Inputs!$B$34,Z49)</f>
        <v>0</v>
      </c>
      <c r="AC49" s="5">
        <f>IF(AA49&gt;Inputs!$B$34,Inputs!$B$34,AA49)</f>
        <v>0</v>
      </c>
      <c r="AD49" s="11">
        <f t="shared" si="4"/>
        <v>0</v>
      </c>
      <c r="AE49" s="11">
        <f t="shared" si="5"/>
        <v>0</v>
      </c>
    </row>
    <row r="50" spans="1:31" x14ac:dyDescent="0.25">
      <c r="A50" s="1">
        <f>'Salary and Rating'!A51</f>
        <v>0</v>
      </c>
      <c r="B50" s="1">
        <f>'Salary and Rating'!B51</f>
        <v>0</v>
      </c>
      <c r="C50" s="13">
        <f>'Salary and Rating'!C51</f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f>'Salary and Rating'!J51</f>
        <v>0</v>
      </c>
      <c r="J50" s="5">
        <f>IFERROR(IF(VLOOKUP(I50,Inputs!$A$20:$G$29,3,FALSE)="Stipend Award",VLOOKUP(I50,Inputs!$A$7:$G$16,3,FALSE),0),0)</f>
        <v>0</v>
      </c>
      <c r="K50" s="5">
        <f>IFERROR(IF(VLOOKUP(I50,Inputs!$A$20:$G$29,4,FALSE)="Stipend Award",VLOOKUP(I50,Inputs!$A$7:$G$16,4,FALSE),0),0)</f>
        <v>0</v>
      </c>
      <c r="L50" s="5">
        <f>IFERROR(IF(F50=1,IF(VLOOKUP(I50,Inputs!$A$20:$G$29,5,FALSE)="Stipend Award",VLOOKUP(I50,Inputs!$A$7:$G$16,5,FALSE),0),0),0)</f>
        <v>0</v>
      </c>
      <c r="M50" s="5">
        <f>IFERROR(IF(G50=1,IF(VLOOKUP(I50,Inputs!$A$20:$G$29,6,FALSE)="Stipend Award",VLOOKUP(I50,Inputs!$A$7:$G$16,6,FALSE),0),0),0)</f>
        <v>0</v>
      </c>
      <c r="N50" s="5">
        <f>IFERROR(IF(H50=1,IF(VLOOKUP(I50,Inputs!$A$20:$G$29,7,FALSE)="Stipend Award",VLOOKUP(I50,Inputs!$A$7:$G$16,7,FALSE),0),0),0)</f>
        <v>0</v>
      </c>
      <c r="O50" s="5">
        <f>IFERROR(IF(VLOOKUP(I50,Inputs!$A$20:$G$29,3,FALSE)="Base Increase",VLOOKUP(I50,Inputs!$A$7:$G$16,3,FALSE),0),0)</f>
        <v>0</v>
      </c>
      <c r="P50" s="5">
        <f>IFERROR(IF(VLOOKUP(I50,Inputs!$A$20:$G$29,4,FALSE)="Base Increase",VLOOKUP(I50,Inputs!$A$7:$G$16,4,FALSE),0),0)</f>
        <v>0</v>
      </c>
      <c r="Q50" s="5">
        <f>IFERROR(IF(F50=1,IF(VLOOKUP(I50,Inputs!$A$20:$G$29,5,FALSE)="Base Increase",VLOOKUP(I50,Inputs!$A$7:$G$16,5,FALSE),0),0),0)</f>
        <v>0</v>
      </c>
      <c r="R50" s="5">
        <f>IFERROR(IF(G50=1,IF(VLOOKUP(I50,Inputs!$A$20:$G$29,6,FALSE)="Base Increase",VLOOKUP(I50,Inputs!$A$7:$G$16,6,FALSE),0),0),0)</f>
        <v>0</v>
      </c>
      <c r="S50" s="5">
        <f>IFERROR(IF(H50=1,IF(VLOOKUP(I50,Inputs!$A$20:$G$29,7,FALSE)="Base Increase",VLOOKUP(I50,Inputs!$A$7:$G$16,7,FALSE),0),0),0)</f>
        <v>0</v>
      </c>
      <c r="T50" s="5">
        <f t="shared" si="0"/>
        <v>0</v>
      </c>
      <c r="U50" s="5">
        <f t="shared" si="1"/>
        <v>0</v>
      </c>
      <c r="V50" s="5">
        <f t="shared" si="2"/>
        <v>0</v>
      </c>
      <c r="W50" s="5">
        <f t="shared" si="3"/>
        <v>0</v>
      </c>
      <c r="X50" s="5">
        <f>IF(AND(I50&lt;=4,V50&gt;Inputs!$B$32),MAX(C50,Inputs!$B$32),V50)</f>
        <v>0</v>
      </c>
      <c r="Y50" s="5">
        <f>IF(AND(I50&lt;=4,W50&gt;Inputs!$B$32),MAX(C50,Inputs!$B$32),W50)</f>
        <v>0</v>
      </c>
      <c r="Z50" s="5">
        <f>IF(AND(I50&lt;=7,X50&gt;Inputs!$B$33),MAX(C50,Inputs!$B$33),X50)</f>
        <v>0</v>
      </c>
      <c r="AA50" s="5">
        <f>IF(W50&gt;Inputs!$B$34,Inputs!$B$34,Y50)</f>
        <v>0</v>
      </c>
      <c r="AB50" s="5">
        <f>IF(Z50&gt;Inputs!$B$34,Inputs!$B$34,Z50)</f>
        <v>0</v>
      </c>
      <c r="AC50" s="5">
        <f>IF(AA50&gt;Inputs!$B$34,Inputs!$B$34,AA50)</f>
        <v>0</v>
      </c>
      <c r="AD50" s="11">
        <f t="shared" si="4"/>
        <v>0</v>
      </c>
      <c r="AE50" s="11">
        <f t="shared" si="5"/>
        <v>0</v>
      </c>
    </row>
    <row r="51" spans="1:31" x14ac:dyDescent="0.25">
      <c r="A51" s="1">
        <f>'Salary and Rating'!A52</f>
        <v>0</v>
      </c>
      <c r="B51" s="1">
        <f>'Salary and Rating'!B52</f>
        <v>0</v>
      </c>
      <c r="C51" s="13">
        <f>'Salary and Rating'!C52</f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f>'Salary and Rating'!J52</f>
        <v>0</v>
      </c>
      <c r="J51" s="5">
        <f>IFERROR(IF(VLOOKUP(I51,Inputs!$A$20:$G$29,3,FALSE)="Stipend Award",VLOOKUP(I51,Inputs!$A$7:$G$16,3,FALSE),0),0)</f>
        <v>0</v>
      </c>
      <c r="K51" s="5">
        <f>IFERROR(IF(VLOOKUP(I51,Inputs!$A$20:$G$29,4,FALSE)="Stipend Award",VLOOKUP(I51,Inputs!$A$7:$G$16,4,FALSE),0),0)</f>
        <v>0</v>
      </c>
      <c r="L51" s="5">
        <f>IFERROR(IF(F51=1,IF(VLOOKUP(I51,Inputs!$A$20:$G$29,5,FALSE)="Stipend Award",VLOOKUP(I51,Inputs!$A$7:$G$16,5,FALSE),0),0),0)</f>
        <v>0</v>
      </c>
      <c r="M51" s="5">
        <f>IFERROR(IF(G51=1,IF(VLOOKUP(I51,Inputs!$A$20:$G$29,6,FALSE)="Stipend Award",VLOOKUP(I51,Inputs!$A$7:$G$16,6,FALSE),0),0),0)</f>
        <v>0</v>
      </c>
      <c r="N51" s="5">
        <f>IFERROR(IF(H51=1,IF(VLOOKUP(I51,Inputs!$A$20:$G$29,7,FALSE)="Stipend Award",VLOOKUP(I51,Inputs!$A$7:$G$16,7,FALSE),0),0),0)</f>
        <v>0</v>
      </c>
      <c r="O51" s="5">
        <f>IFERROR(IF(VLOOKUP(I51,Inputs!$A$20:$G$29,3,FALSE)="Base Increase",VLOOKUP(I51,Inputs!$A$7:$G$16,3,FALSE),0),0)</f>
        <v>0</v>
      </c>
      <c r="P51" s="5">
        <f>IFERROR(IF(VLOOKUP(I51,Inputs!$A$20:$G$29,4,FALSE)="Base Increase",VLOOKUP(I51,Inputs!$A$7:$G$16,4,FALSE),0),0)</f>
        <v>0</v>
      </c>
      <c r="Q51" s="5">
        <f>IFERROR(IF(F51=1,IF(VLOOKUP(I51,Inputs!$A$20:$G$29,5,FALSE)="Base Increase",VLOOKUP(I51,Inputs!$A$7:$G$16,5,FALSE),0),0),0)</f>
        <v>0</v>
      </c>
      <c r="R51" s="5">
        <f>IFERROR(IF(G51=1,IF(VLOOKUP(I51,Inputs!$A$20:$G$29,6,FALSE)="Base Increase",VLOOKUP(I51,Inputs!$A$7:$G$16,6,FALSE),0),0),0)</f>
        <v>0</v>
      </c>
      <c r="S51" s="5">
        <f>IFERROR(IF(H51=1,IF(VLOOKUP(I51,Inputs!$A$20:$G$29,7,FALSE)="Base Increase",VLOOKUP(I51,Inputs!$A$7:$G$16,7,FALSE),0),0),0)</f>
        <v>0</v>
      </c>
      <c r="T51" s="5">
        <f t="shared" si="0"/>
        <v>0</v>
      </c>
      <c r="U51" s="5">
        <f t="shared" si="1"/>
        <v>0</v>
      </c>
      <c r="V51" s="5">
        <f t="shared" si="2"/>
        <v>0</v>
      </c>
      <c r="W51" s="5">
        <f t="shared" si="3"/>
        <v>0</v>
      </c>
      <c r="X51" s="5">
        <f>IF(AND(I51&lt;=4,V51&gt;Inputs!$B$32),MAX(C51,Inputs!$B$32),V51)</f>
        <v>0</v>
      </c>
      <c r="Y51" s="5">
        <f>IF(AND(I51&lt;=4,W51&gt;Inputs!$B$32),MAX(C51,Inputs!$B$32),W51)</f>
        <v>0</v>
      </c>
      <c r="Z51" s="5">
        <f>IF(AND(I51&lt;=7,X51&gt;Inputs!$B$33),MAX(C51,Inputs!$B$33),X51)</f>
        <v>0</v>
      </c>
      <c r="AA51" s="5">
        <f>IF(W51&gt;Inputs!$B$34,Inputs!$B$34,Y51)</f>
        <v>0</v>
      </c>
      <c r="AB51" s="5">
        <f>IF(Z51&gt;Inputs!$B$34,Inputs!$B$34,Z51)</f>
        <v>0</v>
      </c>
      <c r="AC51" s="5">
        <f>IF(AA51&gt;Inputs!$B$34,Inputs!$B$34,AA51)</f>
        <v>0</v>
      </c>
      <c r="AD51" s="11">
        <f t="shared" si="4"/>
        <v>0</v>
      </c>
      <c r="AE51" s="11">
        <f t="shared" si="5"/>
        <v>0</v>
      </c>
    </row>
    <row r="52" spans="1:31" x14ac:dyDescent="0.25">
      <c r="A52" s="1">
        <f>'Salary and Rating'!A53</f>
        <v>0</v>
      </c>
      <c r="B52" s="1">
        <f>'Salary and Rating'!B53</f>
        <v>0</v>
      </c>
      <c r="C52" s="13">
        <f>'Salary and Rating'!C53</f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f>'Salary and Rating'!J53</f>
        <v>0</v>
      </c>
      <c r="J52" s="5">
        <f>IFERROR(IF(VLOOKUP(I52,Inputs!$A$20:$G$29,3,FALSE)="Stipend Award",VLOOKUP(I52,Inputs!$A$7:$G$16,3,FALSE),0),0)</f>
        <v>0</v>
      </c>
      <c r="K52" s="5">
        <f>IFERROR(IF(VLOOKUP(I52,Inputs!$A$20:$G$29,4,FALSE)="Stipend Award",VLOOKUP(I52,Inputs!$A$7:$G$16,4,FALSE),0),0)</f>
        <v>0</v>
      </c>
      <c r="L52" s="5">
        <f>IFERROR(IF(F52=1,IF(VLOOKUP(I52,Inputs!$A$20:$G$29,5,FALSE)="Stipend Award",VLOOKUP(I52,Inputs!$A$7:$G$16,5,FALSE),0),0),0)</f>
        <v>0</v>
      </c>
      <c r="M52" s="5">
        <f>IFERROR(IF(G52=1,IF(VLOOKUP(I52,Inputs!$A$20:$G$29,6,FALSE)="Stipend Award",VLOOKUP(I52,Inputs!$A$7:$G$16,6,FALSE),0),0),0)</f>
        <v>0</v>
      </c>
      <c r="N52" s="5">
        <f>IFERROR(IF(H52=1,IF(VLOOKUP(I52,Inputs!$A$20:$G$29,7,FALSE)="Stipend Award",VLOOKUP(I52,Inputs!$A$7:$G$16,7,FALSE),0),0),0)</f>
        <v>0</v>
      </c>
      <c r="O52" s="5">
        <f>IFERROR(IF(VLOOKUP(I52,Inputs!$A$20:$G$29,3,FALSE)="Base Increase",VLOOKUP(I52,Inputs!$A$7:$G$16,3,FALSE),0),0)</f>
        <v>0</v>
      </c>
      <c r="P52" s="5">
        <f>IFERROR(IF(VLOOKUP(I52,Inputs!$A$20:$G$29,4,FALSE)="Base Increase",VLOOKUP(I52,Inputs!$A$7:$G$16,4,FALSE),0),0)</f>
        <v>0</v>
      </c>
      <c r="Q52" s="5">
        <f>IFERROR(IF(F52=1,IF(VLOOKUP(I52,Inputs!$A$20:$G$29,5,FALSE)="Base Increase",VLOOKUP(I52,Inputs!$A$7:$G$16,5,FALSE),0),0),0)</f>
        <v>0</v>
      </c>
      <c r="R52" s="5">
        <f>IFERROR(IF(G52=1,IF(VLOOKUP(I52,Inputs!$A$20:$G$29,6,FALSE)="Base Increase",VLOOKUP(I52,Inputs!$A$7:$G$16,6,FALSE),0),0),0)</f>
        <v>0</v>
      </c>
      <c r="S52" s="5">
        <f>IFERROR(IF(H52=1,IF(VLOOKUP(I52,Inputs!$A$20:$G$29,7,FALSE)="Base Increase",VLOOKUP(I52,Inputs!$A$7:$G$16,7,FALSE),0),0),0)</f>
        <v>0</v>
      </c>
      <c r="T52" s="5">
        <f t="shared" si="0"/>
        <v>0</v>
      </c>
      <c r="U52" s="5">
        <f t="shared" si="1"/>
        <v>0</v>
      </c>
      <c r="V52" s="5">
        <f t="shared" si="2"/>
        <v>0</v>
      </c>
      <c r="W52" s="5">
        <f t="shared" si="3"/>
        <v>0</v>
      </c>
      <c r="X52" s="5">
        <f>IF(AND(I52&lt;=4,V52&gt;Inputs!$B$32),MAX(C52,Inputs!$B$32),V52)</f>
        <v>0</v>
      </c>
      <c r="Y52" s="5">
        <f>IF(AND(I52&lt;=4,W52&gt;Inputs!$B$32),MAX(C52,Inputs!$B$32),W52)</f>
        <v>0</v>
      </c>
      <c r="Z52" s="5">
        <f>IF(AND(I52&lt;=7,X52&gt;Inputs!$B$33),MAX(C52,Inputs!$B$33),X52)</f>
        <v>0</v>
      </c>
      <c r="AA52" s="5">
        <f>IF(W52&gt;Inputs!$B$34,Inputs!$B$34,Y52)</f>
        <v>0</v>
      </c>
      <c r="AB52" s="5">
        <f>IF(Z52&gt;Inputs!$B$34,Inputs!$B$34,Z52)</f>
        <v>0</v>
      </c>
      <c r="AC52" s="5">
        <f>IF(AA52&gt;Inputs!$B$34,Inputs!$B$34,AA52)</f>
        <v>0</v>
      </c>
      <c r="AD52" s="11">
        <f t="shared" si="4"/>
        <v>0</v>
      </c>
      <c r="AE52" s="11">
        <f t="shared" si="5"/>
        <v>0</v>
      </c>
    </row>
    <row r="53" spans="1:31" x14ac:dyDescent="0.25">
      <c r="A53" s="1">
        <f>'Salary and Rating'!A54</f>
        <v>0</v>
      </c>
      <c r="B53" s="1">
        <f>'Salary and Rating'!B54</f>
        <v>0</v>
      </c>
      <c r="C53" s="13">
        <f>'Salary and Rating'!C54</f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f>'Salary and Rating'!J54</f>
        <v>0</v>
      </c>
      <c r="J53" s="5">
        <f>IFERROR(IF(VLOOKUP(I53,Inputs!$A$20:$G$29,3,FALSE)="Stipend Award",VLOOKUP(I53,Inputs!$A$7:$G$16,3,FALSE),0),0)</f>
        <v>0</v>
      </c>
      <c r="K53" s="5">
        <f>IFERROR(IF(VLOOKUP(I53,Inputs!$A$20:$G$29,4,FALSE)="Stipend Award",VLOOKUP(I53,Inputs!$A$7:$G$16,4,FALSE),0),0)</f>
        <v>0</v>
      </c>
      <c r="L53" s="5">
        <f>IFERROR(IF(F53=1,IF(VLOOKUP(I53,Inputs!$A$20:$G$29,5,FALSE)="Stipend Award",VLOOKUP(I53,Inputs!$A$7:$G$16,5,FALSE),0),0),0)</f>
        <v>0</v>
      </c>
      <c r="M53" s="5">
        <f>IFERROR(IF(G53=1,IF(VLOOKUP(I53,Inputs!$A$20:$G$29,6,FALSE)="Stipend Award",VLOOKUP(I53,Inputs!$A$7:$G$16,6,FALSE),0),0),0)</f>
        <v>0</v>
      </c>
      <c r="N53" s="5">
        <f>IFERROR(IF(H53=1,IF(VLOOKUP(I53,Inputs!$A$20:$G$29,7,FALSE)="Stipend Award",VLOOKUP(I53,Inputs!$A$7:$G$16,7,FALSE),0),0),0)</f>
        <v>0</v>
      </c>
      <c r="O53" s="5">
        <f>IFERROR(IF(VLOOKUP(I53,Inputs!$A$20:$G$29,3,FALSE)="Base Increase",VLOOKUP(I53,Inputs!$A$7:$G$16,3,FALSE),0),0)</f>
        <v>0</v>
      </c>
      <c r="P53" s="5">
        <f>IFERROR(IF(VLOOKUP(I53,Inputs!$A$20:$G$29,4,FALSE)="Base Increase",VLOOKUP(I53,Inputs!$A$7:$G$16,4,FALSE),0),0)</f>
        <v>0</v>
      </c>
      <c r="Q53" s="5">
        <f>IFERROR(IF(F53=1,IF(VLOOKUP(I53,Inputs!$A$20:$G$29,5,FALSE)="Base Increase",VLOOKUP(I53,Inputs!$A$7:$G$16,5,FALSE),0),0),0)</f>
        <v>0</v>
      </c>
      <c r="R53" s="5">
        <f>IFERROR(IF(G53=1,IF(VLOOKUP(I53,Inputs!$A$20:$G$29,6,FALSE)="Base Increase",VLOOKUP(I53,Inputs!$A$7:$G$16,6,FALSE),0),0),0)</f>
        <v>0</v>
      </c>
      <c r="S53" s="5">
        <f>IFERROR(IF(H53=1,IF(VLOOKUP(I53,Inputs!$A$20:$G$29,7,FALSE)="Base Increase",VLOOKUP(I53,Inputs!$A$7:$G$16,7,FALSE),0),0),0)</f>
        <v>0</v>
      </c>
      <c r="T53" s="5">
        <f t="shared" si="0"/>
        <v>0</v>
      </c>
      <c r="U53" s="5">
        <f t="shared" si="1"/>
        <v>0</v>
      </c>
      <c r="V53" s="5">
        <f t="shared" si="2"/>
        <v>0</v>
      </c>
      <c r="W53" s="5">
        <f t="shared" si="3"/>
        <v>0</v>
      </c>
      <c r="X53" s="5">
        <f>IF(AND(I53&lt;=4,V53&gt;Inputs!$B$32),MAX(C53,Inputs!$B$32),V53)</f>
        <v>0</v>
      </c>
      <c r="Y53" s="5">
        <f>IF(AND(I53&lt;=4,W53&gt;Inputs!$B$32),MAX(C53,Inputs!$B$32),W53)</f>
        <v>0</v>
      </c>
      <c r="Z53" s="5">
        <f>IF(AND(I53&lt;=7,X53&gt;Inputs!$B$33),MAX(C53,Inputs!$B$33),X53)</f>
        <v>0</v>
      </c>
      <c r="AA53" s="5">
        <f>IF(W53&gt;Inputs!$B$34,Inputs!$B$34,Y53)</f>
        <v>0</v>
      </c>
      <c r="AB53" s="5">
        <f>IF(Z53&gt;Inputs!$B$34,Inputs!$B$34,Z53)</f>
        <v>0</v>
      </c>
      <c r="AC53" s="5">
        <f>IF(AA53&gt;Inputs!$B$34,Inputs!$B$34,AA53)</f>
        <v>0</v>
      </c>
      <c r="AD53" s="11">
        <f t="shared" si="4"/>
        <v>0</v>
      </c>
      <c r="AE53" s="11">
        <f t="shared" si="5"/>
        <v>0</v>
      </c>
    </row>
    <row r="54" spans="1:31" x14ac:dyDescent="0.25">
      <c r="A54" s="1">
        <f>'Salary and Rating'!A55</f>
        <v>0</v>
      </c>
      <c r="B54" s="1">
        <f>'Salary and Rating'!B55</f>
        <v>0</v>
      </c>
      <c r="C54" s="13">
        <f>'Salary and Rating'!C55</f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f>'Salary and Rating'!J55</f>
        <v>0</v>
      </c>
      <c r="J54" s="5">
        <f>IFERROR(IF(VLOOKUP(I54,Inputs!$A$20:$G$29,3,FALSE)="Stipend Award",VLOOKUP(I54,Inputs!$A$7:$G$16,3,FALSE),0),0)</f>
        <v>0</v>
      </c>
      <c r="K54" s="5">
        <f>IFERROR(IF(VLOOKUP(I54,Inputs!$A$20:$G$29,4,FALSE)="Stipend Award",VLOOKUP(I54,Inputs!$A$7:$G$16,4,FALSE),0),0)</f>
        <v>0</v>
      </c>
      <c r="L54" s="5">
        <f>IFERROR(IF(F54=1,IF(VLOOKUP(I54,Inputs!$A$20:$G$29,5,FALSE)="Stipend Award",VLOOKUP(I54,Inputs!$A$7:$G$16,5,FALSE),0),0),0)</f>
        <v>0</v>
      </c>
      <c r="M54" s="5">
        <f>IFERROR(IF(G54=1,IF(VLOOKUP(I54,Inputs!$A$20:$G$29,6,FALSE)="Stipend Award",VLOOKUP(I54,Inputs!$A$7:$G$16,6,FALSE),0),0),0)</f>
        <v>0</v>
      </c>
      <c r="N54" s="5">
        <f>IFERROR(IF(H54=1,IF(VLOOKUP(I54,Inputs!$A$20:$G$29,7,FALSE)="Stipend Award",VLOOKUP(I54,Inputs!$A$7:$G$16,7,FALSE),0),0),0)</f>
        <v>0</v>
      </c>
      <c r="O54" s="5">
        <f>IFERROR(IF(VLOOKUP(I54,Inputs!$A$20:$G$29,3,FALSE)="Base Increase",VLOOKUP(I54,Inputs!$A$7:$G$16,3,FALSE),0),0)</f>
        <v>0</v>
      </c>
      <c r="P54" s="5">
        <f>IFERROR(IF(VLOOKUP(I54,Inputs!$A$20:$G$29,4,FALSE)="Base Increase",VLOOKUP(I54,Inputs!$A$7:$G$16,4,FALSE),0),0)</f>
        <v>0</v>
      </c>
      <c r="Q54" s="5">
        <f>IFERROR(IF(F54=1,IF(VLOOKUP(I54,Inputs!$A$20:$G$29,5,FALSE)="Base Increase",VLOOKUP(I54,Inputs!$A$7:$G$16,5,FALSE),0),0),0)</f>
        <v>0</v>
      </c>
      <c r="R54" s="5">
        <f>IFERROR(IF(G54=1,IF(VLOOKUP(I54,Inputs!$A$20:$G$29,6,FALSE)="Base Increase",VLOOKUP(I54,Inputs!$A$7:$G$16,6,FALSE),0),0),0)</f>
        <v>0</v>
      </c>
      <c r="S54" s="5">
        <f>IFERROR(IF(H54=1,IF(VLOOKUP(I54,Inputs!$A$20:$G$29,7,FALSE)="Base Increase",VLOOKUP(I54,Inputs!$A$7:$G$16,7,FALSE),0),0),0)</f>
        <v>0</v>
      </c>
      <c r="T54" s="5">
        <f t="shared" si="0"/>
        <v>0</v>
      </c>
      <c r="U54" s="5">
        <f t="shared" si="1"/>
        <v>0</v>
      </c>
      <c r="V54" s="5">
        <f t="shared" si="2"/>
        <v>0</v>
      </c>
      <c r="W54" s="5">
        <f t="shared" si="3"/>
        <v>0</v>
      </c>
      <c r="X54" s="5">
        <f>IF(AND(I54&lt;=4,V54&gt;Inputs!$B$32),MAX(C54,Inputs!$B$32),V54)</f>
        <v>0</v>
      </c>
      <c r="Y54" s="5">
        <f>IF(AND(I54&lt;=4,W54&gt;Inputs!$B$32),MAX(C54,Inputs!$B$32),W54)</f>
        <v>0</v>
      </c>
      <c r="Z54" s="5">
        <f>IF(AND(I54&lt;=7,X54&gt;Inputs!$B$33),MAX(C54,Inputs!$B$33),X54)</f>
        <v>0</v>
      </c>
      <c r="AA54" s="5">
        <f>IF(W54&gt;Inputs!$B$34,Inputs!$B$34,Y54)</f>
        <v>0</v>
      </c>
      <c r="AB54" s="5">
        <f>IF(Z54&gt;Inputs!$B$34,Inputs!$B$34,Z54)</f>
        <v>0</v>
      </c>
      <c r="AC54" s="5">
        <f>IF(AA54&gt;Inputs!$B$34,Inputs!$B$34,AA54)</f>
        <v>0</v>
      </c>
      <c r="AD54" s="11">
        <f t="shared" si="4"/>
        <v>0</v>
      </c>
      <c r="AE54" s="11">
        <f t="shared" si="5"/>
        <v>0</v>
      </c>
    </row>
    <row r="55" spans="1:31" x14ac:dyDescent="0.25">
      <c r="A55" s="1">
        <f>'Salary and Rating'!A56</f>
        <v>0</v>
      </c>
      <c r="B55" s="1">
        <f>'Salary and Rating'!B56</f>
        <v>0</v>
      </c>
      <c r="C55" s="13">
        <f>'Salary and Rating'!C56</f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f>'Salary and Rating'!J56</f>
        <v>0</v>
      </c>
      <c r="J55" s="5">
        <f>IFERROR(IF(VLOOKUP(I55,Inputs!$A$20:$G$29,3,FALSE)="Stipend Award",VLOOKUP(I55,Inputs!$A$7:$G$16,3,FALSE),0),0)</f>
        <v>0</v>
      </c>
      <c r="K55" s="5">
        <f>IFERROR(IF(VLOOKUP(I55,Inputs!$A$20:$G$29,4,FALSE)="Stipend Award",VLOOKUP(I55,Inputs!$A$7:$G$16,4,FALSE),0),0)</f>
        <v>0</v>
      </c>
      <c r="L55" s="5">
        <f>IFERROR(IF(F55=1,IF(VLOOKUP(I55,Inputs!$A$20:$G$29,5,FALSE)="Stipend Award",VLOOKUP(I55,Inputs!$A$7:$G$16,5,FALSE),0),0),0)</f>
        <v>0</v>
      </c>
      <c r="M55" s="5">
        <f>IFERROR(IF(G55=1,IF(VLOOKUP(I55,Inputs!$A$20:$G$29,6,FALSE)="Stipend Award",VLOOKUP(I55,Inputs!$A$7:$G$16,6,FALSE),0),0),0)</f>
        <v>0</v>
      </c>
      <c r="N55" s="5">
        <f>IFERROR(IF(H55=1,IF(VLOOKUP(I55,Inputs!$A$20:$G$29,7,FALSE)="Stipend Award",VLOOKUP(I55,Inputs!$A$7:$G$16,7,FALSE),0),0),0)</f>
        <v>0</v>
      </c>
      <c r="O55" s="5">
        <f>IFERROR(IF(VLOOKUP(I55,Inputs!$A$20:$G$29,3,FALSE)="Base Increase",VLOOKUP(I55,Inputs!$A$7:$G$16,3,FALSE),0),0)</f>
        <v>0</v>
      </c>
      <c r="P55" s="5">
        <f>IFERROR(IF(VLOOKUP(I55,Inputs!$A$20:$G$29,4,FALSE)="Base Increase",VLOOKUP(I55,Inputs!$A$7:$G$16,4,FALSE),0),0)</f>
        <v>0</v>
      </c>
      <c r="Q55" s="5">
        <f>IFERROR(IF(F55=1,IF(VLOOKUP(I55,Inputs!$A$20:$G$29,5,FALSE)="Base Increase",VLOOKUP(I55,Inputs!$A$7:$G$16,5,FALSE),0),0),0)</f>
        <v>0</v>
      </c>
      <c r="R55" s="5">
        <f>IFERROR(IF(G55=1,IF(VLOOKUP(I55,Inputs!$A$20:$G$29,6,FALSE)="Base Increase",VLOOKUP(I55,Inputs!$A$7:$G$16,6,FALSE),0),0),0)</f>
        <v>0</v>
      </c>
      <c r="S55" s="5">
        <f>IFERROR(IF(H55=1,IF(VLOOKUP(I55,Inputs!$A$20:$G$29,7,FALSE)="Base Increase",VLOOKUP(I55,Inputs!$A$7:$G$16,7,FALSE),0),0),0)</f>
        <v>0</v>
      </c>
      <c r="T55" s="5">
        <f t="shared" si="0"/>
        <v>0</v>
      </c>
      <c r="U55" s="5">
        <f t="shared" si="1"/>
        <v>0</v>
      </c>
      <c r="V55" s="5">
        <f t="shared" si="2"/>
        <v>0</v>
      </c>
      <c r="W55" s="5">
        <f t="shared" si="3"/>
        <v>0</v>
      </c>
      <c r="X55" s="5">
        <f>IF(AND(I55&lt;=4,V55&gt;Inputs!$B$32),MAX(C55,Inputs!$B$32),V55)</f>
        <v>0</v>
      </c>
      <c r="Y55" s="5">
        <f>IF(AND(I55&lt;=4,W55&gt;Inputs!$B$32),MAX(C55,Inputs!$B$32),W55)</f>
        <v>0</v>
      </c>
      <c r="Z55" s="5">
        <f>IF(AND(I55&lt;=7,X55&gt;Inputs!$B$33),MAX(C55,Inputs!$B$33),X55)</f>
        <v>0</v>
      </c>
      <c r="AA55" s="5">
        <f>IF(W55&gt;Inputs!$B$34,Inputs!$B$34,Y55)</f>
        <v>0</v>
      </c>
      <c r="AB55" s="5">
        <f>IF(Z55&gt;Inputs!$B$34,Inputs!$B$34,Z55)</f>
        <v>0</v>
      </c>
      <c r="AC55" s="5">
        <f>IF(AA55&gt;Inputs!$B$34,Inputs!$B$34,AA55)</f>
        <v>0</v>
      </c>
      <c r="AD55" s="11">
        <f t="shared" si="4"/>
        <v>0</v>
      </c>
      <c r="AE55" s="11">
        <f t="shared" si="5"/>
        <v>0</v>
      </c>
    </row>
    <row r="56" spans="1:31" x14ac:dyDescent="0.25">
      <c r="A56" s="1">
        <f>'Salary and Rating'!A57</f>
        <v>0</v>
      </c>
      <c r="B56" s="1">
        <f>'Salary and Rating'!B57</f>
        <v>0</v>
      </c>
      <c r="C56" s="13">
        <f>'Salary and Rating'!C57</f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f>'Salary and Rating'!J57</f>
        <v>0</v>
      </c>
      <c r="J56" s="5">
        <f>IFERROR(IF(VLOOKUP(I56,Inputs!$A$20:$G$29,3,FALSE)="Stipend Award",VLOOKUP(I56,Inputs!$A$7:$G$16,3,FALSE),0),0)</f>
        <v>0</v>
      </c>
      <c r="K56" s="5">
        <f>IFERROR(IF(VLOOKUP(I56,Inputs!$A$20:$G$29,4,FALSE)="Stipend Award",VLOOKUP(I56,Inputs!$A$7:$G$16,4,FALSE),0),0)</f>
        <v>0</v>
      </c>
      <c r="L56" s="5">
        <f>IFERROR(IF(F56=1,IF(VLOOKUP(I56,Inputs!$A$20:$G$29,5,FALSE)="Stipend Award",VLOOKUP(I56,Inputs!$A$7:$G$16,5,FALSE),0),0),0)</f>
        <v>0</v>
      </c>
      <c r="M56" s="5">
        <f>IFERROR(IF(G56=1,IF(VLOOKUP(I56,Inputs!$A$20:$G$29,6,FALSE)="Stipend Award",VLOOKUP(I56,Inputs!$A$7:$G$16,6,FALSE),0),0),0)</f>
        <v>0</v>
      </c>
      <c r="N56" s="5">
        <f>IFERROR(IF(H56=1,IF(VLOOKUP(I56,Inputs!$A$20:$G$29,7,FALSE)="Stipend Award",VLOOKUP(I56,Inputs!$A$7:$G$16,7,FALSE),0),0),0)</f>
        <v>0</v>
      </c>
      <c r="O56" s="5">
        <f>IFERROR(IF(VLOOKUP(I56,Inputs!$A$20:$G$29,3,FALSE)="Base Increase",VLOOKUP(I56,Inputs!$A$7:$G$16,3,FALSE),0),0)</f>
        <v>0</v>
      </c>
      <c r="P56" s="5">
        <f>IFERROR(IF(VLOOKUP(I56,Inputs!$A$20:$G$29,4,FALSE)="Base Increase",VLOOKUP(I56,Inputs!$A$7:$G$16,4,FALSE),0),0)</f>
        <v>0</v>
      </c>
      <c r="Q56" s="5">
        <f>IFERROR(IF(F56=1,IF(VLOOKUP(I56,Inputs!$A$20:$G$29,5,FALSE)="Base Increase",VLOOKUP(I56,Inputs!$A$7:$G$16,5,FALSE),0),0),0)</f>
        <v>0</v>
      </c>
      <c r="R56" s="5">
        <f>IFERROR(IF(G56=1,IF(VLOOKUP(I56,Inputs!$A$20:$G$29,6,FALSE)="Base Increase",VLOOKUP(I56,Inputs!$A$7:$G$16,6,FALSE),0),0),0)</f>
        <v>0</v>
      </c>
      <c r="S56" s="5">
        <f>IFERROR(IF(H56=1,IF(VLOOKUP(I56,Inputs!$A$20:$G$29,7,FALSE)="Base Increase",VLOOKUP(I56,Inputs!$A$7:$G$16,7,FALSE),0),0),0)</f>
        <v>0</v>
      </c>
      <c r="T56" s="5">
        <f t="shared" si="0"/>
        <v>0</v>
      </c>
      <c r="U56" s="5">
        <f t="shared" si="1"/>
        <v>0</v>
      </c>
      <c r="V56" s="5">
        <f t="shared" si="2"/>
        <v>0</v>
      </c>
      <c r="W56" s="5">
        <f t="shared" si="3"/>
        <v>0</v>
      </c>
      <c r="X56" s="5">
        <f>IF(AND(I56&lt;=4,V56&gt;Inputs!$B$32),MAX(C56,Inputs!$B$32),V56)</f>
        <v>0</v>
      </c>
      <c r="Y56" s="5">
        <f>IF(AND(I56&lt;=4,W56&gt;Inputs!$B$32),MAX(C56,Inputs!$B$32),W56)</f>
        <v>0</v>
      </c>
      <c r="Z56" s="5">
        <f>IF(AND(I56&lt;=7,X56&gt;Inputs!$B$33),MAX(C56,Inputs!$B$33),X56)</f>
        <v>0</v>
      </c>
      <c r="AA56" s="5">
        <f>IF(W56&gt;Inputs!$B$34,Inputs!$B$34,Y56)</f>
        <v>0</v>
      </c>
      <c r="AB56" s="5">
        <f>IF(Z56&gt;Inputs!$B$34,Inputs!$B$34,Z56)</f>
        <v>0</v>
      </c>
      <c r="AC56" s="5">
        <f>IF(AA56&gt;Inputs!$B$34,Inputs!$B$34,AA56)</f>
        <v>0</v>
      </c>
      <c r="AD56" s="11">
        <f t="shared" si="4"/>
        <v>0</v>
      </c>
      <c r="AE56" s="11">
        <f t="shared" si="5"/>
        <v>0</v>
      </c>
    </row>
    <row r="57" spans="1:31" x14ac:dyDescent="0.25">
      <c r="A57" s="1">
        <f>'Salary and Rating'!A58</f>
        <v>0</v>
      </c>
      <c r="B57" s="1">
        <f>'Salary and Rating'!B58</f>
        <v>0</v>
      </c>
      <c r="C57" s="13">
        <f>'Salary and Rating'!C58</f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f>'Salary and Rating'!J58</f>
        <v>0</v>
      </c>
      <c r="J57" s="5">
        <f>IFERROR(IF(VLOOKUP(I57,Inputs!$A$20:$G$29,3,FALSE)="Stipend Award",VLOOKUP(I57,Inputs!$A$7:$G$16,3,FALSE),0),0)</f>
        <v>0</v>
      </c>
      <c r="K57" s="5">
        <f>IFERROR(IF(VLOOKUP(I57,Inputs!$A$20:$G$29,4,FALSE)="Stipend Award",VLOOKUP(I57,Inputs!$A$7:$G$16,4,FALSE),0),0)</f>
        <v>0</v>
      </c>
      <c r="L57" s="5">
        <f>IFERROR(IF(F57=1,IF(VLOOKUP(I57,Inputs!$A$20:$G$29,5,FALSE)="Stipend Award",VLOOKUP(I57,Inputs!$A$7:$G$16,5,FALSE),0),0),0)</f>
        <v>0</v>
      </c>
      <c r="M57" s="5">
        <f>IFERROR(IF(G57=1,IF(VLOOKUP(I57,Inputs!$A$20:$G$29,6,FALSE)="Stipend Award",VLOOKUP(I57,Inputs!$A$7:$G$16,6,FALSE),0),0),0)</f>
        <v>0</v>
      </c>
      <c r="N57" s="5">
        <f>IFERROR(IF(H57=1,IF(VLOOKUP(I57,Inputs!$A$20:$G$29,7,FALSE)="Stipend Award",VLOOKUP(I57,Inputs!$A$7:$G$16,7,FALSE),0),0),0)</f>
        <v>0</v>
      </c>
      <c r="O57" s="5">
        <f>IFERROR(IF(VLOOKUP(I57,Inputs!$A$20:$G$29,3,FALSE)="Base Increase",VLOOKUP(I57,Inputs!$A$7:$G$16,3,FALSE),0),0)</f>
        <v>0</v>
      </c>
      <c r="P57" s="5">
        <f>IFERROR(IF(VLOOKUP(I57,Inputs!$A$20:$G$29,4,FALSE)="Base Increase",VLOOKUP(I57,Inputs!$A$7:$G$16,4,FALSE),0),0)</f>
        <v>0</v>
      </c>
      <c r="Q57" s="5">
        <f>IFERROR(IF(F57=1,IF(VLOOKUP(I57,Inputs!$A$20:$G$29,5,FALSE)="Base Increase",VLOOKUP(I57,Inputs!$A$7:$G$16,5,FALSE),0),0),0)</f>
        <v>0</v>
      </c>
      <c r="R57" s="5">
        <f>IFERROR(IF(G57=1,IF(VLOOKUP(I57,Inputs!$A$20:$G$29,6,FALSE)="Base Increase",VLOOKUP(I57,Inputs!$A$7:$G$16,6,FALSE),0),0),0)</f>
        <v>0</v>
      </c>
      <c r="S57" s="5">
        <f>IFERROR(IF(H57=1,IF(VLOOKUP(I57,Inputs!$A$20:$G$29,7,FALSE)="Base Increase",VLOOKUP(I57,Inputs!$A$7:$G$16,7,FALSE),0),0),0)</f>
        <v>0</v>
      </c>
      <c r="T57" s="5">
        <f t="shared" si="0"/>
        <v>0</v>
      </c>
      <c r="U57" s="5">
        <f t="shared" si="1"/>
        <v>0</v>
      </c>
      <c r="V57" s="5">
        <f t="shared" si="2"/>
        <v>0</v>
      </c>
      <c r="W57" s="5">
        <f t="shared" si="3"/>
        <v>0</v>
      </c>
      <c r="X57" s="5">
        <f>IF(AND(I57&lt;=4,V57&gt;Inputs!$B$32),MAX(C57,Inputs!$B$32),V57)</f>
        <v>0</v>
      </c>
      <c r="Y57" s="5">
        <f>IF(AND(I57&lt;=4,W57&gt;Inputs!$B$32),MAX(C57,Inputs!$B$32),W57)</f>
        <v>0</v>
      </c>
      <c r="Z57" s="5">
        <f>IF(AND(I57&lt;=7,X57&gt;Inputs!$B$33),MAX(C57,Inputs!$B$33),X57)</f>
        <v>0</v>
      </c>
      <c r="AA57" s="5">
        <f>IF(W57&gt;Inputs!$B$34,Inputs!$B$34,Y57)</f>
        <v>0</v>
      </c>
      <c r="AB57" s="5">
        <f>IF(Z57&gt;Inputs!$B$34,Inputs!$B$34,Z57)</f>
        <v>0</v>
      </c>
      <c r="AC57" s="5">
        <f>IF(AA57&gt;Inputs!$B$34,Inputs!$B$34,AA57)</f>
        <v>0</v>
      </c>
      <c r="AD57" s="11">
        <f t="shared" si="4"/>
        <v>0</v>
      </c>
      <c r="AE57" s="11">
        <f t="shared" si="5"/>
        <v>0</v>
      </c>
    </row>
    <row r="58" spans="1:31" x14ac:dyDescent="0.25">
      <c r="A58" s="1">
        <f>'Salary and Rating'!A59</f>
        <v>0</v>
      </c>
      <c r="B58" s="1">
        <f>'Salary and Rating'!B59</f>
        <v>0</v>
      </c>
      <c r="C58" s="13">
        <f>'Salary and Rating'!C59</f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f>'Salary and Rating'!J59</f>
        <v>0</v>
      </c>
      <c r="J58" s="5">
        <f>IFERROR(IF(VLOOKUP(I58,Inputs!$A$20:$G$29,3,FALSE)="Stipend Award",VLOOKUP(I58,Inputs!$A$7:$G$16,3,FALSE),0),0)</f>
        <v>0</v>
      </c>
      <c r="K58" s="5">
        <f>IFERROR(IF(VLOOKUP(I58,Inputs!$A$20:$G$29,4,FALSE)="Stipend Award",VLOOKUP(I58,Inputs!$A$7:$G$16,4,FALSE),0),0)</f>
        <v>0</v>
      </c>
      <c r="L58" s="5">
        <f>IFERROR(IF(F58=1,IF(VLOOKUP(I58,Inputs!$A$20:$G$29,5,FALSE)="Stipend Award",VLOOKUP(I58,Inputs!$A$7:$G$16,5,FALSE),0),0),0)</f>
        <v>0</v>
      </c>
      <c r="M58" s="5">
        <f>IFERROR(IF(G58=1,IF(VLOOKUP(I58,Inputs!$A$20:$G$29,6,FALSE)="Stipend Award",VLOOKUP(I58,Inputs!$A$7:$G$16,6,FALSE),0),0),0)</f>
        <v>0</v>
      </c>
      <c r="N58" s="5">
        <f>IFERROR(IF(H58=1,IF(VLOOKUP(I58,Inputs!$A$20:$G$29,7,FALSE)="Stipend Award",VLOOKUP(I58,Inputs!$A$7:$G$16,7,FALSE),0),0),0)</f>
        <v>0</v>
      </c>
      <c r="O58" s="5">
        <f>IFERROR(IF(VLOOKUP(I58,Inputs!$A$20:$G$29,3,FALSE)="Base Increase",VLOOKUP(I58,Inputs!$A$7:$G$16,3,FALSE),0),0)</f>
        <v>0</v>
      </c>
      <c r="P58" s="5">
        <f>IFERROR(IF(VLOOKUP(I58,Inputs!$A$20:$G$29,4,FALSE)="Base Increase",VLOOKUP(I58,Inputs!$A$7:$G$16,4,FALSE),0),0)</f>
        <v>0</v>
      </c>
      <c r="Q58" s="5">
        <f>IFERROR(IF(F58=1,IF(VLOOKUP(I58,Inputs!$A$20:$G$29,5,FALSE)="Base Increase",VLOOKUP(I58,Inputs!$A$7:$G$16,5,FALSE),0),0),0)</f>
        <v>0</v>
      </c>
      <c r="R58" s="5">
        <f>IFERROR(IF(G58=1,IF(VLOOKUP(I58,Inputs!$A$20:$G$29,6,FALSE)="Base Increase",VLOOKUP(I58,Inputs!$A$7:$G$16,6,FALSE),0),0),0)</f>
        <v>0</v>
      </c>
      <c r="S58" s="5">
        <f>IFERROR(IF(H58=1,IF(VLOOKUP(I58,Inputs!$A$20:$G$29,7,FALSE)="Base Increase",VLOOKUP(I58,Inputs!$A$7:$G$16,7,FALSE),0),0),0)</f>
        <v>0</v>
      </c>
      <c r="T58" s="5">
        <f t="shared" si="0"/>
        <v>0</v>
      </c>
      <c r="U58" s="5">
        <f t="shared" si="1"/>
        <v>0</v>
      </c>
      <c r="V58" s="5">
        <f t="shared" si="2"/>
        <v>0</v>
      </c>
      <c r="W58" s="5">
        <f t="shared" si="3"/>
        <v>0</v>
      </c>
      <c r="X58" s="5">
        <f>IF(AND(I58&lt;=4,V58&gt;Inputs!$B$32),MAX(C58,Inputs!$B$32),V58)</f>
        <v>0</v>
      </c>
      <c r="Y58" s="5">
        <f>IF(AND(I58&lt;=4,W58&gt;Inputs!$B$32),MAX(C58,Inputs!$B$32),W58)</f>
        <v>0</v>
      </c>
      <c r="Z58" s="5">
        <f>IF(AND(I58&lt;=7,X58&gt;Inputs!$B$33),MAX(C58,Inputs!$B$33),X58)</f>
        <v>0</v>
      </c>
      <c r="AA58" s="5">
        <f>IF(W58&gt;Inputs!$B$34,Inputs!$B$34,Y58)</f>
        <v>0</v>
      </c>
      <c r="AB58" s="5">
        <f>IF(Z58&gt;Inputs!$B$34,Inputs!$B$34,Z58)</f>
        <v>0</v>
      </c>
      <c r="AC58" s="5">
        <f>IF(AA58&gt;Inputs!$B$34,Inputs!$B$34,AA58)</f>
        <v>0</v>
      </c>
      <c r="AD58" s="11">
        <f t="shared" si="4"/>
        <v>0</v>
      </c>
      <c r="AE58" s="11">
        <f t="shared" si="5"/>
        <v>0</v>
      </c>
    </row>
    <row r="59" spans="1:31" x14ac:dyDescent="0.25">
      <c r="A59" s="1">
        <f>'Salary and Rating'!A60</f>
        <v>0</v>
      </c>
      <c r="B59" s="1">
        <f>'Salary and Rating'!B60</f>
        <v>0</v>
      </c>
      <c r="C59" s="13">
        <f>'Salary and Rating'!C60</f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f>'Salary and Rating'!J60</f>
        <v>0</v>
      </c>
      <c r="J59" s="5">
        <f>IFERROR(IF(VLOOKUP(I59,Inputs!$A$20:$G$29,3,FALSE)="Stipend Award",VLOOKUP(I59,Inputs!$A$7:$G$16,3,FALSE),0),0)</f>
        <v>0</v>
      </c>
      <c r="K59" s="5">
        <f>IFERROR(IF(VLOOKUP(I59,Inputs!$A$20:$G$29,4,FALSE)="Stipend Award",VLOOKUP(I59,Inputs!$A$7:$G$16,4,FALSE),0),0)</f>
        <v>0</v>
      </c>
      <c r="L59" s="5">
        <f>IFERROR(IF(F59=1,IF(VLOOKUP(I59,Inputs!$A$20:$G$29,5,FALSE)="Stipend Award",VLOOKUP(I59,Inputs!$A$7:$G$16,5,FALSE),0),0),0)</f>
        <v>0</v>
      </c>
      <c r="M59" s="5">
        <f>IFERROR(IF(G59=1,IF(VLOOKUP(I59,Inputs!$A$20:$G$29,6,FALSE)="Stipend Award",VLOOKUP(I59,Inputs!$A$7:$G$16,6,FALSE),0),0),0)</f>
        <v>0</v>
      </c>
      <c r="N59" s="5">
        <f>IFERROR(IF(H59=1,IF(VLOOKUP(I59,Inputs!$A$20:$G$29,7,FALSE)="Stipend Award",VLOOKUP(I59,Inputs!$A$7:$G$16,7,FALSE),0),0),0)</f>
        <v>0</v>
      </c>
      <c r="O59" s="5">
        <f>IFERROR(IF(VLOOKUP(I59,Inputs!$A$20:$G$29,3,FALSE)="Base Increase",VLOOKUP(I59,Inputs!$A$7:$G$16,3,FALSE),0),0)</f>
        <v>0</v>
      </c>
      <c r="P59" s="5">
        <f>IFERROR(IF(VLOOKUP(I59,Inputs!$A$20:$G$29,4,FALSE)="Base Increase",VLOOKUP(I59,Inputs!$A$7:$G$16,4,FALSE),0),0)</f>
        <v>0</v>
      </c>
      <c r="Q59" s="5">
        <f>IFERROR(IF(F59=1,IF(VLOOKUP(I59,Inputs!$A$20:$G$29,5,FALSE)="Base Increase",VLOOKUP(I59,Inputs!$A$7:$G$16,5,FALSE),0),0),0)</f>
        <v>0</v>
      </c>
      <c r="R59" s="5">
        <f>IFERROR(IF(G59=1,IF(VLOOKUP(I59,Inputs!$A$20:$G$29,6,FALSE)="Base Increase",VLOOKUP(I59,Inputs!$A$7:$G$16,6,FALSE),0),0),0)</f>
        <v>0</v>
      </c>
      <c r="S59" s="5">
        <f>IFERROR(IF(H59=1,IF(VLOOKUP(I59,Inputs!$A$20:$G$29,7,FALSE)="Base Increase",VLOOKUP(I59,Inputs!$A$7:$G$16,7,FALSE),0),0),0)</f>
        <v>0</v>
      </c>
      <c r="T59" s="5">
        <f t="shared" si="0"/>
        <v>0</v>
      </c>
      <c r="U59" s="5">
        <f t="shared" si="1"/>
        <v>0</v>
      </c>
      <c r="V59" s="5">
        <f t="shared" si="2"/>
        <v>0</v>
      </c>
      <c r="W59" s="5">
        <f t="shared" si="3"/>
        <v>0</v>
      </c>
      <c r="X59" s="5">
        <f>IF(AND(I59&lt;=4,V59&gt;Inputs!$B$32),MAX(C59,Inputs!$B$32),V59)</f>
        <v>0</v>
      </c>
      <c r="Y59" s="5">
        <f>IF(AND(I59&lt;=4,W59&gt;Inputs!$B$32),MAX(C59,Inputs!$B$32),W59)</f>
        <v>0</v>
      </c>
      <c r="Z59" s="5">
        <f>IF(AND(I59&lt;=7,X59&gt;Inputs!$B$33),MAX(C59,Inputs!$B$33),X59)</f>
        <v>0</v>
      </c>
      <c r="AA59" s="5">
        <f>IF(W59&gt;Inputs!$B$34,Inputs!$B$34,Y59)</f>
        <v>0</v>
      </c>
      <c r="AB59" s="5">
        <f>IF(Z59&gt;Inputs!$B$34,Inputs!$B$34,Z59)</f>
        <v>0</v>
      </c>
      <c r="AC59" s="5">
        <f>IF(AA59&gt;Inputs!$B$34,Inputs!$B$34,AA59)</f>
        <v>0</v>
      </c>
      <c r="AD59" s="11">
        <f t="shared" si="4"/>
        <v>0</v>
      </c>
      <c r="AE59" s="11">
        <f t="shared" si="5"/>
        <v>0</v>
      </c>
    </row>
    <row r="60" spans="1:31" x14ac:dyDescent="0.25">
      <c r="A60" s="1">
        <f>'Salary and Rating'!A61</f>
        <v>0</v>
      </c>
      <c r="B60" s="1">
        <f>'Salary and Rating'!B61</f>
        <v>0</v>
      </c>
      <c r="C60" s="13">
        <f>'Salary and Rating'!C61</f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f>'Salary and Rating'!J61</f>
        <v>0</v>
      </c>
      <c r="J60" s="5">
        <f>IFERROR(IF(VLOOKUP(I60,Inputs!$A$20:$G$29,3,FALSE)="Stipend Award",VLOOKUP(I60,Inputs!$A$7:$G$16,3,FALSE),0),0)</f>
        <v>0</v>
      </c>
      <c r="K60" s="5">
        <f>IFERROR(IF(VLOOKUP(I60,Inputs!$A$20:$G$29,4,FALSE)="Stipend Award",VLOOKUP(I60,Inputs!$A$7:$G$16,4,FALSE),0),0)</f>
        <v>0</v>
      </c>
      <c r="L60" s="5">
        <f>IFERROR(IF(F60=1,IF(VLOOKUP(I60,Inputs!$A$20:$G$29,5,FALSE)="Stipend Award",VLOOKUP(I60,Inputs!$A$7:$G$16,5,FALSE),0),0),0)</f>
        <v>0</v>
      </c>
      <c r="M60" s="5">
        <f>IFERROR(IF(G60=1,IF(VLOOKUP(I60,Inputs!$A$20:$G$29,6,FALSE)="Stipend Award",VLOOKUP(I60,Inputs!$A$7:$G$16,6,FALSE),0),0),0)</f>
        <v>0</v>
      </c>
      <c r="N60" s="5">
        <f>IFERROR(IF(H60=1,IF(VLOOKUP(I60,Inputs!$A$20:$G$29,7,FALSE)="Stipend Award",VLOOKUP(I60,Inputs!$A$7:$G$16,7,FALSE),0),0),0)</f>
        <v>0</v>
      </c>
      <c r="O60" s="5">
        <f>IFERROR(IF(VLOOKUP(I60,Inputs!$A$20:$G$29,3,FALSE)="Base Increase",VLOOKUP(I60,Inputs!$A$7:$G$16,3,FALSE),0),0)</f>
        <v>0</v>
      </c>
      <c r="P60" s="5">
        <f>IFERROR(IF(VLOOKUP(I60,Inputs!$A$20:$G$29,4,FALSE)="Base Increase",VLOOKUP(I60,Inputs!$A$7:$G$16,4,FALSE),0),0)</f>
        <v>0</v>
      </c>
      <c r="Q60" s="5">
        <f>IFERROR(IF(F60=1,IF(VLOOKUP(I60,Inputs!$A$20:$G$29,5,FALSE)="Base Increase",VLOOKUP(I60,Inputs!$A$7:$G$16,5,FALSE),0),0),0)</f>
        <v>0</v>
      </c>
      <c r="R60" s="5">
        <f>IFERROR(IF(G60=1,IF(VLOOKUP(I60,Inputs!$A$20:$G$29,6,FALSE)="Base Increase",VLOOKUP(I60,Inputs!$A$7:$G$16,6,FALSE),0),0),0)</f>
        <v>0</v>
      </c>
      <c r="S60" s="5">
        <f>IFERROR(IF(H60=1,IF(VLOOKUP(I60,Inputs!$A$20:$G$29,7,FALSE)="Base Increase",VLOOKUP(I60,Inputs!$A$7:$G$16,7,FALSE),0),0),0)</f>
        <v>0</v>
      </c>
      <c r="T60" s="5">
        <f t="shared" si="0"/>
        <v>0</v>
      </c>
      <c r="U60" s="5">
        <f t="shared" si="1"/>
        <v>0</v>
      </c>
      <c r="V60" s="5">
        <f t="shared" si="2"/>
        <v>0</v>
      </c>
      <c r="W60" s="5">
        <f t="shared" si="3"/>
        <v>0</v>
      </c>
      <c r="X60" s="5">
        <f>IF(AND(I60&lt;=4,V60&gt;Inputs!$B$32),MAX(C60,Inputs!$B$32),V60)</f>
        <v>0</v>
      </c>
      <c r="Y60" s="5">
        <f>IF(AND(I60&lt;=4,W60&gt;Inputs!$B$32),MAX(C60,Inputs!$B$32),W60)</f>
        <v>0</v>
      </c>
      <c r="Z60" s="5">
        <f>IF(AND(I60&lt;=7,X60&gt;Inputs!$B$33),MAX(C60,Inputs!$B$33),X60)</f>
        <v>0</v>
      </c>
      <c r="AA60" s="5">
        <f>IF(W60&gt;Inputs!$B$34,Inputs!$B$34,Y60)</f>
        <v>0</v>
      </c>
      <c r="AB60" s="5">
        <f>IF(Z60&gt;Inputs!$B$34,Inputs!$B$34,Z60)</f>
        <v>0</v>
      </c>
      <c r="AC60" s="5">
        <f>IF(AA60&gt;Inputs!$B$34,Inputs!$B$34,AA60)</f>
        <v>0</v>
      </c>
      <c r="AD60" s="11">
        <f t="shared" si="4"/>
        <v>0</v>
      </c>
      <c r="AE60" s="11">
        <f t="shared" si="5"/>
        <v>0</v>
      </c>
    </row>
    <row r="61" spans="1:31" x14ac:dyDescent="0.25">
      <c r="A61" s="1">
        <f>'Salary and Rating'!A62</f>
        <v>0</v>
      </c>
      <c r="B61" s="1">
        <f>'Salary and Rating'!B62</f>
        <v>0</v>
      </c>
      <c r="C61" s="13">
        <f>'Salary and Rating'!C62</f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f>'Salary and Rating'!J62</f>
        <v>0</v>
      </c>
      <c r="J61" s="5">
        <f>IFERROR(IF(VLOOKUP(I61,Inputs!$A$20:$G$29,3,FALSE)="Stipend Award",VLOOKUP(I61,Inputs!$A$7:$G$16,3,FALSE),0),0)</f>
        <v>0</v>
      </c>
      <c r="K61" s="5">
        <f>IFERROR(IF(VLOOKUP(I61,Inputs!$A$20:$G$29,4,FALSE)="Stipend Award",VLOOKUP(I61,Inputs!$A$7:$G$16,4,FALSE),0),0)</f>
        <v>0</v>
      </c>
      <c r="L61" s="5">
        <f>IFERROR(IF(F61=1,IF(VLOOKUP(I61,Inputs!$A$20:$G$29,5,FALSE)="Stipend Award",VLOOKUP(I61,Inputs!$A$7:$G$16,5,FALSE),0),0),0)</f>
        <v>0</v>
      </c>
      <c r="M61" s="5">
        <f>IFERROR(IF(G61=1,IF(VLOOKUP(I61,Inputs!$A$20:$G$29,6,FALSE)="Stipend Award",VLOOKUP(I61,Inputs!$A$7:$G$16,6,FALSE),0),0),0)</f>
        <v>0</v>
      </c>
      <c r="N61" s="5">
        <f>IFERROR(IF(H61=1,IF(VLOOKUP(I61,Inputs!$A$20:$G$29,7,FALSE)="Stipend Award",VLOOKUP(I61,Inputs!$A$7:$G$16,7,FALSE),0),0),0)</f>
        <v>0</v>
      </c>
      <c r="O61" s="5">
        <f>IFERROR(IF(VLOOKUP(I61,Inputs!$A$20:$G$29,3,FALSE)="Base Increase",VLOOKUP(I61,Inputs!$A$7:$G$16,3,FALSE),0),0)</f>
        <v>0</v>
      </c>
      <c r="P61" s="5">
        <f>IFERROR(IF(VLOOKUP(I61,Inputs!$A$20:$G$29,4,FALSE)="Base Increase",VLOOKUP(I61,Inputs!$A$7:$G$16,4,FALSE),0),0)</f>
        <v>0</v>
      </c>
      <c r="Q61" s="5">
        <f>IFERROR(IF(F61=1,IF(VLOOKUP(I61,Inputs!$A$20:$G$29,5,FALSE)="Base Increase",VLOOKUP(I61,Inputs!$A$7:$G$16,5,FALSE),0),0),0)</f>
        <v>0</v>
      </c>
      <c r="R61" s="5">
        <f>IFERROR(IF(G61=1,IF(VLOOKUP(I61,Inputs!$A$20:$G$29,6,FALSE)="Base Increase",VLOOKUP(I61,Inputs!$A$7:$G$16,6,FALSE),0),0),0)</f>
        <v>0</v>
      </c>
      <c r="S61" s="5">
        <f>IFERROR(IF(H61=1,IF(VLOOKUP(I61,Inputs!$A$20:$G$29,7,FALSE)="Base Increase",VLOOKUP(I61,Inputs!$A$7:$G$16,7,FALSE),0),0),0)</f>
        <v>0</v>
      </c>
      <c r="T61" s="5">
        <f t="shared" si="0"/>
        <v>0</v>
      </c>
      <c r="U61" s="5">
        <f t="shared" si="1"/>
        <v>0</v>
      </c>
      <c r="V61" s="5">
        <f t="shared" si="2"/>
        <v>0</v>
      </c>
      <c r="W61" s="5">
        <f t="shared" si="3"/>
        <v>0</v>
      </c>
      <c r="X61" s="5">
        <f>IF(AND(I61&lt;=4,V61&gt;Inputs!$B$32),MAX(C61,Inputs!$B$32),V61)</f>
        <v>0</v>
      </c>
      <c r="Y61" s="5">
        <f>IF(AND(I61&lt;=4,W61&gt;Inputs!$B$32),MAX(C61,Inputs!$B$32),W61)</f>
        <v>0</v>
      </c>
      <c r="Z61" s="5">
        <f>IF(AND(I61&lt;=7,X61&gt;Inputs!$B$33),MAX(C61,Inputs!$B$33),X61)</f>
        <v>0</v>
      </c>
      <c r="AA61" s="5">
        <f>IF(W61&gt;Inputs!$B$34,Inputs!$B$34,Y61)</f>
        <v>0</v>
      </c>
      <c r="AB61" s="5">
        <f>IF(Z61&gt;Inputs!$B$34,Inputs!$B$34,Z61)</f>
        <v>0</v>
      </c>
      <c r="AC61" s="5">
        <f>IF(AA61&gt;Inputs!$B$34,Inputs!$B$34,AA61)</f>
        <v>0</v>
      </c>
      <c r="AD61" s="11">
        <f t="shared" si="4"/>
        <v>0</v>
      </c>
      <c r="AE61" s="11">
        <f t="shared" si="5"/>
        <v>0</v>
      </c>
    </row>
    <row r="62" spans="1:31" x14ac:dyDescent="0.25">
      <c r="A62" s="1">
        <f>'Salary and Rating'!A63</f>
        <v>0</v>
      </c>
      <c r="B62" s="1">
        <f>'Salary and Rating'!B63</f>
        <v>0</v>
      </c>
      <c r="C62" s="13">
        <f>'Salary and Rating'!C63</f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f>'Salary and Rating'!J63</f>
        <v>0</v>
      </c>
      <c r="J62" s="5">
        <f>IFERROR(IF(VLOOKUP(I62,Inputs!$A$20:$G$29,3,FALSE)="Stipend Award",VLOOKUP(I62,Inputs!$A$7:$G$16,3,FALSE),0),0)</f>
        <v>0</v>
      </c>
      <c r="K62" s="5">
        <f>IFERROR(IF(VLOOKUP(I62,Inputs!$A$20:$G$29,4,FALSE)="Stipend Award",VLOOKUP(I62,Inputs!$A$7:$G$16,4,FALSE),0),0)</f>
        <v>0</v>
      </c>
      <c r="L62" s="5">
        <f>IFERROR(IF(F62=1,IF(VLOOKUP(I62,Inputs!$A$20:$G$29,5,FALSE)="Stipend Award",VLOOKUP(I62,Inputs!$A$7:$G$16,5,FALSE),0),0),0)</f>
        <v>0</v>
      </c>
      <c r="M62" s="5">
        <f>IFERROR(IF(G62=1,IF(VLOOKUP(I62,Inputs!$A$20:$G$29,6,FALSE)="Stipend Award",VLOOKUP(I62,Inputs!$A$7:$G$16,6,FALSE),0),0),0)</f>
        <v>0</v>
      </c>
      <c r="N62" s="5">
        <f>IFERROR(IF(H62=1,IF(VLOOKUP(I62,Inputs!$A$20:$G$29,7,FALSE)="Stipend Award",VLOOKUP(I62,Inputs!$A$7:$G$16,7,FALSE),0),0),0)</f>
        <v>0</v>
      </c>
      <c r="O62" s="5">
        <f>IFERROR(IF(VLOOKUP(I62,Inputs!$A$20:$G$29,3,FALSE)="Base Increase",VLOOKUP(I62,Inputs!$A$7:$G$16,3,FALSE),0),0)</f>
        <v>0</v>
      </c>
      <c r="P62" s="5">
        <f>IFERROR(IF(VLOOKUP(I62,Inputs!$A$20:$G$29,4,FALSE)="Base Increase",VLOOKUP(I62,Inputs!$A$7:$G$16,4,FALSE),0),0)</f>
        <v>0</v>
      </c>
      <c r="Q62" s="5">
        <f>IFERROR(IF(F62=1,IF(VLOOKUP(I62,Inputs!$A$20:$G$29,5,FALSE)="Base Increase",VLOOKUP(I62,Inputs!$A$7:$G$16,5,FALSE),0),0),0)</f>
        <v>0</v>
      </c>
      <c r="R62" s="5">
        <f>IFERROR(IF(G62=1,IF(VLOOKUP(I62,Inputs!$A$20:$G$29,6,FALSE)="Base Increase",VLOOKUP(I62,Inputs!$A$7:$G$16,6,FALSE),0),0),0)</f>
        <v>0</v>
      </c>
      <c r="S62" s="5">
        <f>IFERROR(IF(H62=1,IF(VLOOKUP(I62,Inputs!$A$20:$G$29,7,FALSE)="Base Increase",VLOOKUP(I62,Inputs!$A$7:$G$16,7,FALSE),0),0),0)</f>
        <v>0</v>
      </c>
      <c r="T62" s="5">
        <f t="shared" si="0"/>
        <v>0</v>
      </c>
      <c r="U62" s="5">
        <f t="shared" si="1"/>
        <v>0</v>
      </c>
      <c r="V62" s="5">
        <f t="shared" si="2"/>
        <v>0</v>
      </c>
      <c r="W62" s="5">
        <f t="shared" si="3"/>
        <v>0</v>
      </c>
      <c r="X62" s="5">
        <f>IF(AND(I62&lt;=4,V62&gt;Inputs!$B$32),MAX(C62,Inputs!$B$32),V62)</f>
        <v>0</v>
      </c>
      <c r="Y62" s="5">
        <f>IF(AND(I62&lt;=4,W62&gt;Inputs!$B$32),MAX(C62,Inputs!$B$32),W62)</f>
        <v>0</v>
      </c>
      <c r="Z62" s="5">
        <f>IF(AND(I62&lt;=7,X62&gt;Inputs!$B$33),MAX(C62,Inputs!$B$33),X62)</f>
        <v>0</v>
      </c>
      <c r="AA62" s="5">
        <f>IF(W62&gt;Inputs!$B$34,Inputs!$B$34,Y62)</f>
        <v>0</v>
      </c>
      <c r="AB62" s="5">
        <f>IF(Z62&gt;Inputs!$B$34,Inputs!$B$34,Z62)</f>
        <v>0</v>
      </c>
      <c r="AC62" s="5">
        <f>IF(AA62&gt;Inputs!$B$34,Inputs!$B$34,AA62)</f>
        <v>0</v>
      </c>
      <c r="AD62" s="11">
        <f t="shared" si="4"/>
        <v>0</v>
      </c>
      <c r="AE62" s="11">
        <f t="shared" si="5"/>
        <v>0</v>
      </c>
    </row>
    <row r="63" spans="1:31" x14ac:dyDescent="0.25">
      <c r="A63" s="1">
        <f>'Salary and Rating'!A64</f>
        <v>0</v>
      </c>
      <c r="B63" s="1">
        <f>'Salary and Rating'!B64</f>
        <v>0</v>
      </c>
      <c r="C63" s="13">
        <f>'Salary and Rating'!C64</f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f>'Salary and Rating'!J64</f>
        <v>0</v>
      </c>
      <c r="J63" s="5">
        <f>IFERROR(IF(VLOOKUP(I63,Inputs!$A$20:$G$29,3,FALSE)="Stipend Award",VLOOKUP(I63,Inputs!$A$7:$G$16,3,FALSE),0),0)</f>
        <v>0</v>
      </c>
      <c r="K63" s="5">
        <f>IFERROR(IF(VLOOKUP(I63,Inputs!$A$20:$G$29,4,FALSE)="Stipend Award",VLOOKUP(I63,Inputs!$A$7:$G$16,4,FALSE),0),0)</f>
        <v>0</v>
      </c>
      <c r="L63" s="5">
        <f>IFERROR(IF(F63=1,IF(VLOOKUP(I63,Inputs!$A$20:$G$29,5,FALSE)="Stipend Award",VLOOKUP(I63,Inputs!$A$7:$G$16,5,FALSE),0),0),0)</f>
        <v>0</v>
      </c>
      <c r="M63" s="5">
        <f>IFERROR(IF(G63=1,IF(VLOOKUP(I63,Inputs!$A$20:$G$29,6,FALSE)="Stipend Award",VLOOKUP(I63,Inputs!$A$7:$G$16,6,FALSE),0),0),0)</f>
        <v>0</v>
      </c>
      <c r="N63" s="5">
        <f>IFERROR(IF(H63=1,IF(VLOOKUP(I63,Inputs!$A$20:$G$29,7,FALSE)="Stipend Award",VLOOKUP(I63,Inputs!$A$7:$G$16,7,FALSE),0),0),0)</f>
        <v>0</v>
      </c>
      <c r="O63" s="5">
        <f>IFERROR(IF(VLOOKUP(I63,Inputs!$A$20:$G$29,3,FALSE)="Base Increase",VLOOKUP(I63,Inputs!$A$7:$G$16,3,FALSE),0),0)</f>
        <v>0</v>
      </c>
      <c r="P63" s="5">
        <f>IFERROR(IF(VLOOKUP(I63,Inputs!$A$20:$G$29,4,FALSE)="Base Increase",VLOOKUP(I63,Inputs!$A$7:$G$16,4,FALSE),0),0)</f>
        <v>0</v>
      </c>
      <c r="Q63" s="5">
        <f>IFERROR(IF(F63=1,IF(VLOOKUP(I63,Inputs!$A$20:$G$29,5,FALSE)="Base Increase",VLOOKUP(I63,Inputs!$A$7:$G$16,5,FALSE),0),0),0)</f>
        <v>0</v>
      </c>
      <c r="R63" s="5">
        <f>IFERROR(IF(G63=1,IF(VLOOKUP(I63,Inputs!$A$20:$G$29,6,FALSE)="Base Increase",VLOOKUP(I63,Inputs!$A$7:$G$16,6,FALSE),0),0),0)</f>
        <v>0</v>
      </c>
      <c r="S63" s="5">
        <f>IFERROR(IF(H63=1,IF(VLOOKUP(I63,Inputs!$A$20:$G$29,7,FALSE)="Base Increase",VLOOKUP(I63,Inputs!$A$7:$G$16,7,FALSE),0),0),0)</f>
        <v>0</v>
      </c>
      <c r="T63" s="5">
        <f t="shared" si="0"/>
        <v>0</v>
      </c>
      <c r="U63" s="5">
        <f t="shared" si="1"/>
        <v>0</v>
      </c>
      <c r="V63" s="5">
        <f t="shared" si="2"/>
        <v>0</v>
      </c>
      <c r="W63" s="5">
        <f t="shared" si="3"/>
        <v>0</v>
      </c>
      <c r="X63" s="5">
        <f>IF(AND(I63&lt;=4,V63&gt;Inputs!$B$32),MAX(C63,Inputs!$B$32),V63)</f>
        <v>0</v>
      </c>
      <c r="Y63" s="5">
        <f>IF(AND(I63&lt;=4,W63&gt;Inputs!$B$32),MAX(C63,Inputs!$B$32),W63)</f>
        <v>0</v>
      </c>
      <c r="Z63" s="5">
        <f>IF(AND(I63&lt;=7,X63&gt;Inputs!$B$33),MAX(C63,Inputs!$B$33),X63)</f>
        <v>0</v>
      </c>
      <c r="AA63" s="5">
        <f>IF(W63&gt;Inputs!$B$34,Inputs!$B$34,Y63)</f>
        <v>0</v>
      </c>
      <c r="AB63" s="5">
        <f>IF(Z63&gt;Inputs!$B$34,Inputs!$B$34,Z63)</f>
        <v>0</v>
      </c>
      <c r="AC63" s="5">
        <f>IF(AA63&gt;Inputs!$B$34,Inputs!$B$34,AA63)</f>
        <v>0</v>
      </c>
      <c r="AD63" s="11">
        <f t="shared" si="4"/>
        <v>0</v>
      </c>
      <c r="AE63" s="11">
        <f t="shared" si="5"/>
        <v>0</v>
      </c>
    </row>
    <row r="64" spans="1:31" x14ac:dyDescent="0.25">
      <c r="A64" s="1">
        <f>'Salary and Rating'!A65</f>
        <v>0</v>
      </c>
      <c r="B64" s="1">
        <f>'Salary and Rating'!B65</f>
        <v>0</v>
      </c>
      <c r="C64" s="13">
        <f>'Salary and Rating'!C65</f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f>'Salary and Rating'!J65</f>
        <v>0</v>
      </c>
      <c r="J64" s="5">
        <f>IFERROR(IF(VLOOKUP(I64,Inputs!$A$20:$G$29,3,FALSE)="Stipend Award",VLOOKUP(I64,Inputs!$A$7:$G$16,3,FALSE),0),0)</f>
        <v>0</v>
      </c>
      <c r="K64" s="5">
        <f>IFERROR(IF(VLOOKUP(I64,Inputs!$A$20:$G$29,4,FALSE)="Stipend Award",VLOOKUP(I64,Inputs!$A$7:$G$16,4,FALSE),0),0)</f>
        <v>0</v>
      </c>
      <c r="L64" s="5">
        <f>IFERROR(IF(F64=1,IF(VLOOKUP(I64,Inputs!$A$20:$G$29,5,FALSE)="Stipend Award",VLOOKUP(I64,Inputs!$A$7:$G$16,5,FALSE),0),0),0)</f>
        <v>0</v>
      </c>
      <c r="M64" s="5">
        <f>IFERROR(IF(G64=1,IF(VLOOKUP(I64,Inputs!$A$20:$G$29,6,FALSE)="Stipend Award",VLOOKUP(I64,Inputs!$A$7:$G$16,6,FALSE),0),0),0)</f>
        <v>0</v>
      </c>
      <c r="N64" s="5">
        <f>IFERROR(IF(H64=1,IF(VLOOKUP(I64,Inputs!$A$20:$G$29,7,FALSE)="Stipend Award",VLOOKUP(I64,Inputs!$A$7:$G$16,7,FALSE),0),0),0)</f>
        <v>0</v>
      </c>
      <c r="O64" s="5">
        <f>IFERROR(IF(VLOOKUP(I64,Inputs!$A$20:$G$29,3,FALSE)="Base Increase",VLOOKUP(I64,Inputs!$A$7:$G$16,3,FALSE),0),0)</f>
        <v>0</v>
      </c>
      <c r="P64" s="5">
        <f>IFERROR(IF(VLOOKUP(I64,Inputs!$A$20:$G$29,4,FALSE)="Base Increase",VLOOKUP(I64,Inputs!$A$7:$G$16,4,FALSE),0),0)</f>
        <v>0</v>
      </c>
      <c r="Q64" s="5">
        <f>IFERROR(IF(F64=1,IF(VLOOKUP(I64,Inputs!$A$20:$G$29,5,FALSE)="Base Increase",VLOOKUP(I64,Inputs!$A$7:$G$16,5,FALSE),0),0),0)</f>
        <v>0</v>
      </c>
      <c r="R64" s="5">
        <f>IFERROR(IF(G64=1,IF(VLOOKUP(I64,Inputs!$A$20:$G$29,6,FALSE)="Base Increase",VLOOKUP(I64,Inputs!$A$7:$G$16,6,FALSE),0),0),0)</f>
        <v>0</v>
      </c>
      <c r="S64" s="5">
        <f>IFERROR(IF(H64=1,IF(VLOOKUP(I64,Inputs!$A$20:$G$29,7,FALSE)="Base Increase",VLOOKUP(I64,Inputs!$A$7:$G$16,7,FALSE),0),0),0)</f>
        <v>0</v>
      </c>
      <c r="T64" s="5">
        <f t="shared" si="0"/>
        <v>0</v>
      </c>
      <c r="U64" s="5">
        <f t="shared" si="1"/>
        <v>0</v>
      </c>
      <c r="V64" s="5">
        <f t="shared" si="2"/>
        <v>0</v>
      </c>
      <c r="W64" s="5">
        <f t="shared" si="3"/>
        <v>0</v>
      </c>
      <c r="X64" s="5">
        <f>IF(AND(I64&lt;=4,V64&gt;Inputs!$B$32),MAX(C64,Inputs!$B$32),V64)</f>
        <v>0</v>
      </c>
      <c r="Y64" s="5">
        <f>IF(AND(I64&lt;=4,W64&gt;Inputs!$B$32),MAX(C64,Inputs!$B$32),W64)</f>
        <v>0</v>
      </c>
      <c r="Z64" s="5">
        <f>IF(AND(I64&lt;=7,X64&gt;Inputs!$B$33),MAX(C64,Inputs!$B$33),X64)</f>
        <v>0</v>
      </c>
      <c r="AA64" s="5">
        <f>IF(W64&gt;Inputs!$B$34,Inputs!$B$34,Y64)</f>
        <v>0</v>
      </c>
      <c r="AB64" s="5">
        <f>IF(Z64&gt;Inputs!$B$34,Inputs!$B$34,Z64)</f>
        <v>0</v>
      </c>
      <c r="AC64" s="5">
        <f>IF(AA64&gt;Inputs!$B$34,Inputs!$B$34,AA64)</f>
        <v>0</v>
      </c>
      <c r="AD64" s="11">
        <f t="shared" si="4"/>
        <v>0</v>
      </c>
      <c r="AE64" s="11">
        <f t="shared" si="5"/>
        <v>0</v>
      </c>
    </row>
    <row r="65" spans="1:31" x14ac:dyDescent="0.25">
      <c r="A65" s="1">
        <f>'Salary and Rating'!A66</f>
        <v>0</v>
      </c>
      <c r="B65" s="1">
        <f>'Salary and Rating'!B66</f>
        <v>0</v>
      </c>
      <c r="C65" s="13">
        <f>'Salary and Rating'!C66</f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f>'Salary and Rating'!J66</f>
        <v>0</v>
      </c>
      <c r="J65" s="5">
        <f>IFERROR(IF(VLOOKUP(I65,Inputs!$A$20:$G$29,3,FALSE)="Stipend Award",VLOOKUP(I65,Inputs!$A$7:$G$16,3,FALSE),0),0)</f>
        <v>0</v>
      </c>
      <c r="K65" s="5">
        <f>IFERROR(IF(VLOOKUP(I65,Inputs!$A$20:$G$29,4,FALSE)="Stipend Award",VLOOKUP(I65,Inputs!$A$7:$G$16,4,FALSE),0),0)</f>
        <v>0</v>
      </c>
      <c r="L65" s="5">
        <f>IFERROR(IF(F65=1,IF(VLOOKUP(I65,Inputs!$A$20:$G$29,5,FALSE)="Stipend Award",VLOOKUP(I65,Inputs!$A$7:$G$16,5,FALSE),0),0),0)</f>
        <v>0</v>
      </c>
      <c r="M65" s="5">
        <f>IFERROR(IF(G65=1,IF(VLOOKUP(I65,Inputs!$A$20:$G$29,6,FALSE)="Stipend Award",VLOOKUP(I65,Inputs!$A$7:$G$16,6,FALSE),0),0),0)</f>
        <v>0</v>
      </c>
      <c r="N65" s="5">
        <f>IFERROR(IF(H65=1,IF(VLOOKUP(I65,Inputs!$A$20:$G$29,7,FALSE)="Stipend Award",VLOOKUP(I65,Inputs!$A$7:$G$16,7,FALSE),0),0),0)</f>
        <v>0</v>
      </c>
      <c r="O65" s="5">
        <f>IFERROR(IF(VLOOKUP(I65,Inputs!$A$20:$G$29,3,FALSE)="Base Increase",VLOOKUP(I65,Inputs!$A$7:$G$16,3,FALSE),0),0)</f>
        <v>0</v>
      </c>
      <c r="P65" s="5">
        <f>IFERROR(IF(VLOOKUP(I65,Inputs!$A$20:$G$29,4,FALSE)="Base Increase",VLOOKUP(I65,Inputs!$A$7:$G$16,4,FALSE),0),0)</f>
        <v>0</v>
      </c>
      <c r="Q65" s="5">
        <f>IFERROR(IF(F65=1,IF(VLOOKUP(I65,Inputs!$A$20:$G$29,5,FALSE)="Base Increase",VLOOKUP(I65,Inputs!$A$7:$G$16,5,FALSE),0),0),0)</f>
        <v>0</v>
      </c>
      <c r="R65" s="5">
        <f>IFERROR(IF(G65=1,IF(VLOOKUP(I65,Inputs!$A$20:$G$29,6,FALSE)="Base Increase",VLOOKUP(I65,Inputs!$A$7:$G$16,6,FALSE),0),0),0)</f>
        <v>0</v>
      </c>
      <c r="S65" s="5">
        <f>IFERROR(IF(H65=1,IF(VLOOKUP(I65,Inputs!$A$20:$G$29,7,FALSE)="Base Increase",VLOOKUP(I65,Inputs!$A$7:$G$16,7,FALSE),0),0),0)</f>
        <v>0</v>
      </c>
      <c r="T65" s="5">
        <f t="shared" si="0"/>
        <v>0</v>
      </c>
      <c r="U65" s="5">
        <f t="shared" si="1"/>
        <v>0</v>
      </c>
      <c r="V65" s="5">
        <f t="shared" si="2"/>
        <v>0</v>
      </c>
      <c r="W65" s="5">
        <f t="shared" si="3"/>
        <v>0</v>
      </c>
      <c r="X65" s="5">
        <f>IF(AND(I65&lt;=4,V65&gt;Inputs!$B$32),MAX(C65,Inputs!$B$32),V65)</f>
        <v>0</v>
      </c>
      <c r="Y65" s="5">
        <f>IF(AND(I65&lt;=4,W65&gt;Inputs!$B$32),MAX(C65,Inputs!$B$32),W65)</f>
        <v>0</v>
      </c>
      <c r="Z65" s="5">
        <f>IF(AND(I65&lt;=7,X65&gt;Inputs!$B$33),MAX(C65,Inputs!$B$33),X65)</f>
        <v>0</v>
      </c>
      <c r="AA65" s="5">
        <f>IF(W65&gt;Inputs!$B$34,Inputs!$B$34,Y65)</f>
        <v>0</v>
      </c>
      <c r="AB65" s="5">
        <f>IF(Z65&gt;Inputs!$B$34,Inputs!$B$34,Z65)</f>
        <v>0</v>
      </c>
      <c r="AC65" s="5">
        <f>IF(AA65&gt;Inputs!$B$34,Inputs!$B$34,AA65)</f>
        <v>0</v>
      </c>
      <c r="AD65" s="11">
        <f t="shared" si="4"/>
        <v>0</v>
      </c>
      <c r="AE65" s="11">
        <f t="shared" si="5"/>
        <v>0</v>
      </c>
    </row>
    <row r="66" spans="1:31" x14ac:dyDescent="0.25">
      <c r="A66" s="1">
        <f>'Salary and Rating'!A67</f>
        <v>0</v>
      </c>
      <c r="B66" s="1">
        <f>'Salary and Rating'!B67</f>
        <v>0</v>
      </c>
      <c r="C66" s="13">
        <f>'Salary and Rating'!C67</f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f>'Salary and Rating'!J67</f>
        <v>0</v>
      </c>
      <c r="J66" s="5">
        <f>IFERROR(IF(VLOOKUP(I66,Inputs!$A$20:$G$29,3,FALSE)="Stipend Award",VLOOKUP(I66,Inputs!$A$7:$G$16,3,FALSE),0),0)</f>
        <v>0</v>
      </c>
      <c r="K66" s="5">
        <f>IFERROR(IF(VLOOKUP(I66,Inputs!$A$20:$G$29,4,FALSE)="Stipend Award",VLOOKUP(I66,Inputs!$A$7:$G$16,4,FALSE),0),0)</f>
        <v>0</v>
      </c>
      <c r="L66" s="5">
        <f>IFERROR(IF(F66=1,IF(VLOOKUP(I66,Inputs!$A$20:$G$29,5,FALSE)="Stipend Award",VLOOKUP(I66,Inputs!$A$7:$G$16,5,FALSE),0),0),0)</f>
        <v>0</v>
      </c>
      <c r="M66" s="5">
        <f>IFERROR(IF(G66=1,IF(VLOOKUP(I66,Inputs!$A$20:$G$29,6,FALSE)="Stipend Award",VLOOKUP(I66,Inputs!$A$7:$G$16,6,FALSE),0),0),0)</f>
        <v>0</v>
      </c>
      <c r="N66" s="5">
        <f>IFERROR(IF(H66=1,IF(VLOOKUP(I66,Inputs!$A$20:$G$29,7,FALSE)="Stipend Award",VLOOKUP(I66,Inputs!$A$7:$G$16,7,FALSE),0),0),0)</f>
        <v>0</v>
      </c>
      <c r="O66" s="5">
        <f>IFERROR(IF(VLOOKUP(I66,Inputs!$A$20:$G$29,3,FALSE)="Base Increase",VLOOKUP(I66,Inputs!$A$7:$G$16,3,FALSE),0),0)</f>
        <v>0</v>
      </c>
      <c r="P66" s="5">
        <f>IFERROR(IF(VLOOKUP(I66,Inputs!$A$20:$G$29,4,FALSE)="Base Increase",VLOOKUP(I66,Inputs!$A$7:$G$16,4,FALSE),0),0)</f>
        <v>0</v>
      </c>
      <c r="Q66" s="5">
        <f>IFERROR(IF(F66=1,IF(VLOOKUP(I66,Inputs!$A$20:$G$29,5,FALSE)="Base Increase",VLOOKUP(I66,Inputs!$A$7:$G$16,5,FALSE),0),0),0)</f>
        <v>0</v>
      </c>
      <c r="R66" s="5">
        <f>IFERROR(IF(G66=1,IF(VLOOKUP(I66,Inputs!$A$20:$G$29,6,FALSE)="Base Increase",VLOOKUP(I66,Inputs!$A$7:$G$16,6,FALSE),0),0),0)</f>
        <v>0</v>
      </c>
      <c r="S66" s="5">
        <f>IFERROR(IF(H66=1,IF(VLOOKUP(I66,Inputs!$A$20:$G$29,7,FALSE)="Base Increase",VLOOKUP(I66,Inputs!$A$7:$G$16,7,FALSE),0),0),0)</f>
        <v>0</v>
      </c>
      <c r="T66" s="5">
        <f t="shared" si="0"/>
        <v>0</v>
      </c>
      <c r="U66" s="5">
        <f t="shared" si="1"/>
        <v>0</v>
      </c>
      <c r="V66" s="5">
        <f t="shared" si="2"/>
        <v>0</v>
      </c>
      <c r="W66" s="5">
        <f t="shared" si="3"/>
        <v>0</v>
      </c>
      <c r="X66" s="5">
        <f>IF(AND(I66&lt;=4,V66&gt;Inputs!$B$32),MAX(C66,Inputs!$B$32),V66)</f>
        <v>0</v>
      </c>
      <c r="Y66" s="5">
        <f>IF(AND(I66&lt;=4,W66&gt;Inputs!$B$32),MAX(C66,Inputs!$B$32),W66)</f>
        <v>0</v>
      </c>
      <c r="Z66" s="5">
        <f>IF(AND(I66&lt;=7,X66&gt;Inputs!$B$33),MAX(C66,Inputs!$B$33),X66)</f>
        <v>0</v>
      </c>
      <c r="AA66" s="5">
        <f>IF(W66&gt;Inputs!$B$34,Inputs!$B$34,Y66)</f>
        <v>0</v>
      </c>
      <c r="AB66" s="5">
        <f>IF(Z66&gt;Inputs!$B$34,Inputs!$B$34,Z66)</f>
        <v>0</v>
      </c>
      <c r="AC66" s="5">
        <f>IF(AA66&gt;Inputs!$B$34,Inputs!$B$34,AA66)</f>
        <v>0</v>
      </c>
      <c r="AD66" s="11">
        <f t="shared" si="4"/>
        <v>0</v>
      </c>
      <c r="AE66" s="11">
        <f t="shared" si="5"/>
        <v>0</v>
      </c>
    </row>
    <row r="67" spans="1:31" x14ac:dyDescent="0.25">
      <c r="A67" s="1">
        <f>'Salary and Rating'!A68</f>
        <v>0</v>
      </c>
      <c r="B67" s="1">
        <f>'Salary and Rating'!B68</f>
        <v>0</v>
      </c>
      <c r="C67" s="13">
        <f>'Salary and Rating'!C68</f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f>'Salary and Rating'!J68</f>
        <v>0</v>
      </c>
      <c r="J67" s="5">
        <f>IFERROR(IF(VLOOKUP(I67,Inputs!$A$20:$G$29,3,FALSE)="Stipend Award",VLOOKUP(I67,Inputs!$A$7:$G$16,3,FALSE),0),0)</f>
        <v>0</v>
      </c>
      <c r="K67" s="5">
        <f>IFERROR(IF(VLOOKUP(I67,Inputs!$A$20:$G$29,4,FALSE)="Stipend Award",VLOOKUP(I67,Inputs!$A$7:$G$16,4,FALSE),0),0)</f>
        <v>0</v>
      </c>
      <c r="L67" s="5">
        <f>IFERROR(IF(F67=1,IF(VLOOKUP(I67,Inputs!$A$20:$G$29,5,FALSE)="Stipend Award",VLOOKUP(I67,Inputs!$A$7:$G$16,5,FALSE),0),0),0)</f>
        <v>0</v>
      </c>
      <c r="M67" s="5">
        <f>IFERROR(IF(G67=1,IF(VLOOKUP(I67,Inputs!$A$20:$G$29,6,FALSE)="Stipend Award",VLOOKUP(I67,Inputs!$A$7:$G$16,6,FALSE),0),0),0)</f>
        <v>0</v>
      </c>
      <c r="N67" s="5">
        <f>IFERROR(IF(H67=1,IF(VLOOKUP(I67,Inputs!$A$20:$G$29,7,FALSE)="Stipend Award",VLOOKUP(I67,Inputs!$A$7:$G$16,7,FALSE),0),0),0)</f>
        <v>0</v>
      </c>
      <c r="O67" s="5">
        <f>IFERROR(IF(VLOOKUP(I67,Inputs!$A$20:$G$29,3,FALSE)="Base Increase",VLOOKUP(I67,Inputs!$A$7:$G$16,3,FALSE),0),0)</f>
        <v>0</v>
      </c>
      <c r="P67" s="5">
        <f>IFERROR(IF(VLOOKUP(I67,Inputs!$A$20:$G$29,4,FALSE)="Base Increase",VLOOKUP(I67,Inputs!$A$7:$G$16,4,FALSE),0),0)</f>
        <v>0</v>
      </c>
      <c r="Q67" s="5">
        <f>IFERROR(IF(F67=1,IF(VLOOKUP(I67,Inputs!$A$20:$G$29,5,FALSE)="Base Increase",VLOOKUP(I67,Inputs!$A$7:$G$16,5,FALSE),0),0),0)</f>
        <v>0</v>
      </c>
      <c r="R67" s="5">
        <f>IFERROR(IF(G67=1,IF(VLOOKUP(I67,Inputs!$A$20:$G$29,6,FALSE)="Base Increase",VLOOKUP(I67,Inputs!$A$7:$G$16,6,FALSE),0),0),0)</f>
        <v>0</v>
      </c>
      <c r="S67" s="5">
        <f>IFERROR(IF(H67=1,IF(VLOOKUP(I67,Inputs!$A$20:$G$29,7,FALSE)="Base Increase",VLOOKUP(I67,Inputs!$A$7:$G$16,7,FALSE),0),0),0)</f>
        <v>0</v>
      </c>
      <c r="T67" s="5">
        <f t="shared" si="0"/>
        <v>0</v>
      </c>
      <c r="U67" s="5">
        <f t="shared" si="1"/>
        <v>0</v>
      </c>
      <c r="V67" s="5">
        <f t="shared" si="2"/>
        <v>0</v>
      </c>
      <c r="W67" s="5">
        <f t="shared" si="3"/>
        <v>0</v>
      </c>
      <c r="X67" s="5">
        <f>IF(AND(I67&lt;=4,V67&gt;Inputs!$B$32),MAX(C67,Inputs!$B$32),V67)</f>
        <v>0</v>
      </c>
      <c r="Y67" s="5">
        <f>IF(AND(I67&lt;=4,W67&gt;Inputs!$B$32),MAX(C67,Inputs!$B$32),W67)</f>
        <v>0</v>
      </c>
      <c r="Z67" s="5">
        <f>IF(AND(I67&lt;=7,X67&gt;Inputs!$B$33),MAX(C67,Inputs!$B$33),X67)</f>
        <v>0</v>
      </c>
      <c r="AA67" s="5">
        <f>IF(W67&gt;Inputs!$B$34,Inputs!$B$34,Y67)</f>
        <v>0</v>
      </c>
      <c r="AB67" s="5">
        <f>IF(Z67&gt;Inputs!$B$34,Inputs!$B$34,Z67)</f>
        <v>0</v>
      </c>
      <c r="AC67" s="5">
        <f>IF(AA67&gt;Inputs!$B$34,Inputs!$B$34,AA67)</f>
        <v>0</v>
      </c>
      <c r="AD67" s="11">
        <f t="shared" si="4"/>
        <v>0</v>
      </c>
      <c r="AE67" s="11">
        <f t="shared" si="5"/>
        <v>0</v>
      </c>
    </row>
    <row r="68" spans="1:31" x14ac:dyDescent="0.25">
      <c r="A68" s="1">
        <f>'Salary and Rating'!A69</f>
        <v>0</v>
      </c>
      <c r="B68" s="1">
        <f>'Salary and Rating'!B69</f>
        <v>0</v>
      </c>
      <c r="C68" s="13">
        <f>'Salary and Rating'!C69</f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f>'Salary and Rating'!J69</f>
        <v>0</v>
      </c>
      <c r="J68" s="5">
        <f>IFERROR(IF(VLOOKUP(I68,Inputs!$A$20:$G$29,3,FALSE)="Stipend Award",VLOOKUP(I68,Inputs!$A$7:$G$16,3,FALSE),0),0)</f>
        <v>0</v>
      </c>
      <c r="K68" s="5">
        <f>IFERROR(IF(VLOOKUP(I68,Inputs!$A$20:$G$29,4,FALSE)="Stipend Award",VLOOKUP(I68,Inputs!$A$7:$G$16,4,FALSE),0),0)</f>
        <v>0</v>
      </c>
      <c r="L68" s="5">
        <f>IFERROR(IF(F68=1,IF(VLOOKUP(I68,Inputs!$A$20:$G$29,5,FALSE)="Stipend Award",VLOOKUP(I68,Inputs!$A$7:$G$16,5,FALSE),0),0),0)</f>
        <v>0</v>
      </c>
      <c r="M68" s="5">
        <f>IFERROR(IF(G68=1,IF(VLOOKUP(I68,Inputs!$A$20:$G$29,6,FALSE)="Stipend Award",VLOOKUP(I68,Inputs!$A$7:$G$16,6,FALSE),0),0),0)</f>
        <v>0</v>
      </c>
      <c r="N68" s="5">
        <f>IFERROR(IF(H68=1,IF(VLOOKUP(I68,Inputs!$A$20:$G$29,7,FALSE)="Stipend Award",VLOOKUP(I68,Inputs!$A$7:$G$16,7,FALSE),0),0),0)</f>
        <v>0</v>
      </c>
      <c r="O68" s="5">
        <f>IFERROR(IF(VLOOKUP(I68,Inputs!$A$20:$G$29,3,FALSE)="Base Increase",VLOOKUP(I68,Inputs!$A$7:$G$16,3,FALSE),0),0)</f>
        <v>0</v>
      </c>
      <c r="P68" s="5">
        <f>IFERROR(IF(VLOOKUP(I68,Inputs!$A$20:$G$29,4,FALSE)="Base Increase",VLOOKUP(I68,Inputs!$A$7:$G$16,4,FALSE),0),0)</f>
        <v>0</v>
      </c>
      <c r="Q68" s="5">
        <f>IFERROR(IF(F68=1,IF(VLOOKUP(I68,Inputs!$A$20:$G$29,5,FALSE)="Base Increase",VLOOKUP(I68,Inputs!$A$7:$G$16,5,FALSE),0),0),0)</f>
        <v>0</v>
      </c>
      <c r="R68" s="5">
        <f>IFERROR(IF(G68=1,IF(VLOOKUP(I68,Inputs!$A$20:$G$29,6,FALSE)="Base Increase",VLOOKUP(I68,Inputs!$A$7:$G$16,6,FALSE),0),0),0)</f>
        <v>0</v>
      </c>
      <c r="S68" s="5">
        <f>IFERROR(IF(H68=1,IF(VLOOKUP(I68,Inputs!$A$20:$G$29,7,FALSE)="Base Increase",VLOOKUP(I68,Inputs!$A$7:$G$16,7,FALSE),0),0),0)</f>
        <v>0</v>
      </c>
      <c r="T68" s="5">
        <f t="shared" si="0"/>
        <v>0</v>
      </c>
      <c r="U68" s="5">
        <f t="shared" si="1"/>
        <v>0</v>
      </c>
      <c r="V68" s="5">
        <f t="shared" si="2"/>
        <v>0</v>
      </c>
      <c r="W68" s="5">
        <f t="shared" si="3"/>
        <v>0</v>
      </c>
      <c r="X68" s="5">
        <f>IF(AND(I68&lt;=4,V68&gt;Inputs!$B$32),MAX(C68,Inputs!$B$32),V68)</f>
        <v>0</v>
      </c>
      <c r="Y68" s="5">
        <f>IF(AND(I68&lt;=4,W68&gt;Inputs!$B$32),MAX(C68,Inputs!$B$32),W68)</f>
        <v>0</v>
      </c>
      <c r="Z68" s="5">
        <f>IF(AND(I68&lt;=7,X68&gt;Inputs!$B$33),MAX(C68,Inputs!$B$33),X68)</f>
        <v>0</v>
      </c>
      <c r="AA68" s="5">
        <f>IF(W68&gt;Inputs!$B$34,Inputs!$B$34,Y68)</f>
        <v>0</v>
      </c>
      <c r="AB68" s="5">
        <f>IF(Z68&gt;Inputs!$B$34,Inputs!$B$34,Z68)</f>
        <v>0</v>
      </c>
      <c r="AC68" s="5">
        <f>IF(AA68&gt;Inputs!$B$34,Inputs!$B$34,AA68)</f>
        <v>0</v>
      </c>
      <c r="AD68" s="11">
        <f t="shared" si="4"/>
        <v>0</v>
      </c>
      <c r="AE68" s="11">
        <f t="shared" si="5"/>
        <v>0</v>
      </c>
    </row>
    <row r="69" spans="1:31" x14ac:dyDescent="0.25">
      <c r="A69" s="1">
        <f>'Salary and Rating'!A70</f>
        <v>0</v>
      </c>
      <c r="B69" s="1">
        <f>'Salary and Rating'!B70</f>
        <v>0</v>
      </c>
      <c r="C69" s="13">
        <f>'Salary and Rating'!C70</f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f>'Salary and Rating'!J70</f>
        <v>0</v>
      </c>
      <c r="J69" s="5">
        <f>IFERROR(IF(VLOOKUP(I69,Inputs!$A$20:$G$29,3,FALSE)="Stipend Award",VLOOKUP(I69,Inputs!$A$7:$G$16,3,FALSE),0),0)</f>
        <v>0</v>
      </c>
      <c r="K69" s="5">
        <f>IFERROR(IF(VLOOKUP(I69,Inputs!$A$20:$G$29,4,FALSE)="Stipend Award",VLOOKUP(I69,Inputs!$A$7:$G$16,4,FALSE),0),0)</f>
        <v>0</v>
      </c>
      <c r="L69" s="5">
        <f>IFERROR(IF(F69=1,IF(VLOOKUP(I69,Inputs!$A$20:$G$29,5,FALSE)="Stipend Award",VLOOKUP(I69,Inputs!$A$7:$G$16,5,FALSE),0),0),0)</f>
        <v>0</v>
      </c>
      <c r="M69" s="5">
        <f>IFERROR(IF(G69=1,IF(VLOOKUP(I69,Inputs!$A$20:$G$29,6,FALSE)="Stipend Award",VLOOKUP(I69,Inputs!$A$7:$G$16,6,FALSE),0),0),0)</f>
        <v>0</v>
      </c>
      <c r="N69" s="5">
        <f>IFERROR(IF(H69=1,IF(VLOOKUP(I69,Inputs!$A$20:$G$29,7,FALSE)="Stipend Award",VLOOKUP(I69,Inputs!$A$7:$G$16,7,FALSE),0),0),0)</f>
        <v>0</v>
      </c>
      <c r="O69" s="5">
        <f>IFERROR(IF(VLOOKUP(I69,Inputs!$A$20:$G$29,3,FALSE)="Base Increase",VLOOKUP(I69,Inputs!$A$7:$G$16,3,FALSE),0),0)</f>
        <v>0</v>
      </c>
      <c r="P69" s="5">
        <f>IFERROR(IF(VLOOKUP(I69,Inputs!$A$20:$G$29,4,FALSE)="Base Increase",VLOOKUP(I69,Inputs!$A$7:$G$16,4,FALSE),0),0)</f>
        <v>0</v>
      </c>
      <c r="Q69" s="5">
        <f>IFERROR(IF(F69=1,IF(VLOOKUP(I69,Inputs!$A$20:$G$29,5,FALSE)="Base Increase",VLOOKUP(I69,Inputs!$A$7:$G$16,5,FALSE),0),0),0)</f>
        <v>0</v>
      </c>
      <c r="R69" s="5">
        <f>IFERROR(IF(G69=1,IF(VLOOKUP(I69,Inputs!$A$20:$G$29,6,FALSE)="Base Increase",VLOOKUP(I69,Inputs!$A$7:$G$16,6,FALSE),0),0),0)</f>
        <v>0</v>
      </c>
      <c r="S69" s="5">
        <f>IFERROR(IF(H69=1,IF(VLOOKUP(I69,Inputs!$A$20:$G$29,7,FALSE)="Base Increase",VLOOKUP(I69,Inputs!$A$7:$G$16,7,FALSE),0),0),0)</f>
        <v>0</v>
      </c>
      <c r="T69" s="5">
        <f t="shared" ref="T69:T132" si="6">SUM(J69:N69)</f>
        <v>0</v>
      </c>
      <c r="U69" s="5">
        <f t="shared" ref="U69:U132" si="7">SUM(O69:S69)</f>
        <v>0</v>
      </c>
      <c r="V69" s="5">
        <f t="shared" ref="V69:V132" si="8">U69+C69</f>
        <v>0</v>
      </c>
      <c r="W69" s="5">
        <f t="shared" ref="W69:W132" si="9">U69+T69+C69</f>
        <v>0</v>
      </c>
      <c r="X69" s="5">
        <f>IF(AND(I69&lt;=4,V69&gt;Inputs!$B$32),MAX(C69,Inputs!$B$32),V69)</f>
        <v>0</v>
      </c>
      <c r="Y69" s="5">
        <f>IF(AND(I69&lt;=4,W69&gt;Inputs!$B$32),MAX(C69,Inputs!$B$32),W69)</f>
        <v>0</v>
      </c>
      <c r="Z69" s="5">
        <f>IF(AND(I69&lt;=7,X69&gt;Inputs!$B$33),MAX(C69,Inputs!$B$33),X69)</f>
        <v>0</v>
      </c>
      <c r="AA69" s="5">
        <f>IF(W69&gt;Inputs!$B$34,Inputs!$B$34,Y69)</f>
        <v>0</v>
      </c>
      <c r="AB69" s="5">
        <f>IF(Z69&gt;Inputs!$B$34,Inputs!$B$34,Z69)</f>
        <v>0</v>
      </c>
      <c r="AC69" s="5">
        <f>IF(AA69&gt;Inputs!$B$34,Inputs!$B$34,AA69)</f>
        <v>0</v>
      </c>
      <c r="AD69" s="11">
        <f t="shared" ref="AD69:AD132" si="10">IF(E69=0,0,AB69)</f>
        <v>0</v>
      </c>
      <c r="AE69" s="11">
        <f t="shared" ref="AE69:AE132" si="11">IF(E69=0,0,AC69)</f>
        <v>0</v>
      </c>
    </row>
    <row r="70" spans="1:31" x14ac:dyDescent="0.25">
      <c r="A70" s="1">
        <f>'Salary and Rating'!A71</f>
        <v>0</v>
      </c>
      <c r="B70" s="1">
        <f>'Salary and Rating'!B71</f>
        <v>0</v>
      </c>
      <c r="C70" s="13">
        <f>'Salary and Rating'!C71</f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f>'Salary and Rating'!J71</f>
        <v>0</v>
      </c>
      <c r="J70" s="5">
        <f>IFERROR(IF(VLOOKUP(I70,Inputs!$A$20:$G$29,3,FALSE)="Stipend Award",VLOOKUP(I70,Inputs!$A$7:$G$16,3,FALSE),0),0)</f>
        <v>0</v>
      </c>
      <c r="K70" s="5">
        <f>IFERROR(IF(VLOOKUP(I70,Inputs!$A$20:$G$29,4,FALSE)="Stipend Award",VLOOKUP(I70,Inputs!$A$7:$G$16,4,FALSE),0),0)</f>
        <v>0</v>
      </c>
      <c r="L70" s="5">
        <f>IFERROR(IF(F70=1,IF(VLOOKUP(I70,Inputs!$A$20:$G$29,5,FALSE)="Stipend Award",VLOOKUP(I70,Inputs!$A$7:$G$16,5,FALSE),0),0),0)</f>
        <v>0</v>
      </c>
      <c r="M70" s="5">
        <f>IFERROR(IF(G70=1,IF(VLOOKUP(I70,Inputs!$A$20:$G$29,6,FALSE)="Stipend Award",VLOOKUP(I70,Inputs!$A$7:$G$16,6,FALSE),0),0),0)</f>
        <v>0</v>
      </c>
      <c r="N70" s="5">
        <f>IFERROR(IF(H70=1,IF(VLOOKUP(I70,Inputs!$A$20:$G$29,7,FALSE)="Stipend Award",VLOOKUP(I70,Inputs!$A$7:$G$16,7,FALSE),0),0),0)</f>
        <v>0</v>
      </c>
      <c r="O70" s="5">
        <f>IFERROR(IF(VLOOKUP(I70,Inputs!$A$20:$G$29,3,FALSE)="Base Increase",VLOOKUP(I70,Inputs!$A$7:$G$16,3,FALSE),0),0)</f>
        <v>0</v>
      </c>
      <c r="P70" s="5">
        <f>IFERROR(IF(VLOOKUP(I70,Inputs!$A$20:$G$29,4,FALSE)="Base Increase",VLOOKUP(I70,Inputs!$A$7:$G$16,4,FALSE),0),0)</f>
        <v>0</v>
      </c>
      <c r="Q70" s="5">
        <f>IFERROR(IF(F70=1,IF(VLOOKUP(I70,Inputs!$A$20:$G$29,5,FALSE)="Base Increase",VLOOKUP(I70,Inputs!$A$7:$G$16,5,FALSE),0),0),0)</f>
        <v>0</v>
      </c>
      <c r="R70" s="5">
        <f>IFERROR(IF(G70=1,IF(VLOOKUP(I70,Inputs!$A$20:$G$29,6,FALSE)="Base Increase",VLOOKUP(I70,Inputs!$A$7:$G$16,6,FALSE),0),0),0)</f>
        <v>0</v>
      </c>
      <c r="S70" s="5">
        <f>IFERROR(IF(H70=1,IF(VLOOKUP(I70,Inputs!$A$20:$G$29,7,FALSE)="Base Increase",VLOOKUP(I70,Inputs!$A$7:$G$16,7,FALSE),0),0),0)</f>
        <v>0</v>
      </c>
      <c r="T70" s="5">
        <f t="shared" si="6"/>
        <v>0</v>
      </c>
      <c r="U70" s="5">
        <f t="shared" si="7"/>
        <v>0</v>
      </c>
      <c r="V70" s="5">
        <f t="shared" si="8"/>
        <v>0</v>
      </c>
      <c r="W70" s="5">
        <f t="shared" si="9"/>
        <v>0</v>
      </c>
      <c r="X70" s="5">
        <f>IF(AND(I70&lt;=4,V70&gt;Inputs!$B$32),MAX(C70,Inputs!$B$32),V70)</f>
        <v>0</v>
      </c>
      <c r="Y70" s="5">
        <f>IF(AND(I70&lt;=4,W70&gt;Inputs!$B$32),MAX(C70,Inputs!$B$32),W70)</f>
        <v>0</v>
      </c>
      <c r="Z70" s="5">
        <f>IF(AND(I70&lt;=7,X70&gt;Inputs!$B$33),MAX(C70,Inputs!$B$33),X70)</f>
        <v>0</v>
      </c>
      <c r="AA70" s="5">
        <f>IF(W70&gt;Inputs!$B$34,Inputs!$B$34,Y70)</f>
        <v>0</v>
      </c>
      <c r="AB70" s="5">
        <f>IF(Z70&gt;Inputs!$B$34,Inputs!$B$34,Z70)</f>
        <v>0</v>
      </c>
      <c r="AC70" s="5">
        <f>IF(AA70&gt;Inputs!$B$34,Inputs!$B$34,AA70)</f>
        <v>0</v>
      </c>
      <c r="AD70" s="11">
        <f t="shared" si="10"/>
        <v>0</v>
      </c>
      <c r="AE70" s="11">
        <f t="shared" si="11"/>
        <v>0</v>
      </c>
    </row>
    <row r="71" spans="1:31" x14ac:dyDescent="0.25">
      <c r="A71" s="1">
        <f>'Salary and Rating'!A72</f>
        <v>0</v>
      </c>
      <c r="B71" s="1">
        <f>'Salary and Rating'!B72</f>
        <v>0</v>
      </c>
      <c r="C71" s="13">
        <f>'Salary and Rating'!C72</f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f>'Salary and Rating'!J72</f>
        <v>0</v>
      </c>
      <c r="J71" s="5">
        <f>IFERROR(IF(VLOOKUP(I71,Inputs!$A$20:$G$29,3,FALSE)="Stipend Award",VLOOKUP(I71,Inputs!$A$7:$G$16,3,FALSE),0),0)</f>
        <v>0</v>
      </c>
      <c r="K71" s="5">
        <f>IFERROR(IF(VLOOKUP(I71,Inputs!$A$20:$G$29,4,FALSE)="Stipend Award",VLOOKUP(I71,Inputs!$A$7:$G$16,4,FALSE),0),0)</f>
        <v>0</v>
      </c>
      <c r="L71" s="5">
        <f>IFERROR(IF(F71=1,IF(VLOOKUP(I71,Inputs!$A$20:$G$29,5,FALSE)="Stipend Award",VLOOKUP(I71,Inputs!$A$7:$G$16,5,FALSE),0),0),0)</f>
        <v>0</v>
      </c>
      <c r="M71" s="5">
        <f>IFERROR(IF(G71=1,IF(VLOOKUP(I71,Inputs!$A$20:$G$29,6,FALSE)="Stipend Award",VLOOKUP(I71,Inputs!$A$7:$G$16,6,FALSE),0),0),0)</f>
        <v>0</v>
      </c>
      <c r="N71" s="5">
        <f>IFERROR(IF(H71=1,IF(VLOOKUP(I71,Inputs!$A$20:$G$29,7,FALSE)="Stipend Award",VLOOKUP(I71,Inputs!$A$7:$G$16,7,FALSE),0),0),0)</f>
        <v>0</v>
      </c>
      <c r="O71" s="5">
        <f>IFERROR(IF(VLOOKUP(I71,Inputs!$A$20:$G$29,3,FALSE)="Base Increase",VLOOKUP(I71,Inputs!$A$7:$G$16,3,FALSE),0),0)</f>
        <v>0</v>
      </c>
      <c r="P71" s="5">
        <f>IFERROR(IF(VLOOKUP(I71,Inputs!$A$20:$G$29,4,FALSE)="Base Increase",VLOOKUP(I71,Inputs!$A$7:$G$16,4,FALSE),0),0)</f>
        <v>0</v>
      </c>
      <c r="Q71" s="5">
        <f>IFERROR(IF(F71=1,IF(VLOOKUP(I71,Inputs!$A$20:$G$29,5,FALSE)="Base Increase",VLOOKUP(I71,Inputs!$A$7:$G$16,5,FALSE),0),0),0)</f>
        <v>0</v>
      </c>
      <c r="R71" s="5">
        <f>IFERROR(IF(G71=1,IF(VLOOKUP(I71,Inputs!$A$20:$G$29,6,FALSE)="Base Increase",VLOOKUP(I71,Inputs!$A$7:$G$16,6,FALSE),0),0),0)</f>
        <v>0</v>
      </c>
      <c r="S71" s="5">
        <f>IFERROR(IF(H71=1,IF(VLOOKUP(I71,Inputs!$A$20:$G$29,7,FALSE)="Base Increase",VLOOKUP(I71,Inputs!$A$7:$G$16,7,FALSE),0),0),0)</f>
        <v>0</v>
      </c>
      <c r="T71" s="5">
        <f t="shared" si="6"/>
        <v>0</v>
      </c>
      <c r="U71" s="5">
        <f t="shared" si="7"/>
        <v>0</v>
      </c>
      <c r="V71" s="5">
        <f t="shared" si="8"/>
        <v>0</v>
      </c>
      <c r="W71" s="5">
        <f t="shared" si="9"/>
        <v>0</v>
      </c>
      <c r="X71" s="5">
        <f>IF(AND(I71&lt;=4,V71&gt;Inputs!$B$32),MAX(C71,Inputs!$B$32),V71)</f>
        <v>0</v>
      </c>
      <c r="Y71" s="5">
        <f>IF(AND(I71&lt;=4,W71&gt;Inputs!$B$32),MAX(C71,Inputs!$B$32),W71)</f>
        <v>0</v>
      </c>
      <c r="Z71" s="5">
        <f>IF(AND(I71&lt;=7,X71&gt;Inputs!$B$33),MAX(C71,Inputs!$B$33),X71)</f>
        <v>0</v>
      </c>
      <c r="AA71" s="5">
        <f>IF(W71&gt;Inputs!$B$34,Inputs!$B$34,Y71)</f>
        <v>0</v>
      </c>
      <c r="AB71" s="5">
        <f>IF(Z71&gt;Inputs!$B$34,Inputs!$B$34,Z71)</f>
        <v>0</v>
      </c>
      <c r="AC71" s="5">
        <f>IF(AA71&gt;Inputs!$B$34,Inputs!$B$34,AA71)</f>
        <v>0</v>
      </c>
      <c r="AD71" s="11">
        <f t="shared" si="10"/>
        <v>0</v>
      </c>
      <c r="AE71" s="11">
        <f t="shared" si="11"/>
        <v>0</v>
      </c>
    </row>
    <row r="72" spans="1:31" x14ac:dyDescent="0.25">
      <c r="A72" s="1">
        <f>'Salary and Rating'!A73</f>
        <v>0</v>
      </c>
      <c r="B72" s="1">
        <f>'Salary and Rating'!B73</f>
        <v>0</v>
      </c>
      <c r="C72" s="13">
        <f>'Salary and Rating'!C73</f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f>'Salary and Rating'!J73</f>
        <v>0</v>
      </c>
      <c r="J72" s="5">
        <f>IFERROR(IF(VLOOKUP(I72,Inputs!$A$20:$G$29,3,FALSE)="Stipend Award",VLOOKUP(I72,Inputs!$A$7:$G$16,3,FALSE),0),0)</f>
        <v>0</v>
      </c>
      <c r="K72" s="5">
        <f>IFERROR(IF(VLOOKUP(I72,Inputs!$A$20:$G$29,4,FALSE)="Stipend Award",VLOOKUP(I72,Inputs!$A$7:$G$16,4,FALSE),0),0)</f>
        <v>0</v>
      </c>
      <c r="L72" s="5">
        <f>IFERROR(IF(F72=1,IF(VLOOKUP(I72,Inputs!$A$20:$G$29,5,FALSE)="Stipend Award",VLOOKUP(I72,Inputs!$A$7:$G$16,5,FALSE),0),0),0)</f>
        <v>0</v>
      </c>
      <c r="M72" s="5">
        <f>IFERROR(IF(G72=1,IF(VLOOKUP(I72,Inputs!$A$20:$G$29,6,FALSE)="Stipend Award",VLOOKUP(I72,Inputs!$A$7:$G$16,6,FALSE),0),0),0)</f>
        <v>0</v>
      </c>
      <c r="N72" s="5">
        <f>IFERROR(IF(H72=1,IF(VLOOKUP(I72,Inputs!$A$20:$G$29,7,FALSE)="Stipend Award",VLOOKUP(I72,Inputs!$A$7:$G$16,7,FALSE),0),0),0)</f>
        <v>0</v>
      </c>
      <c r="O72" s="5">
        <f>IFERROR(IF(VLOOKUP(I72,Inputs!$A$20:$G$29,3,FALSE)="Base Increase",VLOOKUP(I72,Inputs!$A$7:$G$16,3,FALSE),0),0)</f>
        <v>0</v>
      </c>
      <c r="P72" s="5">
        <f>IFERROR(IF(VLOOKUP(I72,Inputs!$A$20:$G$29,4,FALSE)="Base Increase",VLOOKUP(I72,Inputs!$A$7:$G$16,4,FALSE),0),0)</f>
        <v>0</v>
      </c>
      <c r="Q72" s="5">
        <f>IFERROR(IF(F72=1,IF(VLOOKUP(I72,Inputs!$A$20:$G$29,5,FALSE)="Base Increase",VLOOKUP(I72,Inputs!$A$7:$G$16,5,FALSE),0),0),0)</f>
        <v>0</v>
      </c>
      <c r="R72" s="5">
        <f>IFERROR(IF(G72=1,IF(VLOOKUP(I72,Inputs!$A$20:$G$29,6,FALSE)="Base Increase",VLOOKUP(I72,Inputs!$A$7:$G$16,6,FALSE),0),0),0)</f>
        <v>0</v>
      </c>
      <c r="S72" s="5">
        <f>IFERROR(IF(H72=1,IF(VLOOKUP(I72,Inputs!$A$20:$G$29,7,FALSE)="Base Increase",VLOOKUP(I72,Inputs!$A$7:$G$16,7,FALSE),0),0),0)</f>
        <v>0</v>
      </c>
      <c r="T72" s="5">
        <f t="shared" si="6"/>
        <v>0</v>
      </c>
      <c r="U72" s="5">
        <f t="shared" si="7"/>
        <v>0</v>
      </c>
      <c r="V72" s="5">
        <f t="shared" si="8"/>
        <v>0</v>
      </c>
      <c r="W72" s="5">
        <f t="shared" si="9"/>
        <v>0</v>
      </c>
      <c r="X72" s="5">
        <f>IF(AND(I72&lt;=4,V72&gt;Inputs!$B$32),MAX(C72,Inputs!$B$32),V72)</f>
        <v>0</v>
      </c>
      <c r="Y72" s="5">
        <f>IF(AND(I72&lt;=4,W72&gt;Inputs!$B$32),MAX(C72,Inputs!$B$32),W72)</f>
        <v>0</v>
      </c>
      <c r="Z72" s="5">
        <f>IF(AND(I72&lt;=7,X72&gt;Inputs!$B$33),MAX(C72,Inputs!$B$33),X72)</f>
        <v>0</v>
      </c>
      <c r="AA72" s="5">
        <f>IF(W72&gt;Inputs!$B$34,Inputs!$B$34,Y72)</f>
        <v>0</v>
      </c>
      <c r="AB72" s="5">
        <f>IF(Z72&gt;Inputs!$B$34,Inputs!$B$34,Z72)</f>
        <v>0</v>
      </c>
      <c r="AC72" s="5">
        <f>IF(AA72&gt;Inputs!$B$34,Inputs!$B$34,AA72)</f>
        <v>0</v>
      </c>
      <c r="AD72" s="11">
        <f t="shared" si="10"/>
        <v>0</v>
      </c>
      <c r="AE72" s="11">
        <f t="shared" si="11"/>
        <v>0</v>
      </c>
    </row>
    <row r="73" spans="1:31" x14ac:dyDescent="0.25">
      <c r="A73" s="1">
        <f>'Salary and Rating'!A74</f>
        <v>0</v>
      </c>
      <c r="B73" s="1">
        <f>'Salary and Rating'!B74</f>
        <v>0</v>
      </c>
      <c r="C73" s="13">
        <f>'Salary and Rating'!C74</f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f>'Salary and Rating'!J74</f>
        <v>0</v>
      </c>
      <c r="J73" s="5">
        <f>IFERROR(IF(VLOOKUP(I73,Inputs!$A$20:$G$29,3,FALSE)="Stipend Award",VLOOKUP(I73,Inputs!$A$7:$G$16,3,FALSE),0),0)</f>
        <v>0</v>
      </c>
      <c r="K73" s="5">
        <f>IFERROR(IF(VLOOKUP(I73,Inputs!$A$20:$G$29,4,FALSE)="Stipend Award",VLOOKUP(I73,Inputs!$A$7:$G$16,4,FALSE),0),0)</f>
        <v>0</v>
      </c>
      <c r="L73" s="5">
        <f>IFERROR(IF(F73=1,IF(VLOOKUP(I73,Inputs!$A$20:$G$29,5,FALSE)="Stipend Award",VLOOKUP(I73,Inputs!$A$7:$G$16,5,FALSE),0),0),0)</f>
        <v>0</v>
      </c>
      <c r="M73" s="5">
        <f>IFERROR(IF(G73=1,IF(VLOOKUP(I73,Inputs!$A$20:$G$29,6,FALSE)="Stipend Award",VLOOKUP(I73,Inputs!$A$7:$G$16,6,FALSE),0),0),0)</f>
        <v>0</v>
      </c>
      <c r="N73" s="5">
        <f>IFERROR(IF(H73=1,IF(VLOOKUP(I73,Inputs!$A$20:$G$29,7,FALSE)="Stipend Award",VLOOKUP(I73,Inputs!$A$7:$G$16,7,FALSE),0),0),0)</f>
        <v>0</v>
      </c>
      <c r="O73" s="5">
        <f>IFERROR(IF(VLOOKUP(I73,Inputs!$A$20:$G$29,3,FALSE)="Base Increase",VLOOKUP(I73,Inputs!$A$7:$G$16,3,FALSE),0),0)</f>
        <v>0</v>
      </c>
      <c r="P73" s="5">
        <f>IFERROR(IF(VLOOKUP(I73,Inputs!$A$20:$G$29,4,FALSE)="Base Increase",VLOOKUP(I73,Inputs!$A$7:$G$16,4,FALSE),0),0)</f>
        <v>0</v>
      </c>
      <c r="Q73" s="5">
        <f>IFERROR(IF(F73=1,IF(VLOOKUP(I73,Inputs!$A$20:$G$29,5,FALSE)="Base Increase",VLOOKUP(I73,Inputs!$A$7:$G$16,5,FALSE),0),0),0)</f>
        <v>0</v>
      </c>
      <c r="R73" s="5">
        <f>IFERROR(IF(G73=1,IF(VLOOKUP(I73,Inputs!$A$20:$G$29,6,FALSE)="Base Increase",VLOOKUP(I73,Inputs!$A$7:$G$16,6,FALSE),0),0),0)</f>
        <v>0</v>
      </c>
      <c r="S73" s="5">
        <f>IFERROR(IF(H73=1,IF(VLOOKUP(I73,Inputs!$A$20:$G$29,7,FALSE)="Base Increase",VLOOKUP(I73,Inputs!$A$7:$G$16,7,FALSE),0),0),0)</f>
        <v>0</v>
      </c>
      <c r="T73" s="5">
        <f t="shared" si="6"/>
        <v>0</v>
      </c>
      <c r="U73" s="5">
        <f t="shared" si="7"/>
        <v>0</v>
      </c>
      <c r="V73" s="5">
        <f t="shared" si="8"/>
        <v>0</v>
      </c>
      <c r="W73" s="5">
        <f t="shared" si="9"/>
        <v>0</v>
      </c>
      <c r="X73" s="5">
        <f>IF(AND(I73&lt;=4,V73&gt;Inputs!$B$32),MAX(C73,Inputs!$B$32),V73)</f>
        <v>0</v>
      </c>
      <c r="Y73" s="5">
        <f>IF(AND(I73&lt;=4,W73&gt;Inputs!$B$32),MAX(C73,Inputs!$B$32),W73)</f>
        <v>0</v>
      </c>
      <c r="Z73" s="5">
        <f>IF(AND(I73&lt;=7,X73&gt;Inputs!$B$33),MAX(C73,Inputs!$B$33),X73)</f>
        <v>0</v>
      </c>
      <c r="AA73" s="5">
        <f>IF(W73&gt;Inputs!$B$34,Inputs!$B$34,Y73)</f>
        <v>0</v>
      </c>
      <c r="AB73" s="5">
        <f>IF(Z73&gt;Inputs!$B$34,Inputs!$B$34,Z73)</f>
        <v>0</v>
      </c>
      <c r="AC73" s="5">
        <f>IF(AA73&gt;Inputs!$B$34,Inputs!$B$34,AA73)</f>
        <v>0</v>
      </c>
      <c r="AD73" s="11">
        <f t="shared" si="10"/>
        <v>0</v>
      </c>
      <c r="AE73" s="11">
        <f t="shared" si="11"/>
        <v>0</v>
      </c>
    </row>
    <row r="74" spans="1:31" x14ac:dyDescent="0.25">
      <c r="A74" s="1">
        <f>'Salary and Rating'!A75</f>
        <v>0</v>
      </c>
      <c r="B74" s="1">
        <f>'Salary and Rating'!B75</f>
        <v>0</v>
      </c>
      <c r="C74" s="13">
        <f>'Salary and Rating'!C75</f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f>'Salary and Rating'!J75</f>
        <v>0</v>
      </c>
      <c r="J74" s="5">
        <f>IFERROR(IF(VLOOKUP(I74,Inputs!$A$20:$G$29,3,FALSE)="Stipend Award",VLOOKUP(I74,Inputs!$A$7:$G$16,3,FALSE),0),0)</f>
        <v>0</v>
      </c>
      <c r="K74" s="5">
        <f>IFERROR(IF(VLOOKUP(I74,Inputs!$A$20:$G$29,4,FALSE)="Stipend Award",VLOOKUP(I74,Inputs!$A$7:$G$16,4,FALSE),0),0)</f>
        <v>0</v>
      </c>
      <c r="L74" s="5">
        <f>IFERROR(IF(F74=1,IF(VLOOKUP(I74,Inputs!$A$20:$G$29,5,FALSE)="Stipend Award",VLOOKUP(I74,Inputs!$A$7:$G$16,5,FALSE),0),0),0)</f>
        <v>0</v>
      </c>
      <c r="M74" s="5">
        <f>IFERROR(IF(G74=1,IF(VLOOKUP(I74,Inputs!$A$20:$G$29,6,FALSE)="Stipend Award",VLOOKUP(I74,Inputs!$A$7:$G$16,6,FALSE),0),0),0)</f>
        <v>0</v>
      </c>
      <c r="N74" s="5">
        <f>IFERROR(IF(H74=1,IF(VLOOKUP(I74,Inputs!$A$20:$G$29,7,FALSE)="Stipend Award",VLOOKUP(I74,Inputs!$A$7:$G$16,7,FALSE),0),0),0)</f>
        <v>0</v>
      </c>
      <c r="O74" s="5">
        <f>IFERROR(IF(VLOOKUP(I74,Inputs!$A$20:$G$29,3,FALSE)="Base Increase",VLOOKUP(I74,Inputs!$A$7:$G$16,3,FALSE),0),0)</f>
        <v>0</v>
      </c>
      <c r="P74" s="5">
        <f>IFERROR(IF(VLOOKUP(I74,Inputs!$A$20:$G$29,4,FALSE)="Base Increase",VLOOKUP(I74,Inputs!$A$7:$G$16,4,FALSE),0),0)</f>
        <v>0</v>
      </c>
      <c r="Q74" s="5">
        <f>IFERROR(IF(F74=1,IF(VLOOKUP(I74,Inputs!$A$20:$G$29,5,FALSE)="Base Increase",VLOOKUP(I74,Inputs!$A$7:$G$16,5,FALSE),0),0),0)</f>
        <v>0</v>
      </c>
      <c r="R74" s="5">
        <f>IFERROR(IF(G74=1,IF(VLOOKUP(I74,Inputs!$A$20:$G$29,6,FALSE)="Base Increase",VLOOKUP(I74,Inputs!$A$7:$G$16,6,FALSE),0),0),0)</f>
        <v>0</v>
      </c>
      <c r="S74" s="5">
        <f>IFERROR(IF(H74=1,IF(VLOOKUP(I74,Inputs!$A$20:$G$29,7,FALSE)="Base Increase",VLOOKUP(I74,Inputs!$A$7:$G$16,7,FALSE),0),0),0)</f>
        <v>0</v>
      </c>
      <c r="T74" s="5">
        <f t="shared" si="6"/>
        <v>0</v>
      </c>
      <c r="U74" s="5">
        <f t="shared" si="7"/>
        <v>0</v>
      </c>
      <c r="V74" s="5">
        <f t="shared" si="8"/>
        <v>0</v>
      </c>
      <c r="W74" s="5">
        <f t="shared" si="9"/>
        <v>0</v>
      </c>
      <c r="X74" s="5">
        <f>IF(AND(I74&lt;=4,V74&gt;Inputs!$B$32),MAX(C74,Inputs!$B$32),V74)</f>
        <v>0</v>
      </c>
      <c r="Y74" s="5">
        <f>IF(AND(I74&lt;=4,W74&gt;Inputs!$B$32),MAX(C74,Inputs!$B$32),W74)</f>
        <v>0</v>
      </c>
      <c r="Z74" s="5">
        <f>IF(AND(I74&lt;=7,X74&gt;Inputs!$B$33),MAX(C74,Inputs!$B$33),X74)</f>
        <v>0</v>
      </c>
      <c r="AA74" s="5">
        <f>IF(W74&gt;Inputs!$B$34,Inputs!$B$34,Y74)</f>
        <v>0</v>
      </c>
      <c r="AB74" s="5">
        <f>IF(Z74&gt;Inputs!$B$34,Inputs!$B$34,Z74)</f>
        <v>0</v>
      </c>
      <c r="AC74" s="5">
        <f>IF(AA74&gt;Inputs!$B$34,Inputs!$B$34,AA74)</f>
        <v>0</v>
      </c>
      <c r="AD74" s="11">
        <f t="shared" si="10"/>
        <v>0</v>
      </c>
      <c r="AE74" s="11">
        <f t="shared" si="11"/>
        <v>0</v>
      </c>
    </row>
    <row r="75" spans="1:31" x14ac:dyDescent="0.25">
      <c r="A75" s="1">
        <f>'Salary and Rating'!A76</f>
        <v>0</v>
      </c>
      <c r="B75" s="1">
        <f>'Salary and Rating'!B76</f>
        <v>0</v>
      </c>
      <c r="C75" s="13">
        <f>'Salary and Rating'!C76</f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f>'Salary and Rating'!J76</f>
        <v>0</v>
      </c>
      <c r="J75" s="5">
        <f>IFERROR(IF(VLOOKUP(I75,Inputs!$A$20:$G$29,3,FALSE)="Stipend Award",VLOOKUP(I75,Inputs!$A$7:$G$16,3,FALSE),0),0)</f>
        <v>0</v>
      </c>
      <c r="K75" s="5">
        <f>IFERROR(IF(VLOOKUP(I75,Inputs!$A$20:$G$29,4,FALSE)="Stipend Award",VLOOKUP(I75,Inputs!$A$7:$G$16,4,FALSE),0),0)</f>
        <v>0</v>
      </c>
      <c r="L75" s="5">
        <f>IFERROR(IF(F75=1,IF(VLOOKUP(I75,Inputs!$A$20:$G$29,5,FALSE)="Stipend Award",VLOOKUP(I75,Inputs!$A$7:$G$16,5,FALSE),0),0),0)</f>
        <v>0</v>
      </c>
      <c r="M75" s="5">
        <f>IFERROR(IF(G75=1,IF(VLOOKUP(I75,Inputs!$A$20:$G$29,6,FALSE)="Stipend Award",VLOOKUP(I75,Inputs!$A$7:$G$16,6,FALSE),0),0),0)</f>
        <v>0</v>
      </c>
      <c r="N75" s="5">
        <f>IFERROR(IF(H75=1,IF(VLOOKUP(I75,Inputs!$A$20:$G$29,7,FALSE)="Stipend Award",VLOOKUP(I75,Inputs!$A$7:$G$16,7,FALSE),0),0),0)</f>
        <v>0</v>
      </c>
      <c r="O75" s="5">
        <f>IFERROR(IF(VLOOKUP(I75,Inputs!$A$20:$G$29,3,FALSE)="Base Increase",VLOOKUP(I75,Inputs!$A$7:$G$16,3,FALSE),0),0)</f>
        <v>0</v>
      </c>
      <c r="P75" s="5">
        <f>IFERROR(IF(VLOOKUP(I75,Inputs!$A$20:$G$29,4,FALSE)="Base Increase",VLOOKUP(I75,Inputs!$A$7:$G$16,4,FALSE),0),0)</f>
        <v>0</v>
      </c>
      <c r="Q75" s="5">
        <f>IFERROR(IF(F75=1,IF(VLOOKUP(I75,Inputs!$A$20:$G$29,5,FALSE)="Base Increase",VLOOKUP(I75,Inputs!$A$7:$G$16,5,FALSE),0),0),0)</f>
        <v>0</v>
      </c>
      <c r="R75" s="5">
        <f>IFERROR(IF(G75=1,IF(VLOOKUP(I75,Inputs!$A$20:$G$29,6,FALSE)="Base Increase",VLOOKUP(I75,Inputs!$A$7:$G$16,6,FALSE),0),0),0)</f>
        <v>0</v>
      </c>
      <c r="S75" s="5">
        <f>IFERROR(IF(H75=1,IF(VLOOKUP(I75,Inputs!$A$20:$G$29,7,FALSE)="Base Increase",VLOOKUP(I75,Inputs!$A$7:$G$16,7,FALSE),0),0),0)</f>
        <v>0</v>
      </c>
      <c r="T75" s="5">
        <f t="shared" si="6"/>
        <v>0</v>
      </c>
      <c r="U75" s="5">
        <f t="shared" si="7"/>
        <v>0</v>
      </c>
      <c r="V75" s="5">
        <f t="shared" si="8"/>
        <v>0</v>
      </c>
      <c r="W75" s="5">
        <f t="shared" si="9"/>
        <v>0</v>
      </c>
      <c r="X75" s="5">
        <f>IF(AND(I75&lt;=4,V75&gt;Inputs!$B$32),MAX(C75,Inputs!$B$32),V75)</f>
        <v>0</v>
      </c>
      <c r="Y75" s="5">
        <f>IF(AND(I75&lt;=4,W75&gt;Inputs!$B$32),MAX(C75,Inputs!$B$32),W75)</f>
        <v>0</v>
      </c>
      <c r="Z75" s="5">
        <f>IF(AND(I75&lt;=7,X75&gt;Inputs!$B$33),MAX(C75,Inputs!$B$33),X75)</f>
        <v>0</v>
      </c>
      <c r="AA75" s="5">
        <f>IF(W75&gt;Inputs!$B$34,Inputs!$B$34,Y75)</f>
        <v>0</v>
      </c>
      <c r="AB75" s="5">
        <f>IF(Z75&gt;Inputs!$B$34,Inputs!$B$34,Z75)</f>
        <v>0</v>
      </c>
      <c r="AC75" s="5">
        <f>IF(AA75&gt;Inputs!$B$34,Inputs!$B$34,AA75)</f>
        <v>0</v>
      </c>
      <c r="AD75" s="11">
        <f t="shared" si="10"/>
        <v>0</v>
      </c>
      <c r="AE75" s="11">
        <f t="shared" si="11"/>
        <v>0</v>
      </c>
    </row>
    <row r="76" spans="1:31" x14ac:dyDescent="0.25">
      <c r="A76" s="1">
        <f>'Salary and Rating'!A77</f>
        <v>0</v>
      </c>
      <c r="B76" s="1">
        <f>'Salary and Rating'!B77</f>
        <v>0</v>
      </c>
      <c r="C76" s="13">
        <f>'Salary and Rating'!C77</f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f>'Salary and Rating'!J77</f>
        <v>0</v>
      </c>
      <c r="J76" s="5">
        <f>IFERROR(IF(VLOOKUP(I76,Inputs!$A$20:$G$29,3,FALSE)="Stipend Award",VLOOKUP(I76,Inputs!$A$7:$G$16,3,FALSE),0),0)</f>
        <v>0</v>
      </c>
      <c r="K76" s="5">
        <f>IFERROR(IF(VLOOKUP(I76,Inputs!$A$20:$G$29,4,FALSE)="Stipend Award",VLOOKUP(I76,Inputs!$A$7:$G$16,4,FALSE),0),0)</f>
        <v>0</v>
      </c>
      <c r="L76" s="5">
        <f>IFERROR(IF(F76=1,IF(VLOOKUP(I76,Inputs!$A$20:$G$29,5,FALSE)="Stipend Award",VLOOKUP(I76,Inputs!$A$7:$G$16,5,FALSE),0),0),0)</f>
        <v>0</v>
      </c>
      <c r="M76" s="5">
        <f>IFERROR(IF(G76=1,IF(VLOOKUP(I76,Inputs!$A$20:$G$29,6,FALSE)="Stipend Award",VLOOKUP(I76,Inputs!$A$7:$G$16,6,FALSE),0),0),0)</f>
        <v>0</v>
      </c>
      <c r="N76" s="5">
        <f>IFERROR(IF(H76=1,IF(VLOOKUP(I76,Inputs!$A$20:$G$29,7,FALSE)="Stipend Award",VLOOKUP(I76,Inputs!$A$7:$G$16,7,FALSE),0),0),0)</f>
        <v>0</v>
      </c>
      <c r="O76" s="5">
        <f>IFERROR(IF(VLOOKUP(I76,Inputs!$A$20:$G$29,3,FALSE)="Base Increase",VLOOKUP(I76,Inputs!$A$7:$G$16,3,FALSE),0),0)</f>
        <v>0</v>
      </c>
      <c r="P76" s="5">
        <f>IFERROR(IF(VLOOKUP(I76,Inputs!$A$20:$G$29,4,FALSE)="Base Increase",VLOOKUP(I76,Inputs!$A$7:$G$16,4,FALSE),0),0)</f>
        <v>0</v>
      </c>
      <c r="Q76" s="5">
        <f>IFERROR(IF(F76=1,IF(VLOOKUP(I76,Inputs!$A$20:$G$29,5,FALSE)="Base Increase",VLOOKUP(I76,Inputs!$A$7:$G$16,5,FALSE),0),0),0)</f>
        <v>0</v>
      </c>
      <c r="R76" s="5">
        <f>IFERROR(IF(G76=1,IF(VLOOKUP(I76,Inputs!$A$20:$G$29,6,FALSE)="Base Increase",VLOOKUP(I76,Inputs!$A$7:$G$16,6,FALSE),0),0),0)</f>
        <v>0</v>
      </c>
      <c r="S76" s="5">
        <f>IFERROR(IF(H76=1,IF(VLOOKUP(I76,Inputs!$A$20:$G$29,7,FALSE)="Base Increase",VLOOKUP(I76,Inputs!$A$7:$G$16,7,FALSE),0),0),0)</f>
        <v>0</v>
      </c>
      <c r="T76" s="5">
        <f t="shared" si="6"/>
        <v>0</v>
      </c>
      <c r="U76" s="5">
        <f t="shared" si="7"/>
        <v>0</v>
      </c>
      <c r="V76" s="5">
        <f t="shared" si="8"/>
        <v>0</v>
      </c>
      <c r="W76" s="5">
        <f t="shared" si="9"/>
        <v>0</v>
      </c>
      <c r="X76" s="5">
        <f>IF(AND(I76&lt;=4,V76&gt;Inputs!$B$32),MAX(C76,Inputs!$B$32),V76)</f>
        <v>0</v>
      </c>
      <c r="Y76" s="5">
        <f>IF(AND(I76&lt;=4,W76&gt;Inputs!$B$32),MAX(C76,Inputs!$B$32),W76)</f>
        <v>0</v>
      </c>
      <c r="Z76" s="5">
        <f>IF(AND(I76&lt;=7,X76&gt;Inputs!$B$33),MAX(C76,Inputs!$B$33),X76)</f>
        <v>0</v>
      </c>
      <c r="AA76" s="5">
        <f>IF(W76&gt;Inputs!$B$34,Inputs!$B$34,Y76)</f>
        <v>0</v>
      </c>
      <c r="AB76" s="5">
        <f>IF(Z76&gt;Inputs!$B$34,Inputs!$B$34,Z76)</f>
        <v>0</v>
      </c>
      <c r="AC76" s="5">
        <f>IF(AA76&gt;Inputs!$B$34,Inputs!$B$34,AA76)</f>
        <v>0</v>
      </c>
      <c r="AD76" s="11">
        <f t="shared" si="10"/>
        <v>0</v>
      </c>
      <c r="AE76" s="11">
        <f t="shared" si="11"/>
        <v>0</v>
      </c>
    </row>
    <row r="77" spans="1:31" x14ac:dyDescent="0.25">
      <c r="A77" s="1">
        <f>'Salary and Rating'!A78</f>
        <v>0</v>
      </c>
      <c r="B77" s="1">
        <f>'Salary and Rating'!B78</f>
        <v>0</v>
      </c>
      <c r="C77" s="13">
        <f>'Salary and Rating'!C78</f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f>'Salary and Rating'!J78</f>
        <v>0</v>
      </c>
      <c r="J77" s="5">
        <f>IFERROR(IF(VLOOKUP(I77,Inputs!$A$20:$G$29,3,FALSE)="Stipend Award",VLOOKUP(I77,Inputs!$A$7:$G$16,3,FALSE),0),0)</f>
        <v>0</v>
      </c>
      <c r="K77" s="5">
        <f>IFERROR(IF(VLOOKUP(I77,Inputs!$A$20:$G$29,4,FALSE)="Stipend Award",VLOOKUP(I77,Inputs!$A$7:$G$16,4,FALSE),0),0)</f>
        <v>0</v>
      </c>
      <c r="L77" s="5">
        <f>IFERROR(IF(F77=1,IF(VLOOKUP(I77,Inputs!$A$20:$G$29,5,FALSE)="Stipend Award",VLOOKUP(I77,Inputs!$A$7:$G$16,5,FALSE),0),0),0)</f>
        <v>0</v>
      </c>
      <c r="M77" s="5">
        <f>IFERROR(IF(G77=1,IF(VLOOKUP(I77,Inputs!$A$20:$G$29,6,FALSE)="Stipend Award",VLOOKUP(I77,Inputs!$A$7:$G$16,6,FALSE),0),0),0)</f>
        <v>0</v>
      </c>
      <c r="N77" s="5">
        <f>IFERROR(IF(H77=1,IF(VLOOKUP(I77,Inputs!$A$20:$G$29,7,FALSE)="Stipend Award",VLOOKUP(I77,Inputs!$A$7:$G$16,7,FALSE),0),0),0)</f>
        <v>0</v>
      </c>
      <c r="O77" s="5">
        <f>IFERROR(IF(VLOOKUP(I77,Inputs!$A$20:$G$29,3,FALSE)="Base Increase",VLOOKUP(I77,Inputs!$A$7:$G$16,3,FALSE),0),0)</f>
        <v>0</v>
      </c>
      <c r="P77" s="5">
        <f>IFERROR(IF(VLOOKUP(I77,Inputs!$A$20:$G$29,4,FALSE)="Base Increase",VLOOKUP(I77,Inputs!$A$7:$G$16,4,FALSE),0),0)</f>
        <v>0</v>
      </c>
      <c r="Q77" s="5">
        <f>IFERROR(IF(F77=1,IF(VLOOKUP(I77,Inputs!$A$20:$G$29,5,FALSE)="Base Increase",VLOOKUP(I77,Inputs!$A$7:$G$16,5,FALSE),0),0),0)</f>
        <v>0</v>
      </c>
      <c r="R77" s="5">
        <f>IFERROR(IF(G77=1,IF(VLOOKUP(I77,Inputs!$A$20:$G$29,6,FALSE)="Base Increase",VLOOKUP(I77,Inputs!$A$7:$G$16,6,FALSE),0),0),0)</f>
        <v>0</v>
      </c>
      <c r="S77" s="5">
        <f>IFERROR(IF(H77=1,IF(VLOOKUP(I77,Inputs!$A$20:$G$29,7,FALSE)="Base Increase",VLOOKUP(I77,Inputs!$A$7:$G$16,7,FALSE),0),0),0)</f>
        <v>0</v>
      </c>
      <c r="T77" s="5">
        <f t="shared" si="6"/>
        <v>0</v>
      </c>
      <c r="U77" s="5">
        <f t="shared" si="7"/>
        <v>0</v>
      </c>
      <c r="V77" s="5">
        <f t="shared" si="8"/>
        <v>0</v>
      </c>
      <c r="W77" s="5">
        <f t="shared" si="9"/>
        <v>0</v>
      </c>
      <c r="X77" s="5">
        <f>IF(AND(I77&lt;=4,V77&gt;Inputs!$B$32),MAX(C77,Inputs!$B$32),V77)</f>
        <v>0</v>
      </c>
      <c r="Y77" s="5">
        <f>IF(AND(I77&lt;=4,W77&gt;Inputs!$B$32),MAX(C77,Inputs!$B$32),W77)</f>
        <v>0</v>
      </c>
      <c r="Z77" s="5">
        <f>IF(AND(I77&lt;=7,X77&gt;Inputs!$B$33),MAX(C77,Inputs!$B$33),X77)</f>
        <v>0</v>
      </c>
      <c r="AA77" s="5">
        <f>IF(W77&gt;Inputs!$B$34,Inputs!$B$34,Y77)</f>
        <v>0</v>
      </c>
      <c r="AB77" s="5">
        <f>IF(Z77&gt;Inputs!$B$34,Inputs!$B$34,Z77)</f>
        <v>0</v>
      </c>
      <c r="AC77" s="5">
        <f>IF(AA77&gt;Inputs!$B$34,Inputs!$B$34,AA77)</f>
        <v>0</v>
      </c>
      <c r="AD77" s="11">
        <f t="shared" si="10"/>
        <v>0</v>
      </c>
      <c r="AE77" s="11">
        <f t="shared" si="11"/>
        <v>0</v>
      </c>
    </row>
    <row r="78" spans="1:31" x14ac:dyDescent="0.25">
      <c r="A78" s="1">
        <f>'Salary and Rating'!A79</f>
        <v>0</v>
      </c>
      <c r="B78" s="1">
        <f>'Salary and Rating'!B79</f>
        <v>0</v>
      </c>
      <c r="C78" s="13">
        <f>'Salary and Rating'!C79</f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f>'Salary and Rating'!J79</f>
        <v>0</v>
      </c>
      <c r="J78" s="5">
        <f>IFERROR(IF(VLOOKUP(I78,Inputs!$A$20:$G$29,3,FALSE)="Stipend Award",VLOOKUP(I78,Inputs!$A$7:$G$16,3,FALSE),0),0)</f>
        <v>0</v>
      </c>
      <c r="K78" s="5">
        <f>IFERROR(IF(VLOOKUP(I78,Inputs!$A$20:$G$29,4,FALSE)="Stipend Award",VLOOKUP(I78,Inputs!$A$7:$G$16,4,FALSE),0),0)</f>
        <v>0</v>
      </c>
      <c r="L78" s="5">
        <f>IFERROR(IF(F78=1,IF(VLOOKUP(I78,Inputs!$A$20:$G$29,5,FALSE)="Stipend Award",VLOOKUP(I78,Inputs!$A$7:$G$16,5,FALSE),0),0),0)</f>
        <v>0</v>
      </c>
      <c r="M78" s="5">
        <f>IFERROR(IF(G78=1,IF(VLOOKUP(I78,Inputs!$A$20:$G$29,6,FALSE)="Stipend Award",VLOOKUP(I78,Inputs!$A$7:$G$16,6,FALSE),0),0),0)</f>
        <v>0</v>
      </c>
      <c r="N78" s="5">
        <f>IFERROR(IF(H78=1,IF(VLOOKUP(I78,Inputs!$A$20:$G$29,7,FALSE)="Stipend Award",VLOOKUP(I78,Inputs!$A$7:$G$16,7,FALSE),0),0),0)</f>
        <v>0</v>
      </c>
      <c r="O78" s="5">
        <f>IFERROR(IF(VLOOKUP(I78,Inputs!$A$20:$G$29,3,FALSE)="Base Increase",VLOOKUP(I78,Inputs!$A$7:$G$16,3,FALSE),0),0)</f>
        <v>0</v>
      </c>
      <c r="P78" s="5">
        <f>IFERROR(IF(VLOOKUP(I78,Inputs!$A$20:$G$29,4,FALSE)="Base Increase",VLOOKUP(I78,Inputs!$A$7:$G$16,4,FALSE),0),0)</f>
        <v>0</v>
      </c>
      <c r="Q78" s="5">
        <f>IFERROR(IF(F78=1,IF(VLOOKUP(I78,Inputs!$A$20:$G$29,5,FALSE)="Base Increase",VLOOKUP(I78,Inputs!$A$7:$G$16,5,FALSE),0),0),0)</f>
        <v>0</v>
      </c>
      <c r="R78" s="5">
        <f>IFERROR(IF(G78=1,IF(VLOOKUP(I78,Inputs!$A$20:$G$29,6,FALSE)="Base Increase",VLOOKUP(I78,Inputs!$A$7:$G$16,6,FALSE),0),0),0)</f>
        <v>0</v>
      </c>
      <c r="S78" s="5">
        <f>IFERROR(IF(H78=1,IF(VLOOKUP(I78,Inputs!$A$20:$G$29,7,FALSE)="Base Increase",VLOOKUP(I78,Inputs!$A$7:$G$16,7,FALSE),0),0),0)</f>
        <v>0</v>
      </c>
      <c r="T78" s="5">
        <f t="shared" si="6"/>
        <v>0</v>
      </c>
      <c r="U78" s="5">
        <f t="shared" si="7"/>
        <v>0</v>
      </c>
      <c r="V78" s="5">
        <f t="shared" si="8"/>
        <v>0</v>
      </c>
      <c r="W78" s="5">
        <f t="shared" si="9"/>
        <v>0</v>
      </c>
      <c r="X78" s="5">
        <f>IF(AND(I78&lt;=4,V78&gt;Inputs!$B$32),MAX(C78,Inputs!$B$32),V78)</f>
        <v>0</v>
      </c>
      <c r="Y78" s="5">
        <f>IF(AND(I78&lt;=4,W78&gt;Inputs!$B$32),MAX(C78,Inputs!$B$32),W78)</f>
        <v>0</v>
      </c>
      <c r="Z78" s="5">
        <f>IF(AND(I78&lt;=7,X78&gt;Inputs!$B$33),MAX(C78,Inputs!$B$33),X78)</f>
        <v>0</v>
      </c>
      <c r="AA78" s="5">
        <f>IF(W78&gt;Inputs!$B$34,Inputs!$B$34,Y78)</f>
        <v>0</v>
      </c>
      <c r="AB78" s="5">
        <f>IF(Z78&gt;Inputs!$B$34,Inputs!$B$34,Z78)</f>
        <v>0</v>
      </c>
      <c r="AC78" s="5">
        <f>IF(AA78&gt;Inputs!$B$34,Inputs!$B$34,AA78)</f>
        <v>0</v>
      </c>
      <c r="AD78" s="11">
        <f t="shared" si="10"/>
        <v>0</v>
      </c>
      <c r="AE78" s="11">
        <f t="shared" si="11"/>
        <v>0</v>
      </c>
    </row>
    <row r="79" spans="1:31" x14ac:dyDescent="0.25">
      <c r="A79" s="1">
        <f>'Salary and Rating'!A80</f>
        <v>0</v>
      </c>
      <c r="B79" s="1">
        <f>'Salary and Rating'!B80</f>
        <v>0</v>
      </c>
      <c r="C79" s="13">
        <f>'Salary and Rating'!C80</f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f>'Salary and Rating'!J80</f>
        <v>0</v>
      </c>
      <c r="J79" s="5">
        <f>IFERROR(IF(VLOOKUP(I79,Inputs!$A$20:$G$29,3,FALSE)="Stipend Award",VLOOKUP(I79,Inputs!$A$7:$G$16,3,FALSE),0),0)</f>
        <v>0</v>
      </c>
      <c r="K79" s="5">
        <f>IFERROR(IF(VLOOKUP(I79,Inputs!$A$20:$G$29,4,FALSE)="Stipend Award",VLOOKUP(I79,Inputs!$A$7:$G$16,4,FALSE),0),0)</f>
        <v>0</v>
      </c>
      <c r="L79" s="5">
        <f>IFERROR(IF(F79=1,IF(VLOOKUP(I79,Inputs!$A$20:$G$29,5,FALSE)="Stipend Award",VLOOKUP(I79,Inputs!$A$7:$G$16,5,FALSE),0),0),0)</f>
        <v>0</v>
      </c>
      <c r="M79" s="5">
        <f>IFERROR(IF(G79=1,IF(VLOOKUP(I79,Inputs!$A$20:$G$29,6,FALSE)="Stipend Award",VLOOKUP(I79,Inputs!$A$7:$G$16,6,FALSE),0),0),0)</f>
        <v>0</v>
      </c>
      <c r="N79" s="5">
        <f>IFERROR(IF(H79=1,IF(VLOOKUP(I79,Inputs!$A$20:$G$29,7,FALSE)="Stipend Award",VLOOKUP(I79,Inputs!$A$7:$G$16,7,FALSE),0),0),0)</f>
        <v>0</v>
      </c>
      <c r="O79" s="5">
        <f>IFERROR(IF(VLOOKUP(I79,Inputs!$A$20:$G$29,3,FALSE)="Base Increase",VLOOKUP(I79,Inputs!$A$7:$G$16,3,FALSE),0),0)</f>
        <v>0</v>
      </c>
      <c r="P79" s="5">
        <f>IFERROR(IF(VLOOKUP(I79,Inputs!$A$20:$G$29,4,FALSE)="Base Increase",VLOOKUP(I79,Inputs!$A$7:$G$16,4,FALSE),0),0)</f>
        <v>0</v>
      </c>
      <c r="Q79" s="5">
        <f>IFERROR(IF(F79=1,IF(VLOOKUP(I79,Inputs!$A$20:$G$29,5,FALSE)="Base Increase",VLOOKUP(I79,Inputs!$A$7:$G$16,5,FALSE),0),0),0)</f>
        <v>0</v>
      </c>
      <c r="R79" s="5">
        <f>IFERROR(IF(G79=1,IF(VLOOKUP(I79,Inputs!$A$20:$G$29,6,FALSE)="Base Increase",VLOOKUP(I79,Inputs!$A$7:$G$16,6,FALSE),0),0),0)</f>
        <v>0</v>
      </c>
      <c r="S79" s="5">
        <f>IFERROR(IF(H79=1,IF(VLOOKUP(I79,Inputs!$A$20:$G$29,7,FALSE)="Base Increase",VLOOKUP(I79,Inputs!$A$7:$G$16,7,FALSE),0),0),0)</f>
        <v>0</v>
      </c>
      <c r="T79" s="5">
        <f t="shared" si="6"/>
        <v>0</v>
      </c>
      <c r="U79" s="5">
        <f t="shared" si="7"/>
        <v>0</v>
      </c>
      <c r="V79" s="5">
        <f t="shared" si="8"/>
        <v>0</v>
      </c>
      <c r="W79" s="5">
        <f t="shared" si="9"/>
        <v>0</v>
      </c>
      <c r="X79" s="5">
        <f>IF(AND(I79&lt;=4,V79&gt;Inputs!$B$32),MAX(C79,Inputs!$B$32),V79)</f>
        <v>0</v>
      </c>
      <c r="Y79" s="5">
        <f>IF(AND(I79&lt;=4,W79&gt;Inputs!$B$32),MAX(C79,Inputs!$B$32),W79)</f>
        <v>0</v>
      </c>
      <c r="Z79" s="5">
        <f>IF(AND(I79&lt;=7,X79&gt;Inputs!$B$33),MAX(C79,Inputs!$B$33),X79)</f>
        <v>0</v>
      </c>
      <c r="AA79" s="5">
        <f>IF(W79&gt;Inputs!$B$34,Inputs!$B$34,Y79)</f>
        <v>0</v>
      </c>
      <c r="AB79" s="5">
        <f>IF(Z79&gt;Inputs!$B$34,Inputs!$B$34,Z79)</f>
        <v>0</v>
      </c>
      <c r="AC79" s="5">
        <f>IF(AA79&gt;Inputs!$B$34,Inputs!$B$34,AA79)</f>
        <v>0</v>
      </c>
      <c r="AD79" s="11">
        <f t="shared" si="10"/>
        <v>0</v>
      </c>
      <c r="AE79" s="11">
        <f t="shared" si="11"/>
        <v>0</v>
      </c>
    </row>
    <row r="80" spans="1:31" x14ac:dyDescent="0.25">
      <c r="A80" s="1">
        <f>'Salary and Rating'!A81</f>
        <v>0</v>
      </c>
      <c r="B80" s="1">
        <f>'Salary and Rating'!B81</f>
        <v>0</v>
      </c>
      <c r="C80" s="13">
        <f>'Salary and Rating'!C81</f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f>'Salary and Rating'!J81</f>
        <v>0</v>
      </c>
      <c r="J80" s="5">
        <f>IFERROR(IF(VLOOKUP(I80,Inputs!$A$20:$G$29,3,FALSE)="Stipend Award",VLOOKUP(I80,Inputs!$A$7:$G$16,3,FALSE),0),0)</f>
        <v>0</v>
      </c>
      <c r="K80" s="5">
        <f>IFERROR(IF(VLOOKUP(I80,Inputs!$A$20:$G$29,4,FALSE)="Stipend Award",VLOOKUP(I80,Inputs!$A$7:$G$16,4,FALSE),0),0)</f>
        <v>0</v>
      </c>
      <c r="L80" s="5">
        <f>IFERROR(IF(F80=1,IF(VLOOKUP(I80,Inputs!$A$20:$G$29,5,FALSE)="Stipend Award",VLOOKUP(I80,Inputs!$A$7:$G$16,5,FALSE),0),0),0)</f>
        <v>0</v>
      </c>
      <c r="M80" s="5">
        <f>IFERROR(IF(G80=1,IF(VLOOKUP(I80,Inputs!$A$20:$G$29,6,FALSE)="Stipend Award",VLOOKUP(I80,Inputs!$A$7:$G$16,6,FALSE),0),0),0)</f>
        <v>0</v>
      </c>
      <c r="N80" s="5">
        <f>IFERROR(IF(H80=1,IF(VLOOKUP(I80,Inputs!$A$20:$G$29,7,FALSE)="Stipend Award",VLOOKUP(I80,Inputs!$A$7:$G$16,7,FALSE),0),0),0)</f>
        <v>0</v>
      </c>
      <c r="O80" s="5">
        <f>IFERROR(IF(VLOOKUP(I80,Inputs!$A$20:$G$29,3,FALSE)="Base Increase",VLOOKUP(I80,Inputs!$A$7:$G$16,3,FALSE),0),0)</f>
        <v>0</v>
      </c>
      <c r="P80" s="5">
        <f>IFERROR(IF(VLOOKUP(I80,Inputs!$A$20:$G$29,4,FALSE)="Base Increase",VLOOKUP(I80,Inputs!$A$7:$G$16,4,FALSE),0),0)</f>
        <v>0</v>
      </c>
      <c r="Q80" s="5">
        <f>IFERROR(IF(F80=1,IF(VLOOKUP(I80,Inputs!$A$20:$G$29,5,FALSE)="Base Increase",VLOOKUP(I80,Inputs!$A$7:$G$16,5,FALSE),0),0),0)</f>
        <v>0</v>
      </c>
      <c r="R80" s="5">
        <f>IFERROR(IF(G80=1,IF(VLOOKUP(I80,Inputs!$A$20:$G$29,6,FALSE)="Base Increase",VLOOKUP(I80,Inputs!$A$7:$G$16,6,FALSE),0),0),0)</f>
        <v>0</v>
      </c>
      <c r="S80" s="5">
        <f>IFERROR(IF(H80=1,IF(VLOOKUP(I80,Inputs!$A$20:$G$29,7,FALSE)="Base Increase",VLOOKUP(I80,Inputs!$A$7:$G$16,7,FALSE),0),0),0)</f>
        <v>0</v>
      </c>
      <c r="T80" s="5">
        <f t="shared" si="6"/>
        <v>0</v>
      </c>
      <c r="U80" s="5">
        <f t="shared" si="7"/>
        <v>0</v>
      </c>
      <c r="V80" s="5">
        <f t="shared" si="8"/>
        <v>0</v>
      </c>
      <c r="W80" s="5">
        <f t="shared" si="9"/>
        <v>0</v>
      </c>
      <c r="X80" s="5">
        <f>IF(AND(I80&lt;=4,V80&gt;Inputs!$B$32),MAX(C80,Inputs!$B$32),V80)</f>
        <v>0</v>
      </c>
      <c r="Y80" s="5">
        <f>IF(AND(I80&lt;=4,W80&gt;Inputs!$B$32),MAX(C80,Inputs!$B$32),W80)</f>
        <v>0</v>
      </c>
      <c r="Z80" s="5">
        <f>IF(AND(I80&lt;=7,X80&gt;Inputs!$B$33),MAX(C80,Inputs!$B$33),X80)</f>
        <v>0</v>
      </c>
      <c r="AA80" s="5">
        <f>IF(W80&gt;Inputs!$B$34,Inputs!$B$34,Y80)</f>
        <v>0</v>
      </c>
      <c r="AB80" s="5">
        <f>IF(Z80&gt;Inputs!$B$34,Inputs!$B$34,Z80)</f>
        <v>0</v>
      </c>
      <c r="AC80" s="5">
        <f>IF(AA80&gt;Inputs!$B$34,Inputs!$B$34,AA80)</f>
        <v>0</v>
      </c>
      <c r="AD80" s="11">
        <f t="shared" si="10"/>
        <v>0</v>
      </c>
      <c r="AE80" s="11">
        <f t="shared" si="11"/>
        <v>0</v>
      </c>
    </row>
    <row r="81" spans="1:31" x14ac:dyDescent="0.25">
      <c r="A81" s="1">
        <f>'Salary and Rating'!A82</f>
        <v>0</v>
      </c>
      <c r="B81" s="1">
        <f>'Salary and Rating'!B82</f>
        <v>0</v>
      </c>
      <c r="C81" s="13">
        <f>'Salary and Rating'!C82</f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f>'Salary and Rating'!J82</f>
        <v>0</v>
      </c>
      <c r="J81" s="5">
        <f>IFERROR(IF(VLOOKUP(I81,Inputs!$A$20:$G$29,3,FALSE)="Stipend Award",VLOOKUP(I81,Inputs!$A$7:$G$16,3,FALSE),0),0)</f>
        <v>0</v>
      </c>
      <c r="K81" s="5">
        <f>IFERROR(IF(VLOOKUP(I81,Inputs!$A$20:$G$29,4,FALSE)="Stipend Award",VLOOKUP(I81,Inputs!$A$7:$G$16,4,FALSE),0),0)</f>
        <v>0</v>
      </c>
      <c r="L81" s="5">
        <f>IFERROR(IF(F81=1,IF(VLOOKUP(I81,Inputs!$A$20:$G$29,5,FALSE)="Stipend Award",VLOOKUP(I81,Inputs!$A$7:$G$16,5,FALSE),0),0),0)</f>
        <v>0</v>
      </c>
      <c r="M81" s="5">
        <f>IFERROR(IF(G81=1,IF(VLOOKUP(I81,Inputs!$A$20:$G$29,6,FALSE)="Stipend Award",VLOOKUP(I81,Inputs!$A$7:$G$16,6,FALSE),0),0),0)</f>
        <v>0</v>
      </c>
      <c r="N81" s="5">
        <f>IFERROR(IF(H81=1,IF(VLOOKUP(I81,Inputs!$A$20:$G$29,7,FALSE)="Stipend Award",VLOOKUP(I81,Inputs!$A$7:$G$16,7,FALSE),0),0),0)</f>
        <v>0</v>
      </c>
      <c r="O81" s="5">
        <f>IFERROR(IF(VLOOKUP(I81,Inputs!$A$20:$G$29,3,FALSE)="Base Increase",VLOOKUP(I81,Inputs!$A$7:$G$16,3,FALSE),0),0)</f>
        <v>0</v>
      </c>
      <c r="P81" s="5">
        <f>IFERROR(IF(VLOOKUP(I81,Inputs!$A$20:$G$29,4,FALSE)="Base Increase",VLOOKUP(I81,Inputs!$A$7:$G$16,4,FALSE),0),0)</f>
        <v>0</v>
      </c>
      <c r="Q81" s="5">
        <f>IFERROR(IF(F81=1,IF(VLOOKUP(I81,Inputs!$A$20:$G$29,5,FALSE)="Base Increase",VLOOKUP(I81,Inputs!$A$7:$G$16,5,FALSE),0),0),0)</f>
        <v>0</v>
      </c>
      <c r="R81" s="5">
        <f>IFERROR(IF(G81=1,IF(VLOOKUP(I81,Inputs!$A$20:$G$29,6,FALSE)="Base Increase",VLOOKUP(I81,Inputs!$A$7:$G$16,6,FALSE),0),0),0)</f>
        <v>0</v>
      </c>
      <c r="S81" s="5">
        <f>IFERROR(IF(H81=1,IF(VLOOKUP(I81,Inputs!$A$20:$G$29,7,FALSE)="Base Increase",VLOOKUP(I81,Inputs!$A$7:$G$16,7,FALSE),0),0),0)</f>
        <v>0</v>
      </c>
      <c r="T81" s="5">
        <f t="shared" si="6"/>
        <v>0</v>
      </c>
      <c r="U81" s="5">
        <f t="shared" si="7"/>
        <v>0</v>
      </c>
      <c r="V81" s="5">
        <f t="shared" si="8"/>
        <v>0</v>
      </c>
      <c r="W81" s="5">
        <f t="shared" si="9"/>
        <v>0</v>
      </c>
      <c r="X81" s="5">
        <f>IF(AND(I81&lt;=4,V81&gt;Inputs!$B$32),MAX(C81,Inputs!$B$32),V81)</f>
        <v>0</v>
      </c>
      <c r="Y81" s="5">
        <f>IF(AND(I81&lt;=4,W81&gt;Inputs!$B$32),MAX(C81,Inputs!$B$32),W81)</f>
        <v>0</v>
      </c>
      <c r="Z81" s="5">
        <f>IF(AND(I81&lt;=7,X81&gt;Inputs!$B$33),MAX(C81,Inputs!$B$33),X81)</f>
        <v>0</v>
      </c>
      <c r="AA81" s="5">
        <f>IF(W81&gt;Inputs!$B$34,Inputs!$B$34,Y81)</f>
        <v>0</v>
      </c>
      <c r="AB81" s="5">
        <f>IF(Z81&gt;Inputs!$B$34,Inputs!$B$34,Z81)</f>
        <v>0</v>
      </c>
      <c r="AC81" s="5">
        <f>IF(AA81&gt;Inputs!$B$34,Inputs!$B$34,AA81)</f>
        <v>0</v>
      </c>
      <c r="AD81" s="11">
        <f t="shared" si="10"/>
        <v>0</v>
      </c>
      <c r="AE81" s="11">
        <f t="shared" si="11"/>
        <v>0</v>
      </c>
    </row>
    <row r="82" spans="1:31" x14ac:dyDescent="0.25">
      <c r="A82" s="1">
        <f>'Salary and Rating'!A83</f>
        <v>0</v>
      </c>
      <c r="B82" s="1">
        <f>'Salary and Rating'!B83</f>
        <v>0</v>
      </c>
      <c r="C82" s="13">
        <f>'Salary and Rating'!C83</f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f>'Salary and Rating'!J83</f>
        <v>0</v>
      </c>
      <c r="J82" s="5">
        <f>IFERROR(IF(VLOOKUP(I82,Inputs!$A$20:$G$29,3,FALSE)="Stipend Award",VLOOKUP(I82,Inputs!$A$7:$G$16,3,FALSE),0),0)</f>
        <v>0</v>
      </c>
      <c r="K82" s="5">
        <f>IFERROR(IF(VLOOKUP(I82,Inputs!$A$20:$G$29,4,FALSE)="Stipend Award",VLOOKUP(I82,Inputs!$A$7:$G$16,4,FALSE),0),0)</f>
        <v>0</v>
      </c>
      <c r="L82" s="5">
        <f>IFERROR(IF(F82=1,IF(VLOOKUP(I82,Inputs!$A$20:$G$29,5,FALSE)="Stipend Award",VLOOKUP(I82,Inputs!$A$7:$G$16,5,FALSE),0),0),0)</f>
        <v>0</v>
      </c>
      <c r="M82" s="5">
        <f>IFERROR(IF(G82=1,IF(VLOOKUP(I82,Inputs!$A$20:$G$29,6,FALSE)="Stipend Award",VLOOKUP(I82,Inputs!$A$7:$G$16,6,FALSE),0),0),0)</f>
        <v>0</v>
      </c>
      <c r="N82" s="5">
        <f>IFERROR(IF(H82=1,IF(VLOOKUP(I82,Inputs!$A$20:$G$29,7,FALSE)="Stipend Award",VLOOKUP(I82,Inputs!$A$7:$G$16,7,FALSE),0),0),0)</f>
        <v>0</v>
      </c>
      <c r="O82" s="5">
        <f>IFERROR(IF(VLOOKUP(I82,Inputs!$A$20:$G$29,3,FALSE)="Base Increase",VLOOKUP(I82,Inputs!$A$7:$G$16,3,FALSE),0),0)</f>
        <v>0</v>
      </c>
      <c r="P82" s="5">
        <f>IFERROR(IF(VLOOKUP(I82,Inputs!$A$20:$G$29,4,FALSE)="Base Increase",VLOOKUP(I82,Inputs!$A$7:$G$16,4,FALSE),0),0)</f>
        <v>0</v>
      </c>
      <c r="Q82" s="5">
        <f>IFERROR(IF(F82=1,IF(VLOOKUP(I82,Inputs!$A$20:$G$29,5,FALSE)="Base Increase",VLOOKUP(I82,Inputs!$A$7:$G$16,5,FALSE),0),0),0)</f>
        <v>0</v>
      </c>
      <c r="R82" s="5">
        <f>IFERROR(IF(G82=1,IF(VLOOKUP(I82,Inputs!$A$20:$G$29,6,FALSE)="Base Increase",VLOOKUP(I82,Inputs!$A$7:$G$16,6,FALSE),0),0),0)</f>
        <v>0</v>
      </c>
      <c r="S82" s="5">
        <f>IFERROR(IF(H82=1,IF(VLOOKUP(I82,Inputs!$A$20:$G$29,7,FALSE)="Base Increase",VLOOKUP(I82,Inputs!$A$7:$G$16,7,FALSE),0),0),0)</f>
        <v>0</v>
      </c>
      <c r="T82" s="5">
        <f t="shared" si="6"/>
        <v>0</v>
      </c>
      <c r="U82" s="5">
        <f t="shared" si="7"/>
        <v>0</v>
      </c>
      <c r="V82" s="5">
        <f t="shared" si="8"/>
        <v>0</v>
      </c>
      <c r="W82" s="5">
        <f t="shared" si="9"/>
        <v>0</v>
      </c>
      <c r="X82" s="5">
        <f>IF(AND(I82&lt;=4,V82&gt;Inputs!$B$32),MAX(C82,Inputs!$B$32),V82)</f>
        <v>0</v>
      </c>
      <c r="Y82" s="5">
        <f>IF(AND(I82&lt;=4,W82&gt;Inputs!$B$32),MAX(C82,Inputs!$B$32),W82)</f>
        <v>0</v>
      </c>
      <c r="Z82" s="5">
        <f>IF(AND(I82&lt;=7,X82&gt;Inputs!$B$33),MAX(C82,Inputs!$B$33),X82)</f>
        <v>0</v>
      </c>
      <c r="AA82" s="5">
        <f>IF(W82&gt;Inputs!$B$34,Inputs!$B$34,Y82)</f>
        <v>0</v>
      </c>
      <c r="AB82" s="5">
        <f>IF(Z82&gt;Inputs!$B$34,Inputs!$B$34,Z82)</f>
        <v>0</v>
      </c>
      <c r="AC82" s="5">
        <f>IF(AA82&gt;Inputs!$B$34,Inputs!$B$34,AA82)</f>
        <v>0</v>
      </c>
      <c r="AD82" s="11">
        <f t="shared" si="10"/>
        <v>0</v>
      </c>
      <c r="AE82" s="11">
        <f t="shared" si="11"/>
        <v>0</v>
      </c>
    </row>
    <row r="83" spans="1:31" x14ac:dyDescent="0.25">
      <c r="A83" s="1">
        <f>'Salary and Rating'!A84</f>
        <v>0</v>
      </c>
      <c r="B83" s="1">
        <f>'Salary and Rating'!B84</f>
        <v>0</v>
      </c>
      <c r="C83" s="13">
        <f>'Salary and Rating'!C84</f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f>'Salary and Rating'!J84</f>
        <v>0</v>
      </c>
      <c r="J83" s="5">
        <f>IFERROR(IF(VLOOKUP(I83,Inputs!$A$20:$G$29,3,FALSE)="Stipend Award",VLOOKUP(I83,Inputs!$A$7:$G$16,3,FALSE),0),0)</f>
        <v>0</v>
      </c>
      <c r="K83" s="5">
        <f>IFERROR(IF(VLOOKUP(I83,Inputs!$A$20:$G$29,4,FALSE)="Stipend Award",VLOOKUP(I83,Inputs!$A$7:$G$16,4,FALSE),0),0)</f>
        <v>0</v>
      </c>
      <c r="L83" s="5">
        <f>IFERROR(IF(F83=1,IF(VLOOKUP(I83,Inputs!$A$20:$G$29,5,FALSE)="Stipend Award",VLOOKUP(I83,Inputs!$A$7:$G$16,5,FALSE),0),0),0)</f>
        <v>0</v>
      </c>
      <c r="M83" s="5">
        <f>IFERROR(IF(G83=1,IF(VLOOKUP(I83,Inputs!$A$20:$G$29,6,FALSE)="Stipend Award",VLOOKUP(I83,Inputs!$A$7:$G$16,6,FALSE),0),0),0)</f>
        <v>0</v>
      </c>
      <c r="N83" s="5">
        <f>IFERROR(IF(H83=1,IF(VLOOKUP(I83,Inputs!$A$20:$G$29,7,FALSE)="Stipend Award",VLOOKUP(I83,Inputs!$A$7:$G$16,7,FALSE),0),0),0)</f>
        <v>0</v>
      </c>
      <c r="O83" s="5">
        <f>IFERROR(IF(VLOOKUP(I83,Inputs!$A$20:$G$29,3,FALSE)="Base Increase",VLOOKUP(I83,Inputs!$A$7:$G$16,3,FALSE),0),0)</f>
        <v>0</v>
      </c>
      <c r="P83" s="5">
        <f>IFERROR(IF(VLOOKUP(I83,Inputs!$A$20:$G$29,4,FALSE)="Base Increase",VLOOKUP(I83,Inputs!$A$7:$G$16,4,FALSE),0),0)</f>
        <v>0</v>
      </c>
      <c r="Q83" s="5">
        <f>IFERROR(IF(F83=1,IF(VLOOKUP(I83,Inputs!$A$20:$G$29,5,FALSE)="Base Increase",VLOOKUP(I83,Inputs!$A$7:$G$16,5,FALSE),0),0),0)</f>
        <v>0</v>
      </c>
      <c r="R83" s="5">
        <f>IFERROR(IF(G83=1,IF(VLOOKUP(I83,Inputs!$A$20:$G$29,6,FALSE)="Base Increase",VLOOKUP(I83,Inputs!$A$7:$G$16,6,FALSE),0),0),0)</f>
        <v>0</v>
      </c>
      <c r="S83" s="5">
        <f>IFERROR(IF(H83=1,IF(VLOOKUP(I83,Inputs!$A$20:$G$29,7,FALSE)="Base Increase",VLOOKUP(I83,Inputs!$A$7:$G$16,7,FALSE),0),0),0)</f>
        <v>0</v>
      </c>
      <c r="T83" s="5">
        <f t="shared" si="6"/>
        <v>0</v>
      </c>
      <c r="U83" s="5">
        <f t="shared" si="7"/>
        <v>0</v>
      </c>
      <c r="V83" s="5">
        <f t="shared" si="8"/>
        <v>0</v>
      </c>
      <c r="W83" s="5">
        <f t="shared" si="9"/>
        <v>0</v>
      </c>
      <c r="X83" s="5">
        <f>IF(AND(I83&lt;=4,V83&gt;Inputs!$B$32),MAX(C83,Inputs!$B$32),V83)</f>
        <v>0</v>
      </c>
      <c r="Y83" s="5">
        <f>IF(AND(I83&lt;=4,W83&gt;Inputs!$B$32),MAX(C83,Inputs!$B$32),W83)</f>
        <v>0</v>
      </c>
      <c r="Z83" s="5">
        <f>IF(AND(I83&lt;=7,X83&gt;Inputs!$B$33),MAX(C83,Inputs!$B$33),X83)</f>
        <v>0</v>
      </c>
      <c r="AA83" s="5">
        <f>IF(W83&gt;Inputs!$B$34,Inputs!$B$34,Y83)</f>
        <v>0</v>
      </c>
      <c r="AB83" s="5">
        <f>IF(Z83&gt;Inputs!$B$34,Inputs!$B$34,Z83)</f>
        <v>0</v>
      </c>
      <c r="AC83" s="5">
        <f>IF(AA83&gt;Inputs!$B$34,Inputs!$B$34,AA83)</f>
        <v>0</v>
      </c>
      <c r="AD83" s="11">
        <f t="shared" si="10"/>
        <v>0</v>
      </c>
      <c r="AE83" s="11">
        <f t="shared" si="11"/>
        <v>0</v>
      </c>
    </row>
    <row r="84" spans="1:31" x14ac:dyDescent="0.25">
      <c r="A84" s="1">
        <f>'Salary and Rating'!A85</f>
        <v>0</v>
      </c>
      <c r="B84" s="1">
        <f>'Salary and Rating'!B85</f>
        <v>0</v>
      </c>
      <c r="C84" s="13">
        <f>'Salary and Rating'!C85</f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f>'Salary and Rating'!J85</f>
        <v>0</v>
      </c>
      <c r="J84" s="5">
        <f>IFERROR(IF(VLOOKUP(I84,Inputs!$A$20:$G$29,3,FALSE)="Stipend Award",VLOOKUP(I84,Inputs!$A$7:$G$16,3,FALSE),0),0)</f>
        <v>0</v>
      </c>
      <c r="K84" s="5">
        <f>IFERROR(IF(VLOOKUP(I84,Inputs!$A$20:$G$29,4,FALSE)="Stipend Award",VLOOKUP(I84,Inputs!$A$7:$G$16,4,FALSE),0),0)</f>
        <v>0</v>
      </c>
      <c r="L84" s="5">
        <f>IFERROR(IF(F84=1,IF(VLOOKUP(I84,Inputs!$A$20:$G$29,5,FALSE)="Stipend Award",VLOOKUP(I84,Inputs!$A$7:$G$16,5,FALSE),0),0),0)</f>
        <v>0</v>
      </c>
      <c r="M84" s="5">
        <f>IFERROR(IF(G84=1,IF(VLOOKUP(I84,Inputs!$A$20:$G$29,6,FALSE)="Stipend Award",VLOOKUP(I84,Inputs!$A$7:$G$16,6,FALSE),0),0),0)</f>
        <v>0</v>
      </c>
      <c r="N84" s="5">
        <f>IFERROR(IF(H84=1,IF(VLOOKUP(I84,Inputs!$A$20:$G$29,7,FALSE)="Stipend Award",VLOOKUP(I84,Inputs!$A$7:$G$16,7,FALSE),0),0),0)</f>
        <v>0</v>
      </c>
      <c r="O84" s="5">
        <f>IFERROR(IF(VLOOKUP(I84,Inputs!$A$20:$G$29,3,FALSE)="Base Increase",VLOOKUP(I84,Inputs!$A$7:$G$16,3,FALSE),0),0)</f>
        <v>0</v>
      </c>
      <c r="P84" s="5">
        <f>IFERROR(IF(VLOOKUP(I84,Inputs!$A$20:$G$29,4,FALSE)="Base Increase",VLOOKUP(I84,Inputs!$A$7:$G$16,4,FALSE),0),0)</f>
        <v>0</v>
      </c>
      <c r="Q84" s="5">
        <f>IFERROR(IF(F84=1,IF(VLOOKUP(I84,Inputs!$A$20:$G$29,5,FALSE)="Base Increase",VLOOKUP(I84,Inputs!$A$7:$G$16,5,FALSE),0),0),0)</f>
        <v>0</v>
      </c>
      <c r="R84" s="5">
        <f>IFERROR(IF(G84=1,IF(VLOOKUP(I84,Inputs!$A$20:$G$29,6,FALSE)="Base Increase",VLOOKUP(I84,Inputs!$A$7:$G$16,6,FALSE),0),0),0)</f>
        <v>0</v>
      </c>
      <c r="S84" s="5">
        <f>IFERROR(IF(H84=1,IF(VLOOKUP(I84,Inputs!$A$20:$G$29,7,FALSE)="Base Increase",VLOOKUP(I84,Inputs!$A$7:$G$16,7,FALSE),0),0),0)</f>
        <v>0</v>
      </c>
      <c r="T84" s="5">
        <f t="shared" si="6"/>
        <v>0</v>
      </c>
      <c r="U84" s="5">
        <f t="shared" si="7"/>
        <v>0</v>
      </c>
      <c r="V84" s="5">
        <f t="shared" si="8"/>
        <v>0</v>
      </c>
      <c r="W84" s="5">
        <f t="shared" si="9"/>
        <v>0</v>
      </c>
      <c r="X84" s="5">
        <f>IF(AND(I84&lt;=4,V84&gt;Inputs!$B$32),MAX(C84,Inputs!$B$32),V84)</f>
        <v>0</v>
      </c>
      <c r="Y84" s="5">
        <f>IF(AND(I84&lt;=4,W84&gt;Inputs!$B$32),MAX(C84,Inputs!$B$32),W84)</f>
        <v>0</v>
      </c>
      <c r="Z84" s="5">
        <f>IF(AND(I84&lt;=7,X84&gt;Inputs!$B$33),MAX(C84,Inputs!$B$33),X84)</f>
        <v>0</v>
      </c>
      <c r="AA84" s="5">
        <f>IF(W84&gt;Inputs!$B$34,Inputs!$B$34,Y84)</f>
        <v>0</v>
      </c>
      <c r="AB84" s="5">
        <f>IF(Z84&gt;Inputs!$B$34,Inputs!$B$34,Z84)</f>
        <v>0</v>
      </c>
      <c r="AC84" s="5">
        <f>IF(AA84&gt;Inputs!$B$34,Inputs!$B$34,AA84)</f>
        <v>0</v>
      </c>
      <c r="AD84" s="11">
        <f t="shared" si="10"/>
        <v>0</v>
      </c>
      <c r="AE84" s="11">
        <f t="shared" si="11"/>
        <v>0</v>
      </c>
    </row>
    <row r="85" spans="1:31" x14ac:dyDescent="0.25">
      <c r="A85" s="1">
        <f>'Salary and Rating'!A86</f>
        <v>0</v>
      </c>
      <c r="B85" s="1">
        <f>'Salary and Rating'!B86</f>
        <v>0</v>
      </c>
      <c r="C85" s="13">
        <f>'Salary and Rating'!C86</f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f>'Salary and Rating'!J86</f>
        <v>0</v>
      </c>
      <c r="J85" s="5">
        <f>IFERROR(IF(VLOOKUP(I85,Inputs!$A$20:$G$29,3,FALSE)="Stipend Award",VLOOKUP(I85,Inputs!$A$7:$G$16,3,FALSE),0),0)</f>
        <v>0</v>
      </c>
      <c r="K85" s="5">
        <f>IFERROR(IF(VLOOKUP(I85,Inputs!$A$20:$G$29,4,FALSE)="Stipend Award",VLOOKUP(I85,Inputs!$A$7:$G$16,4,FALSE),0),0)</f>
        <v>0</v>
      </c>
      <c r="L85" s="5">
        <f>IFERROR(IF(F85=1,IF(VLOOKUP(I85,Inputs!$A$20:$G$29,5,FALSE)="Stipend Award",VLOOKUP(I85,Inputs!$A$7:$G$16,5,FALSE),0),0),0)</f>
        <v>0</v>
      </c>
      <c r="M85" s="5">
        <f>IFERROR(IF(G85=1,IF(VLOOKUP(I85,Inputs!$A$20:$G$29,6,FALSE)="Stipend Award",VLOOKUP(I85,Inputs!$A$7:$G$16,6,FALSE),0),0),0)</f>
        <v>0</v>
      </c>
      <c r="N85" s="5">
        <f>IFERROR(IF(H85=1,IF(VLOOKUP(I85,Inputs!$A$20:$G$29,7,FALSE)="Stipend Award",VLOOKUP(I85,Inputs!$A$7:$G$16,7,FALSE),0),0),0)</f>
        <v>0</v>
      </c>
      <c r="O85" s="5">
        <f>IFERROR(IF(VLOOKUP(I85,Inputs!$A$20:$G$29,3,FALSE)="Base Increase",VLOOKUP(I85,Inputs!$A$7:$G$16,3,FALSE),0),0)</f>
        <v>0</v>
      </c>
      <c r="P85" s="5">
        <f>IFERROR(IF(VLOOKUP(I85,Inputs!$A$20:$G$29,4,FALSE)="Base Increase",VLOOKUP(I85,Inputs!$A$7:$G$16,4,FALSE),0),0)</f>
        <v>0</v>
      </c>
      <c r="Q85" s="5">
        <f>IFERROR(IF(F85=1,IF(VLOOKUP(I85,Inputs!$A$20:$G$29,5,FALSE)="Base Increase",VLOOKUP(I85,Inputs!$A$7:$G$16,5,FALSE),0),0),0)</f>
        <v>0</v>
      </c>
      <c r="R85" s="5">
        <f>IFERROR(IF(G85=1,IF(VLOOKUP(I85,Inputs!$A$20:$G$29,6,FALSE)="Base Increase",VLOOKUP(I85,Inputs!$A$7:$G$16,6,FALSE),0),0),0)</f>
        <v>0</v>
      </c>
      <c r="S85" s="5">
        <f>IFERROR(IF(H85=1,IF(VLOOKUP(I85,Inputs!$A$20:$G$29,7,FALSE)="Base Increase",VLOOKUP(I85,Inputs!$A$7:$G$16,7,FALSE),0),0),0)</f>
        <v>0</v>
      </c>
      <c r="T85" s="5">
        <f t="shared" si="6"/>
        <v>0</v>
      </c>
      <c r="U85" s="5">
        <f t="shared" si="7"/>
        <v>0</v>
      </c>
      <c r="V85" s="5">
        <f t="shared" si="8"/>
        <v>0</v>
      </c>
      <c r="W85" s="5">
        <f t="shared" si="9"/>
        <v>0</v>
      </c>
      <c r="X85" s="5">
        <f>IF(AND(I85&lt;=4,V85&gt;Inputs!$B$32),MAX(C85,Inputs!$B$32),V85)</f>
        <v>0</v>
      </c>
      <c r="Y85" s="5">
        <f>IF(AND(I85&lt;=4,W85&gt;Inputs!$B$32),MAX(C85,Inputs!$B$32),W85)</f>
        <v>0</v>
      </c>
      <c r="Z85" s="5">
        <f>IF(AND(I85&lt;=7,X85&gt;Inputs!$B$33),MAX(C85,Inputs!$B$33),X85)</f>
        <v>0</v>
      </c>
      <c r="AA85" s="5">
        <f>IF(W85&gt;Inputs!$B$34,Inputs!$B$34,Y85)</f>
        <v>0</v>
      </c>
      <c r="AB85" s="5">
        <f>IF(Z85&gt;Inputs!$B$34,Inputs!$B$34,Z85)</f>
        <v>0</v>
      </c>
      <c r="AC85" s="5">
        <f>IF(AA85&gt;Inputs!$B$34,Inputs!$B$34,AA85)</f>
        <v>0</v>
      </c>
      <c r="AD85" s="11">
        <f t="shared" si="10"/>
        <v>0</v>
      </c>
      <c r="AE85" s="11">
        <f t="shared" si="11"/>
        <v>0</v>
      </c>
    </row>
    <row r="86" spans="1:31" x14ac:dyDescent="0.25">
      <c r="A86" s="1">
        <f>'Salary and Rating'!A87</f>
        <v>0</v>
      </c>
      <c r="B86" s="1">
        <f>'Salary and Rating'!B87</f>
        <v>0</v>
      </c>
      <c r="C86" s="13">
        <f>'Salary and Rating'!C87</f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f>'Salary and Rating'!J87</f>
        <v>0</v>
      </c>
      <c r="J86" s="5">
        <f>IFERROR(IF(VLOOKUP(I86,Inputs!$A$20:$G$29,3,FALSE)="Stipend Award",VLOOKUP(I86,Inputs!$A$7:$G$16,3,FALSE),0),0)</f>
        <v>0</v>
      </c>
      <c r="K86" s="5">
        <f>IFERROR(IF(VLOOKUP(I86,Inputs!$A$20:$G$29,4,FALSE)="Stipend Award",VLOOKUP(I86,Inputs!$A$7:$G$16,4,FALSE),0),0)</f>
        <v>0</v>
      </c>
      <c r="L86" s="5">
        <f>IFERROR(IF(F86=1,IF(VLOOKUP(I86,Inputs!$A$20:$G$29,5,FALSE)="Stipend Award",VLOOKUP(I86,Inputs!$A$7:$G$16,5,FALSE),0),0),0)</f>
        <v>0</v>
      </c>
      <c r="M86" s="5">
        <f>IFERROR(IF(G86=1,IF(VLOOKUP(I86,Inputs!$A$20:$G$29,6,FALSE)="Stipend Award",VLOOKUP(I86,Inputs!$A$7:$G$16,6,FALSE),0),0),0)</f>
        <v>0</v>
      </c>
      <c r="N86" s="5">
        <f>IFERROR(IF(H86=1,IF(VLOOKUP(I86,Inputs!$A$20:$G$29,7,FALSE)="Stipend Award",VLOOKUP(I86,Inputs!$A$7:$G$16,7,FALSE),0),0),0)</f>
        <v>0</v>
      </c>
      <c r="O86" s="5">
        <f>IFERROR(IF(VLOOKUP(I86,Inputs!$A$20:$G$29,3,FALSE)="Base Increase",VLOOKUP(I86,Inputs!$A$7:$G$16,3,FALSE),0),0)</f>
        <v>0</v>
      </c>
      <c r="P86" s="5">
        <f>IFERROR(IF(VLOOKUP(I86,Inputs!$A$20:$G$29,4,FALSE)="Base Increase",VLOOKUP(I86,Inputs!$A$7:$G$16,4,FALSE),0),0)</f>
        <v>0</v>
      </c>
      <c r="Q86" s="5">
        <f>IFERROR(IF(F86=1,IF(VLOOKUP(I86,Inputs!$A$20:$G$29,5,FALSE)="Base Increase",VLOOKUP(I86,Inputs!$A$7:$G$16,5,FALSE),0),0),0)</f>
        <v>0</v>
      </c>
      <c r="R86" s="5">
        <f>IFERROR(IF(G86=1,IF(VLOOKUP(I86,Inputs!$A$20:$G$29,6,FALSE)="Base Increase",VLOOKUP(I86,Inputs!$A$7:$G$16,6,FALSE),0),0),0)</f>
        <v>0</v>
      </c>
      <c r="S86" s="5">
        <f>IFERROR(IF(H86=1,IF(VLOOKUP(I86,Inputs!$A$20:$G$29,7,FALSE)="Base Increase",VLOOKUP(I86,Inputs!$A$7:$G$16,7,FALSE),0),0),0)</f>
        <v>0</v>
      </c>
      <c r="T86" s="5">
        <f t="shared" si="6"/>
        <v>0</v>
      </c>
      <c r="U86" s="5">
        <f t="shared" si="7"/>
        <v>0</v>
      </c>
      <c r="V86" s="5">
        <f t="shared" si="8"/>
        <v>0</v>
      </c>
      <c r="W86" s="5">
        <f t="shared" si="9"/>
        <v>0</v>
      </c>
      <c r="X86" s="5">
        <f>IF(AND(I86&lt;=4,V86&gt;Inputs!$B$32),MAX(C86,Inputs!$B$32),V86)</f>
        <v>0</v>
      </c>
      <c r="Y86" s="5">
        <f>IF(AND(I86&lt;=4,W86&gt;Inputs!$B$32),MAX(C86,Inputs!$B$32),W86)</f>
        <v>0</v>
      </c>
      <c r="Z86" s="5">
        <f>IF(AND(I86&lt;=7,X86&gt;Inputs!$B$33),MAX(C86,Inputs!$B$33),X86)</f>
        <v>0</v>
      </c>
      <c r="AA86" s="5">
        <f>IF(W86&gt;Inputs!$B$34,Inputs!$B$34,Y86)</f>
        <v>0</v>
      </c>
      <c r="AB86" s="5">
        <f>IF(Z86&gt;Inputs!$B$34,Inputs!$B$34,Z86)</f>
        <v>0</v>
      </c>
      <c r="AC86" s="5">
        <f>IF(AA86&gt;Inputs!$B$34,Inputs!$B$34,AA86)</f>
        <v>0</v>
      </c>
      <c r="AD86" s="11">
        <f t="shared" si="10"/>
        <v>0</v>
      </c>
      <c r="AE86" s="11">
        <f t="shared" si="11"/>
        <v>0</v>
      </c>
    </row>
    <row r="87" spans="1:31" x14ac:dyDescent="0.25">
      <c r="A87" s="1">
        <f>'Salary and Rating'!A88</f>
        <v>0</v>
      </c>
      <c r="B87" s="1">
        <f>'Salary and Rating'!B88</f>
        <v>0</v>
      </c>
      <c r="C87" s="13">
        <f>'Salary and Rating'!C88</f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f>'Salary and Rating'!J88</f>
        <v>0</v>
      </c>
      <c r="J87" s="5">
        <f>IFERROR(IF(VLOOKUP(I87,Inputs!$A$20:$G$29,3,FALSE)="Stipend Award",VLOOKUP(I87,Inputs!$A$7:$G$16,3,FALSE),0),0)</f>
        <v>0</v>
      </c>
      <c r="K87" s="5">
        <f>IFERROR(IF(VLOOKUP(I87,Inputs!$A$20:$G$29,4,FALSE)="Stipend Award",VLOOKUP(I87,Inputs!$A$7:$G$16,4,FALSE),0),0)</f>
        <v>0</v>
      </c>
      <c r="L87" s="5">
        <f>IFERROR(IF(F87=1,IF(VLOOKUP(I87,Inputs!$A$20:$G$29,5,FALSE)="Stipend Award",VLOOKUP(I87,Inputs!$A$7:$G$16,5,FALSE),0),0),0)</f>
        <v>0</v>
      </c>
      <c r="M87" s="5">
        <f>IFERROR(IF(G87=1,IF(VLOOKUP(I87,Inputs!$A$20:$G$29,6,FALSE)="Stipend Award",VLOOKUP(I87,Inputs!$A$7:$G$16,6,FALSE),0),0),0)</f>
        <v>0</v>
      </c>
      <c r="N87" s="5">
        <f>IFERROR(IF(H87=1,IF(VLOOKUP(I87,Inputs!$A$20:$G$29,7,FALSE)="Stipend Award",VLOOKUP(I87,Inputs!$A$7:$G$16,7,FALSE),0),0),0)</f>
        <v>0</v>
      </c>
      <c r="O87" s="5">
        <f>IFERROR(IF(VLOOKUP(I87,Inputs!$A$20:$G$29,3,FALSE)="Base Increase",VLOOKUP(I87,Inputs!$A$7:$G$16,3,FALSE),0),0)</f>
        <v>0</v>
      </c>
      <c r="P87" s="5">
        <f>IFERROR(IF(VLOOKUP(I87,Inputs!$A$20:$G$29,4,FALSE)="Base Increase",VLOOKUP(I87,Inputs!$A$7:$G$16,4,FALSE),0),0)</f>
        <v>0</v>
      </c>
      <c r="Q87" s="5">
        <f>IFERROR(IF(F87=1,IF(VLOOKUP(I87,Inputs!$A$20:$G$29,5,FALSE)="Base Increase",VLOOKUP(I87,Inputs!$A$7:$G$16,5,FALSE),0),0),0)</f>
        <v>0</v>
      </c>
      <c r="R87" s="5">
        <f>IFERROR(IF(G87=1,IF(VLOOKUP(I87,Inputs!$A$20:$G$29,6,FALSE)="Base Increase",VLOOKUP(I87,Inputs!$A$7:$G$16,6,FALSE),0),0),0)</f>
        <v>0</v>
      </c>
      <c r="S87" s="5">
        <f>IFERROR(IF(H87=1,IF(VLOOKUP(I87,Inputs!$A$20:$G$29,7,FALSE)="Base Increase",VLOOKUP(I87,Inputs!$A$7:$G$16,7,FALSE),0),0),0)</f>
        <v>0</v>
      </c>
      <c r="T87" s="5">
        <f t="shared" si="6"/>
        <v>0</v>
      </c>
      <c r="U87" s="5">
        <f t="shared" si="7"/>
        <v>0</v>
      </c>
      <c r="V87" s="5">
        <f t="shared" si="8"/>
        <v>0</v>
      </c>
      <c r="W87" s="5">
        <f t="shared" si="9"/>
        <v>0</v>
      </c>
      <c r="X87" s="5">
        <f>IF(AND(I87&lt;=4,V87&gt;Inputs!$B$32),MAX(C87,Inputs!$B$32),V87)</f>
        <v>0</v>
      </c>
      <c r="Y87" s="5">
        <f>IF(AND(I87&lt;=4,W87&gt;Inputs!$B$32),MAX(C87,Inputs!$B$32),W87)</f>
        <v>0</v>
      </c>
      <c r="Z87" s="5">
        <f>IF(AND(I87&lt;=7,X87&gt;Inputs!$B$33),MAX(C87,Inputs!$B$33),X87)</f>
        <v>0</v>
      </c>
      <c r="AA87" s="5">
        <f>IF(W87&gt;Inputs!$B$34,Inputs!$B$34,Y87)</f>
        <v>0</v>
      </c>
      <c r="AB87" s="5">
        <f>IF(Z87&gt;Inputs!$B$34,Inputs!$B$34,Z87)</f>
        <v>0</v>
      </c>
      <c r="AC87" s="5">
        <f>IF(AA87&gt;Inputs!$B$34,Inputs!$B$34,AA87)</f>
        <v>0</v>
      </c>
      <c r="AD87" s="11">
        <f t="shared" si="10"/>
        <v>0</v>
      </c>
      <c r="AE87" s="11">
        <f t="shared" si="11"/>
        <v>0</v>
      </c>
    </row>
    <row r="88" spans="1:31" x14ac:dyDescent="0.25">
      <c r="A88" s="1">
        <f>'Salary and Rating'!A89</f>
        <v>0</v>
      </c>
      <c r="B88" s="1">
        <f>'Salary and Rating'!B89</f>
        <v>0</v>
      </c>
      <c r="C88" s="13">
        <f>'Salary and Rating'!C89</f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f>'Salary and Rating'!J89</f>
        <v>0</v>
      </c>
      <c r="J88" s="5">
        <f>IFERROR(IF(VLOOKUP(I88,Inputs!$A$20:$G$29,3,FALSE)="Stipend Award",VLOOKUP(I88,Inputs!$A$7:$G$16,3,FALSE),0),0)</f>
        <v>0</v>
      </c>
      <c r="K88" s="5">
        <f>IFERROR(IF(VLOOKUP(I88,Inputs!$A$20:$G$29,4,FALSE)="Stipend Award",VLOOKUP(I88,Inputs!$A$7:$G$16,4,FALSE),0),0)</f>
        <v>0</v>
      </c>
      <c r="L88" s="5">
        <f>IFERROR(IF(F88=1,IF(VLOOKUP(I88,Inputs!$A$20:$G$29,5,FALSE)="Stipend Award",VLOOKUP(I88,Inputs!$A$7:$G$16,5,FALSE),0),0),0)</f>
        <v>0</v>
      </c>
      <c r="M88" s="5">
        <f>IFERROR(IF(G88=1,IF(VLOOKUP(I88,Inputs!$A$20:$G$29,6,FALSE)="Stipend Award",VLOOKUP(I88,Inputs!$A$7:$G$16,6,FALSE),0),0),0)</f>
        <v>0</v>
      </c>
      <c r="N88" s="5">
        <f>IFERROR(IF(H88=1,IF(VLOOKUP(I88,Inputs!$A$20:$G$29,7,FALSE)="Stipend Award",VLOOKUP(I88,Inputs!$A$7:$G$16,7,FALSE),0),0),0)</f>
        <v>0</v>
      </c>
      <c r="O88" s="5">
        <f>IFERROR(IF(VLOOKUP(I88,Inputs!$A$20:$G$29,3,FALSE)="Base Increase",VLOOKUP(I88,Inputs!$A$7:$G$16,3,FALSE),0),0)</f>
        <v>0</v>
      </c>
      <c r="P88" s="5">
        <f>IFERROR(IF(VLOOKUP(I88,Inputs!$A$20:$G$29,4,FALSE)="Base Increase",VLOOKUP(I88,Inputs!$A$7:$G$16,4,FALSE),0),0)</f>
        <v>0</v>
      </c>
      <c r="Q88" s="5">
        <f>IFERROR(IF(F88=1,IF(VLOOKUP(I88,Inputs!$A$20:$G$29,5,FALSE)="Base Increase",VLOOKUP(I88,Inputs!$A$7:$G$16,5,FALSE),0),0),0)</f>
        <v>0</v>
      </c>
      <c r="R88" s="5">
        <f>IFERROR(IF(G88=1,IF(VLOOKUP(I88,Inputs!$A$20:$G$29,6,FALSE)="Base Increase",VLOOKUP(I88,Inputs!$A$7:$G$16,6,FALSE),0),0),0)</f>
        <v>0</v>
      </c>
      <c r="S88" s="5">
        <f>IFERROR(IF(H88=1,IF(VLOOKUP(I88,Inputs!$A$20:$G$29,7,FALSE)="Base Increase",VLOOKUP(I88,Inputs!$A$7:$G$16,7,FALSE),0),0),0)</f>
        <v>0</v>
      </c>
      <c r="T88" s="5">
        <f t="shared" si="6"/>
        <v>0</v>
      </c>
      <c r="U88" s="5">
        <f t="shared" si="7"/>
        <v>0</v>
      </c>
      <c r="V88" s="5">
        <f t="shared" si="8"/>
        <v>0</v>
      </c>
      <c r="W88" s="5">
        <f t="shared" si="9"/>
        <v>0</v>
      </c>
      <c r="X88" s="5">
        <f>IF(AND(I88&lt;=4,V88&gt;Inputs!$B$32),MAX(C88,Inputs!$B$32),V88)</f>
        <v>0</v>
      </c>
      <c r="Y88" s="5">
        <f>IF(AND(I88&lt;=4,W88&gt;Inputs!$B$32),MAX(C88,Inputs!$B$32),W88)</f>
        <v>0</v>
      </c>
      <c r="Z88" s="5">
        <f>IF(AND(I88&lt;=7,X88&gt;Inputs!$B$33),MAX(C88,Inputs!$B$33),X88)</f>
        <v>0</v>
      </c>
      <c r="AA88" s="5">
        <f>IF(W88&gt;Inputs!$B$34,Inputs!$B$34,Y88)</f>
        <v>0</v>
      </c>
      <c r="AB88" s="5">
        <f>IF(Z88&gt;Inputs!$B$34,Inputs!$B$34,Z88)</f>
        <v>0</v>
      </c>
      <c r="AC88" s="5">
        <f>IF(AA88&gt;Inputs!$B$34,Inputs!$B$34,AA88)</f>
        <v>0</v>
      </c>
      <c r="AD88" s="11">
        <f t="shared" si="10"/>
        <v>0</v>
      </c>
      <c r="AE88" s="11">
        <f t="shared" si="11"/>
        <v>0</v>
      </c>
    </row>
    <row r="89" spans="1:31" x14ac:dyDescent="0.25">
      <c r="A89" s="1">
        <f>'Salary and Rating'!A90</f>
        <v>0</v>
      </c>
      <c r="B89" s="1">
        <f>'Salary and Rating'!B90</f>
        <v>0</v>
      </c>
      <c r="C89" s="13">
        <f>'Salary and Rating'!C90</f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f>'Salary and Rating'!J90</f>
        <v>0</v>
      </c>
      <c r="J89" s="5">
        <f>IFERROR(IF(VLOOKUP(I89,Inputs!$A$20:$G$29,3,FALSE)="Stipend Award",VLOOKUP(I89,Inputs!$A$7:$G$16,3,FALSE),0),0)</f>
        <v>0</v>
      </c>
      <c r="K89" s="5">
        <f>IFERROR(IF(VLOOKUP(I89,Inputs!$A$20:$G$29,4,FALSE)="Stipend Award",VLOOKUP(I89,Inputs!$A$7:$G$16,4,FALSE),0),0)</f>
        <v>0</v>
      </c>
      <c r="L89" s="5">
        <f>IFERROR(IF(F89=1,IF(VLOOKUP(I89,Inputs!$A$20:$G$29,5,FALSE)="Stipend Award",VLOOKUP(I89,Inputs!$A$7:$G$16,5,FALSE),0),0),0)</f>
        <v>0</v>
      </c>
      <c r="M89" s="5">
        <f>IFERROR(IF(G89=1,IF(VLOOKUP(I89,Inputs!$A$20:$G$29,6,FALSE)="Stipend Award",VLOOKUP(I89,Inputs!$A$7:$G$16,6,FALSE),0),0),0)</f>
        <v>0</v>
      </c>
      <c r="N89" s="5">
        <f>IFERROR(IF(H89=1,IF(VLOOKUP(I89,Inputs!$A$20:$G$29,7,FALSE)="Stipend Award",VLOOKUP(I89,Inputs!$A$7:$G$16,7,FALSE),0),0),0)</f>
        <v>0</v>
      </c>
      <c r="O89" s="5">
        <f>IFERROR(IF(VLOOKUP(I89,Inputs!$A$20:$G$29,3,FALSE)="Base Increase",VLOOKUP(I89,Inputs!$A$7:$G$16,3,FALSE),0),0)</f>
        <v>0</v>
      </c>
      <c r="P89" s="5">
        <f>IFERROR(IF(VLOOKUP(I89,Inputs!$A$20:$G$29,4,FALSE)="Base Increase",VLOOKUP(I89,Inputs!$A$7:$G$16,4,FALSE),0),0)</f>
        <v>0</v>
      </c>
      <c r="Q89" s="5">
        <f>IFERROR(IF(F89=1,IF(VLOOKUP(I89,Inputs!$A$20:$G$29,5,FALSE)="Base Increase",VLOOKUP(I89,Inputs!$A$7:$G$16,5,FALSE),0),0),0)</f>
        <v>0</v>
      </c>
      <c r="R89" s="5">
        <f>IFERROR(IF(G89=1,IF(VLOOKUP(I89,Inputs!$A$20:$G$29,6,FALSE)="Base Increase",VLOOKUP(I89,Inputs!$A$7:$G$16,6,FALSE),0),0),0)</f>
        <v>0</v>
      </c>
      <c r="S89" s="5">
        <f>IFERROR(IF(H89=1,IF(VLOOKUP(I89,Inputs!$A$20:$G$29,7,FALSE)="Base Increase",VLOOKUP(I89,Inputs!$A$7:$G$16,7,FALSE),0),0),0)</f>
        <v>0</v>
      </c>
      <c r="T89" s="5">
        <f t="shared" si="6"/>
        <v>0</v>
      </c>
      <c r="U89" s="5">
        <f t="shared" si="7"/>
        <v>0</v>
      </c>
      <c r="V89" s="5">
        <f t="shared" si="8"/>
        <v>0</v>
      </c>
      <c r="W89" s="5">
        <f t="shared" si="9"/>
        <v>0</v>
      </c>
      <c r="X89" s="5">
        <f>IF(AND(I89&lt;=4,V89&gt;Inputs!$B$32),MAX(C89,Inputs!$B$32),V89)</f>
        <v>0</v>
      </c>
      <c r="Y89" s="5">
        <f>IF(AND(I89&lt;=4,W89&gt;Inputs!$B$32),MAX(C89,Inputs!$B$32),W89)</f>
        <v>0</v>
      </c>
      <c r="Z89" s="5">
        <f>IF(AND(I89&lt;=7,X89&gt;Inputs!$B$33),MAX(C89,Inputs!$B$33),X89)</f>
        <v>0</v>
      </c>
      <c r="AA89" s="5">
        <f>IF(W89&gt;Inputs!$B$34,Inputs!$B$34,Y89)</f>
        <v>0</v>
      </c>
      <c r="AB89" s="5">
        <f>IF(Z89&gt;Inputs!$B$34,Inputs!$B$34,Z89)</f>
        <v>0</v>
      </c>
      <c r="AC89" s="5">
        <f>IF(AA89&gt;Inputs!$B$34,Inputs!$B$34,AA89)</f>
        <v>0</v>
      </c>
      <c r="AD89" s="11">
        <f t="shared" si="10"/>
        <v>0</v>
      </c>
      <c r="AE89" s="11">
        <f t="shared" si="11"/>
        <v>0</v>
      </c>
    </row>
    <row r="90" spans="1:31" x14ac:dyDescent="0.25">
      <c r="A90" s="1">
        <f>'Salary and Rating'!A91</f>
        <v>0</v>
      </c>
      <c r="B90" s="1">
        <f>'Salary and Rating'!B91</f>
        <v>0</v>
      </c>
      <c r="C90" s="13">
        <f>'Salary and Rating'!C91</f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f>'Salary and Rating'!J91</f>
        <v>0</v>
      </c>
      <c r="J90" s="5">
        <f>IFERROR(IF(VLOOKUP(I90,Inputs!$A$20:$G$29,3,FALSE)="Stipend Award",VLOOKUP(I90,Inputs!$A$7:$G$16,3,FALSE),0),0)</f>
        <v>0</v>
      </c>
      <c r="K90" s="5">
        <f>IFERROR(IF(VLOOKUP(I90,Inputs!$A$20:$G$29,4,FALSE)="Stipend Award",VLOOKUP(I90,Inputs!$A$7:$G$16,4,FALSE),0),0)</f>
        <v>0</v>
      </c>
      <c r="L90" s="5">
        <f>IFERROR(IF(F90=1,IF(VLOOKUP(I90,Inputs!$A$20:$G$29,5,FALSE)="Stipend Award",VLOOKUP(I90,Inputs!$A$7:$G$16,5,FALSE),0),0),0)</f>
        <v>0</v>
      </c>
      <c r="M90" s="5">
        <f>IFERROR(IF(G90=1,IF(VLOOKUP(I90,Inputs!$A$20:$G$29,6,FALSE)="Stipend Award",VLOOKUP(I90,Inputs!$A$7:$G$16,6,FALSE),0),0),0)</f>
        <v>0</v>
      </c>
      <c r="N90" s="5">
        <f>IFERROR(IF(H90=1,IF(VLOOKUP(I90,Inputs!$A$20:$G$29,7,FALSE)="Stipend Award",VLOOKUP(I90,Inputs!$A$7:$G$16,7,FALSE),0),0),0)</f>
        <v>0</v>
      </c>
      <c r="O90" s="5">
        <f>IFERROR(IF(VLOOKUP(I90,Inputs!$A$20:$G$29,3,FALSE)="Base Increase",VLOOKUP(I90,Inputs!$A$7:$G$16,3,FALSE),0),0)</f>
        <v>0</v>
      </c>
      <c r="P90" s="5">
        <f>IFERROR(IF(VLOOKUP(I90,Inputs!$A$20:$G$29,4,FALSE)="Base Increase",VLOOKUP(I90,Inputs!$A$7:$G$16,4,FALSE),0),0)</f>
        <v>0</v>
      </c>
      <c r="Q90" s="5">
        <f>IFERROR(IF(F90=1,IF(VLOOKUP(I90,Inputs!$A$20:$G$29,5,FALSE)="Base Increase",VLOOKUP(I90,Inputs!$A$7:$G$16,5,FALSE),0),0),0)</f>
        <v>0</v>
      </c>
      <c r="R90" s="5">
        <f>IFERROR(IF(G90=1,IF(VLOOKUP(I90,Inputs!$A$20:$G$29,6,FALSE)="Base Increase",VLOOKUP(I90,Inputs!$A$7:$G$16,6,FALSE),0),0),0)</f>
        <v>0</v>
      </c>
      <c r="S90" s="5">
        <f>IFERROR(IF(H90=1,IF(VLOOKUP(I90,Inputs!$A$20:$G$29,7,FALSE)="Base Increase",VLOOKUP(I90,Inputs!$A$7:$G$16,7,FALSE),0),0),0)</f>
        <v>0</v>
      </c>
      <c r="T90" s="5">
        <f t="shared" si="6"/>
        <v>0</v>
      </c>
      <c r="U90" s="5">
        <f t="shared" si="7"/>
        <v>0</v>
      </c>
      <c r="V90" s="5">
        <f t="shared" si="8"/>
        <v>0</v>
      </c>
      <c r="W90" s="5">
        <f t="shared" si="9"/>
        <v>0</v>
      </c>
      <c r="X90" s="5">
        <f>IF(AND(I90&lt;=4,V90&gt;Inputs!$B$32),MAX(C90,Inputs!$B$32),V90)</f>
        <v>0</v>
      </c>
      <c r="Y90" s="5">
        <f>IF(AND(I90&lt;=4,W90&gt;Inputs!$B$32),MAX(C90,Inputs!$B$32),W90)</f>
        <v>0</v>
      </c>
      <c r="Z90" s="5">
        <f>IF(AND(I90&lt;=7,X90&gt;Inputs!$B$33),MAX(C90,Inputs!$B$33),X90)</f>
        <v>0</v>
      </c>
      <c r="AA90" s="5">
        <f>IF(W90&gt;Inputs!$B$34,Inputs!$B$34,Y90)</f>
        <v>0</v>
      </c>
      <c r="AB90" s="5">
        <f>IF(Z90&gt;Inputs!$B$34,Inputs!$B$34,Z90)</f>
        <v>0</v>
      </c>
      <c r="AC90" s="5">
        <f>IF(AA90&gt;Inputs!$B$34,Inputs!$B$34,AA90)</f>
        <v>0</v>
      </c>
      <c r="AD90" s="11">
        <f t="shared" si="10"/>
        <v>0</v>
      </c>
      <c r="AE90" s="11">
        <f t="shared" si="11"/>
        <v>0</v>
      </c>
    </row>
    <row r="91" spans="1:31" x14ac:dyDescent="0.25">
      <c r="A91" s="1">
        <f>'Salary and Rating'!A92</f>
        <v>0</v>
      </c>
      <c r="B91" s="1">
        <f>'Salary and Rating'!B92</f>
        <v>0</v>
      </c>
      <c r="C91" s="13">
        <f>'Salary and Rating'!C92</f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f>'Salary and Rating'!J92</f>
        <v>0</v>
      </c>
      <c r="J91" s="5">
        <f>IFERROR(IF(VLOOKUP(I91,Inputs!$A$20:$G$29,3,FALSE)="Stipend Award",VLOOKUP(I91,Inputs!$A$7:$G$16,3,FALSE),0),0)</f>
        <v>0</v>
      </c>
      <c r="K91" s="5">
        <f>IFERROR(IF(VLOOKUP(I91,Inputs!$A$20:$G$29,4,FALSE)="Stipend Award",VLOOKUP(I91,Inputs!$A$7:$G$16,4,FALSE),0),0)</f>
        <v>0</v>
      </c>
      <c r="L91" s="5">
        <f>IFERROR(IF(F91=1,IF(VLOOKUP(I91,Inputs!$A$20:$G$29,5,FALSE)="Stipend Award",VLOOKUP(I91,Inputs!$A$7:$G$16,5,FALSE),0),0),0)</f>
        <v>0</v>
      </c>
      <c r="M91" s="5">
        <f>IFERROR(IF(G91=1,IF(VLOOKUP(I91,Inputs!$A$20:$G$29,6,FALSE)="Stipend Award",VLOOKUP(I91,Inputs!$A$7:$G$16,6,FALSE),0),0),0)</f>
        <v>0</v>
      </c>
      <c r="N91" s="5">
        <f>IFERROR(IF(H91=1,IF(VLOOKUP(I91,Inputs!$A$20:$G$29,7,FALSE)="Stipend Award",VLOOKUP(I91,Inputs!$A$7:$G$16,7,FALSE),0),0),0)</f>
        <v>0</v>
      </c>
      <c r="O91" s="5">
        <f>IFERROR(IF(VLOOKUP(I91,Inputs!$A$20:$G$29,3,FALSE)="Base Increase",VLOOKUP(I91,Inputs!$A$7:$G$16,3,FALSE),0),0)</f>
        <v>0</v>
      </c>
      <c r="P91" s="5">
        <f>IFERROR(IF(VLOOKUP(I91,Inputs!$A$20:$G$29,4,FALSE)="Base Increase",VLOOKUP(I91,Inputs!$A$7:$G$16,4,FALSE),0),0)</f>
        <v>0</v>
      </c>
      <c r="Q91" s="5">
        <f>IFERROR(IF(F91=1,IF(VLOOKUP(I91,Inputs!$A$20:$G$29,5,FALSE)="Base Increase",VLOOKUP(I91,Inputs!$A$7:$G$16,5,FALSE),0),0),0)</f>
        <v>0</v>
      </c>
      <c r="R91" s="5">
        <f>IFERROR(IF(G91=1,IF(VLOOKUP(I91,Inputs!$A$20:$G$29,6,FALSE)="Base Increase",VLOOKUP(I91,Inputs!$A$7:$G$16,6,FALSE),0),0),0)</f>
        <v>0</v>
      </c>
      <c r="S91" s="5">
        <f>IFERROR(IF(H91=1,IF(VLOOKUP(I91,Inputs!$A$20:$G$29,7,FALSE)="Base Increase",VLOOKUP(I91,Inputs!$A$7:$G$16,7,FALSE),0),0),0)</f>
        <v>0</v>
      </c>
      <c r="T91" s="5">
        <f t="shared" si="6"/>
        <v>0</v>
      </c>
      <c r="U91" s="5">
        <f t="shared" si="7"/>
        <v>0</v>
      </c>
      <c r="V91" s="5">
        <f t="shared" si="8"/>
        <v>0</v>
      </c>
      <c r="W91" s="5">
        <f t="shared" si="9"/>
        <v>0</v>
      </c>
      <c r="X91" s="5">
        <f>IF(AND(I91&lt;=4,V91&gt;Inputs!$B$32),MAX(C91,Inputs!$B$32),V91)</f>
        <v>0</v>
      </c>
      <c r="Y91" s="5">
        <f>IF(AND(I91&lt;=4,W91&gt;Inputs!$B$32),MAX(C91,Inputs!$B$32),W91)</f>
        <v>0</v>
      </c>
      <c r="Z91" s="5">
        <f>IF(AND(I91&lt;=7,X91&gt;Inputs!$B$33),MAX(C91,Inputs!$B$33),X91)</f>
        <v>0</v>
      </c>
      <c r="AA91" s="5">
        <f>IF(W91&gt;Inputs!$B$34,Inputs!$B$34,Y91)</f>
        <v>0</v>
      </c>
      <c r="AB91" s="5">
        <f>IF(Z91&gt;Inputs!$B$34,Inputs!$B$34,Z91)</f>
        <v>0</v>
      </c>
      <c r="AC91" s="5">
        <f>IF(AA91&gt;Inputs!$B$34,Inputs!$B$34,AA91)</f>
        <v>0</v>
      </c>
      <c r="AD91" s="11">
        <f t="shared" si="10"/>
        <v>0</v>
      </c>
      <c r="AE91" s="11">
        <f t="shared" si="11"/>
        <v>0</v>
      </c>
    </row>
    <row r="92" spans="1:31" x14ac:dyDescent="0.25">
      <c r="A92" s="1">
        <f>'Salary and Rating'!A93</f>
        <v>0</v>
      </c>
      <c r="B92" s="1">
        <f>'Salary and Rating'!B93</f>
        <v>0</v>
      </c>
      <c r="C92" s="13">
        <f>'Salary and Rating'!C93</f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f>'Salary and Rating'!J93</f>
        <v>0</v>
      </c>
      <c r="J92" s="5">
        <f>IFERROR(IF(VLOOKUP(I92,Inputs!$A$20:$G$29,3,FALSE)="Stipend Award",VLOOKUP(I92,Inputs!$A$7:$G$16,3,FALSE),0),0)</f>
        <v>0</v>
      </c>
      <c r="K92" s="5">
        <f>IFERROR(IF(VLOOKUP(I92,Inputs!$A$20:$G$29,4,FALSE)="Stipend Award",VLOOKUP(I92,Inputs!$A$7:$G$16,4,FALSE),0),0)</f>
        <v>0</v>
      </c>
      <c r="L92" s="5">
        <f>IFERROR(IF(F92=1,IF(VLOOKUP(I92,Inputs!$A$20:$G$29,5,FALSE)="Stipend Award",VLOOKUP(I92,Inputs!$A$7:$G$16,5,FALSE),0),0),0)</f>
        <v>0</v>
      </c>
      <c r="M92" s="5">
        <f>IFERROR(IF(G92=1,IF(VLOOKUP(I92,Inputs!$A$20:$G$29,6,FALSE)="Stipend Award",VLOOKUP(I92,Inputs!$A$7:$G$16,6,FALSE),0),0),0)</f>
        <v>0</v>
      </c>
      <c r="N92" s="5">
        <f>IFERROR(IF(H92=1,IF(VLOOKUP(I92,Inputs!$A$20:$G$29,7,FALSE)="Stipend Award",VLOOKUP(I92,Inputs!$A$7:$G$16,7,FALSE),0),0),0)</f>
        <v>0</v>
      </c>
      <c r="O92" s="5">
        <f>IFERROR(IF(VLOOKUP(I92,Inputs!$A$20:$G$29,3,FALSE)="Base Increase",VLOOKUP(I92,Inputs!$A$7:$G$16,3,FALSE),0),0)</f>
        <v>0</v>
      </c>
      <c r="P92" s="5">
        <f>IFERROR(IF(VLOOKUP(I92,Inputs!$A$20:$G$29,4,FALSE)="Base Increase",VLOOKUP(I92,Inputs!$A$7:$G$16,4,FALSE),0),0)</f>
        <v>0</v>
      </c>
      <c r="Q92" s="5">
        <f>IFERROR(IF(F92=1,IF(VLOOKUP(I92,Inputs!$A$20:$G$29,5,FALSE)="Base Increase",VLOOKUP(I92,Inputs!$A$7:$G$16,5,FALSE),0),0),0)</f>
        <v>0</v>
      </c>
      <c r="R92" s="5">
        <f>IFERROR(IF(G92=1,IF(VLOOKUP(I92,Inputs!$A$20:$G$29,6,FALSE)="Base Increase",VLOOKUP(I92,Inputs!$A$7:$G$16,6,FALSE),0),0),0)</f>
        <v>0</v>
      </c>
      <c r="S92" s="5">
        <f>IFERROR(IF(H92=1,IF(VLOOKUP(I92,Inputs!$A$20:$G$29,7,FALSE)="Base Increase",VLOOKUP(I92,Inputs!$A$7:$G$16,7,FALSE),0),0),0)</f>
        <v>0</v>
      </c>
      <c r="T92" s="5">
        <f t="shared" si="6"/>
        <v>0</v>
      </c>
      <c r="U92" s="5">
        <f t="shared" si="7"/>
        <v>0</v>
      </c>
      <c r="V92" s="5">
        <f t="shared" si="8"/>
        <v>0</v>
      </c>
      <c r="W92" s="5">
        <f t="shared" si="9"/>
        <v>0</v>
      </c>
      <c r="X92" s="5">
        <f>IF(AND(I92&lt;=4,V92&gt;Inputs!$B$32),MAX(C92,Inputs!$B$32),V92)</f>
        <v>0</v>
      </c>
      <c r="Y92" s="5">
        <f>IF(AND(I92&lt;=4,W92&gt;Inputs!$B$32),MAX(C92,Inputs!$B$32),W92)</f>
        <v>0</v>
      </c>
      <c r="Z92" s="5">
        <f>IF(AND(I92&lt;=7,X92&gt;Inputs!$B$33),MAX(C92,Inputs!$B$33),X92)</f>
        <v>0</v>
      </c>
      <c r="AA92" s="5">
        <f>IF(W92&gt;Inputs!$B$34,Inputs!$B$34,Y92)</f>
        <v>0</v>
      </c>
      <c r="AB92" s="5">
        <f>IF(Z92&gt;Inputs!$B$34,Inputs!$B$34,Z92)</f>
        <v>0</v>
      </c>
      <c r="AC92" s="5">
        <f>IF(AA92&gt;Inputs!$B$34,Inputs!$B$34,AA92)</f>
        <v>0</v>
      </c>
      <c r="AD92" s="11">
        <f t="shared" si="10"/>
        <v>0</v>
      </c>
      <c r="AE92" s="11">
        <f t="shared" si="11"/>
        <v>0</v>
      </c>
    </row>
    <row r="93" spans="1:31" x14ac:dyDescent="0.25">
      <c r="A93" s="1">
        <f>'Salary and Rating'!A94</f>
        <v>0</v>
      </c>
      <c r="B93" s="1">
        <f>'Salary and Rating'!B94</f>
        <v>0</v>
      </c>
      <c r="C93" s="13">
        <f>'Salary and Rating'!C94</f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f>'Salary and Rating'!J94</f>
        <v>0</v>
      </c>
      <c r="J93" s="5">
        <f>IFERROR(IF(VLOOKUP(I93,Inputs!$A$20:$G$29,3,FALSE)="Stipend Award",VLOOKUP(I93,Inputs!$A$7:$G$16,3,FALSE),0),0)</f>
        <v>0</v>
      </c>
      <c r="K93" s="5">
        <f>IFERROR(IF(VLOOKUP(I93,Inputs!$A$20:$G$29,4,FALSE)="Stipend Award",VLOOKUP(I93,Inputs!$A$7:$G$16,4,FALSE),0),0)</f>
        <v>0</v>
      </c>
      <c r="L93" s="5">
        <f>IFERROR(IF(F93=1,IF(VLOOKUP(I93,Inputs!$A$20:$G$29,5,FALSE)="Stipend Award",VLOOKUP(I93,Inputs!$A$7:$G$16,5,FALSE),0),0),0)</f>
        <v>0</v>
      </c>
      <c r="M93" s="5">
        <f>IFERROR(IF(G93=1,IF(VLOOKUP(I93,Inputs!$A$20:$G$29,6,FALSE)="Stipend Award",VLOOKUP(I93,Inputs!$A$7:$G$16,6,FALSE),0),0),0)</f>
        <v>0</v>
      </c>
      <c r="N93" s="5">
        <f>IFERROR(IF(H93=1,IF(VLOOKUP(I93,Inputs!$A$20:$G$29,7,FALSE)="Stipend Award",VLOOKUP(I93,Inputs!$A$7:$G$16,7,FALSE),0),0),0)</f>
        <v>0</v>
      </c>
      <c r="O93" s="5">
        <f>IFERROR(IF(VLOOKUP(I93,Inputs!$A$20:$G$29,3,FALSE)="Base Increase",VLOOKUP(I93,Inputs!$A$7:$G$16,3,FALSE),0),0)</f>
        <v>0</v>
      </c>
      <c r="P93" s="5">
        <f>IFERROR(IF(VLOOKUP(I93,Inputs!$A$20:$G$29,4,FALSE)="Base Increase",VLOOKUP(I93,Inputs!$A$7:$G$16,4,FALSE),0),0)</f>
        <v>0</v>
      </c>
      <c r="Q93" s="5">
        <f>IFERROR(IF(F93=1,IF(VLOOKUP(I93,Inputs!$A$20:$G$29,5,FALSE)="Base Increase",VLOOKUP(I93,Inputs!$A$7:$G$16,5,FALSE),0),0),0)</f>
        <v>0</v>
      </c>
      <c r="R93" s="5">
        <f>IFERROR(IF(G93=1,IF(VLOOKUP(I93,Inputs!$A$20:$G$29,6,FALSE)="Base Increase",VLOOKUP(I93,Inputs!$A$7:$G$16,6,FALSE),0),0),0)</f>
        <v>0</v>
      </c>
      <c r="S93" s="5">
        <f>IFERROR(IF(H93=1,IF(VLOOKUP(I93,Inputs!$A$20:$G$29,7,FALSE)="Base Increase",VLOOKUP(I93,Inputs!$A$7:$G$16,7,FALSE),0),0),0)</f>
        <v>0</v>
      </c>
      <c r="T93" s="5">
        <f t="shared" si="6"/>
        <v>0</v>
      </c>
      <c r="U93" s="5">
        <f t="shared" si="7"/>
        <v>0</v>
      </c>
      <c r="V93" s="5">
        <f t="shared" si="8"/>
        <v>0</v>
      </c>
      <c r="W93" s="5">
        <f t="shared" si="9"/>
        <v>0</v>
      </c>
      <c r="X93" s="5">
        <f>IF(AND(I93&lt;=4,V93&gt;Inputs!$B$32),MAX(C93,Inputs!$B$32),V93)</f>
        <v>0</v>
      </c>
      <c r="Y93" s="5">
        <f>IF(AND(I93&lt;=4,W93&gt;Inputs!$B$32),MAX(C93,Inputs!$B$32),W93)</f>
        <v>0</v>
      </c>
      <c r="Z93" s="5">
        <f>IF(AND(I93&lt;=7,X93&gt;Inputs!$B$33),MAX(C93,Inputs!$B$33),X93)</f>
        <v>0</v>
      </c>
      <c r="AA93" s="5">
        <f>IF(W93&gt;Inputs!$B$34,Inputs!$B$34,Y93)</f>
        <v>0</v>
      </c>
      <c r="AB93" s="5">
        <f>IF(Z93&gt;Inputs!$B$34,Inputs!$B$34,Z93)</f>
        <v>0</v>
      </c>
      <c r="AC93" s="5">
        <f>IF(AA93&gt;Inputs!$B$34,Inputs!$B$34,AA93)</f>
        <v>0</v>
      </c>
      <c r="AD93" s="11">
        <f t="shared" si="10"/>
        <v>0</v>
      </c>
      <c r="AE93" s="11">
        <f t="shared" si="11"/>
        <v>0</v>
      </c>
    </row>
    <row r="94" spans="1:31" x14ac:dyDescent="0.25">
      <c r="A94" s="1">
        <f>'Salary and Rating'!A95</f>
        <v>0</v>
      </c>
      <c r="B94" s="1">
        <f>'Salary and Rating'!B95</f>
        <v>0</v>
      </c>
      <c r="C94" s="13">
        <f>'Salary and Rating'!C95</f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f>'Salary and Rating'!J95</f>
        <v>0</v>
      </c>
      <c r="J94" s="5">
        <f>IFERROR(IF(VLOOKUP(I94,Inputs!$A$20:$G$29,3,FALSE)="Stipend Award",VLOOKUP(I94,Inputs!$A$7:$G$16,3,FALSE),0),0)</f>
        <v>0</v>
      </c>
      <c r="K94" s="5">
        <f>IFERROR(IF(VLOOKUP(I94,Inputs!$A$20:$G$29,4,FALSE)="Stipend Award",VLOOKUP(I94,Inputs!$A$7:$G$16,4,FALSE),0),0)</f>
        <v>0</v>
      </c>
      <c r="L94" s="5">
        <f>IFERROR(IF(F94=1,IF(VLOOKUP(I94,Inputs!$A$20:$G$29,5,FALSE)="Stipend Award",VLOOKUP(I94,Inputs!$A$7:$G$16,5,FALSE),0),0),0)</f>
        <v>0</v>
      </c>
      <c r="M94" s="5">
        <f>IFERROR(IF(G94=1,IF(VLOOKUP(I94,Inputs!$A$20:$G$29,6,FALSE)="Stipend Award",VLOOKUP(I94,Inputs!$A$7:$G$16,6,FALSE),0),0),0)</f>
        <v>0</v>
      </c>
      <c r="N94" s="5">
        <f>IFERROR(IF(H94=1,IF(VLOOKUP(I94,Inputs!$A$20:$G$29,7,FALSE)="Stipend Award",VLOOKUP(I94,Inputs!$A$7:$G$16,7,FALSE),0),0),0)</f>
        <v>0</v>
      </c>
      <c r="O94" s="5">
        <f>IFERROR(IF(VLOOKUP(I94,Inputs!$A$20:$G$29,3,FALSE)="Base Increase",VLOOKUP(I94,Inputs!$A$7:$G$16,3,FALSE),0),0)</f>
        <v>0</v>
      </c>
      <c r="P94" s="5">
        <f>IFERROR(IF(VLOOKUP(I94,Inputs!$A$20:$G$29,4,FALSE)="Base Increase",VLOOKUP(I94,Inputs!$A$7:$G$16,4,FALSE),0),0)</f>
        <v>0</v>
      </c>
      <c r="Q94" s="5">
        <f>IFERROR(IF(F94=1,IF(VLOOKUP(I94,Inputs!$A$20:$G$29,5,FALSE)="Base Increase",VLOOKUP(I94,Inputs!$A$7:$G$16,5,FALSE),0),0),0)</f>
        <v>0</v>
      </c>
      <c r="R94" s="5">
        <f>IFERROR(IF(G94=1,IF(VLOOKUP(I94,Inputs!$A$20:$G$29,6,FALSE)="Base Increase",VLOOKUP(I94,Inputs!$A$7:$G$16,6,FALSE),0),0),0)</f>
        <v>0</v>
      </c>
      <c r="S94" s="5">
        <f>IFERROR(IF(H94=1,IF(VLOOKUP(I94,Inputs!$A$20:$G$29,7,FALSE)="Base Increase",VLOOKUP(I94,Inputs!$A$7:$G$16,7,FALSE),0),0),0)</f>
        <v>0</v>
      </c>
      <c r="T94" s="5">
        <f t="shared" si="6"/>
        <v>0</v>
      </c>
      <c r="U94" s="5">
        <f t="shared" si="7"/>
        <v>0</v>
      </c>
      <c r="V94" s="5">
        <f t="shared" si="8"/>
        <v>0</v>
      </c>
      <c r="W94" s="5">
        <f t="shared" si="9"/>
        <v>0</v>
      </c>
      <c r="X94" s="5">
        <f>IF(AND(I94&lt;=4,V94&gt;Inputs!$B$32),MAX(C94,Inputs!$B$32),V94)</f>
        <v>0</v>
      </c>
      <c r="Y94" s="5">
        <f>IF(AND(I94&lt;=4,W94&gt;Inputs!$B$32),MAX(C94,Inputs!$B$32),W94)</f>
        <v>0</v>
      </c>
      <c r="Z94" s="5">
        <f>IF(AND(I94&lt;=7,X94&gt;Inputs!$B$33),MAX(C94,Inputs!$B$33),X94)</f>
        <v>0</v>
      </c>
      <c r="AA94" s="5">
        <f>IF(W94&gt;Inputs!$B$34,Inputs!$B$34,Y94)</f>
        <v>0</v>
      </c>
      <c r="AB94" s="5">
        <f>IF(Z94&gt;Inputs!$B$34,Inputs!$B$34,Z94)</f>
        <v>0</v>
      </c>
      <c r="AC94" s="5">
        <f>IF(AA94&gt;Inputs!$B$34,Inputs!$B$34,AA94)</f>
        <v>0</v>
      </c>
      <c r="AD94" s="11">
        <f t="shared" si="10"/>
        <v>0</v>
      </c>
      <c r="AE94" s="11">
        <f t="shared" si="11"/>
        <v>0</v>
      </c>
    </row>
    <row r="95" spans="1:31" x14ac:dyDescent="0.25">
      <c r="A95" s="1">
        <f>'Salary and Rating'!A96</f>
        <v>0</v>
      </c>
      <c r="B95" s="1">
        <f>'Salary and Rating'!B96</f>
        <v>0</v>
      </c>
      <c r="C95" s="13">
        <f>'Salary and Rating'!C96</f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f>'Salary and Rating'!J96</f>
        <v>0</v>
      </c>
      <c r="J95" s="5">
        <f>IFERROR(IF(VLOOKUP(I95,Inputs!$A$20:$G$29,3,FALSE)="Stipend Award",VLOOKUP(I95,Inputs!$A$7:$G$16,3,FALSE),0),0)</f>
        <v>0</v>
      </c>
      <c r="K95" s="5">
        <f>IFERROR(IF(VLOOKUP(I95,Inputs!$A$20:$G$29,4,FALSE)="Stipend Award",VLOOKUP(I95,Inputs!$A$7:$G$16,4,FALSE),0),0)</f>
        <v>0</v>
      </c>
      <c r="L95" s="5">
        <f>IFERROR(IF(F95=1,IF(VLOOKUP(I95,Inputs!$A$20:$G$29,5,FALSE)="Stipend Award",VLOOKUP(I95,Inputs!$A$7:$G$16,5,FALSE),0),0),0)</f>
        <v>0</v>
      </c>
      <c r="M95" s="5">
        <f>IFERROR(IF(G95=1,IF(VLOOKUP(I95,Inputs!$A$20:$G$29,6,FALSE)="Stipend Award",VLOOKUP(I95,Inputs!$A$7:$G$16,6,FALSE),0),0),0)</f>
        <v>0</v>
      </c>
      <c r="N95" s="5">
        <f>IFERROR(IF(H95=1,IF(VLOOKUP(I95,Inputs!$A$20:$G$29,7,FALSE)="Stipend Award",VLOOKUP(I95,Inputs!$A$7:$G$16,7,FALSE),0),0),0)</f>
        <v>0</v>
      </c>
      <c r="O95" s="5">
        <f>IFERROR(IF(VLOOKUP(I95,Inputs!$A$20:$G$29,3,FALSE)="Base Increase",VLOOKUP(I95,Inputs!$A$7:$G$16,3,FALSE),0),0)</f>
        <v>0</v>
      </c>
      <c r="P95" s="5">
        <f>IFERROR(IF(VLOOKUP(I95,Inputs!$A$20:$G$29,4,FALSE)="Base Increase",VLOOKUP(I95,Inputs!$A$7:$G$16,4,FALSE),0),0)</f>
        <v>0</v>
      </c>
      <c r="Q95" s="5">
        <f>IFERROR(IF(F95=1,IF(VLOOKUP(I95,Inputs!$A$20:$G$29,5,FALSE)="Base Increase",VLOOKUP(I95,Inputs!$A$7:$G$16,5,FALSE),0),0),0)</f>
        <v>0</v>
      </c>
      <c r="R95" s="5">
        <f>IFERROR(IF(G95=1,IF(VLOOKUP(I95,Inputs!$A$20:$G$29,6,FALSE)="Base Increase",VLOOKUP(I95,Inputs!$A$7:$G$16,6,FALSE),0),0),0)</f>
        <v>0</v>
      </c>
      <c r="S95" s="5">
        <f>IFERROR(IF(H95=1,IF(VLOOKUP(I95,Inputs!$A$20:$G$29,7,FALSE)="Base Increase",VLOOKUP(I95,Inputs!$A$7:$G$16,7,FALSE),0),0),0)</f>
        <v>0</v>
      </c>
      <c r="T95" s="5">
        <f t="shared" si="6"/>
        <v>0</v>
      </c>
      <c r="U95" s="5">
        <f t="shared" si="7"/>
        <v>0</v>
      </c>
      <c r="V95" s="5">
        <f t="shared" si="8"/>
        <v>0</v>
      </c>
      <c r="W95" s="5">
        <f t="shared" si="9"/>
        <v>0</v>
      </c>
      <c r="X95" s="5">
        <f>IF(AND(I95&lt;=4,V95&gt;Inputs!$B$32),MAX(C95,Inputs!$B$32),V95)</f>
        <v>0</v>
      </c>
      <c r="Y95" s="5">
        <f>IF(AND(I95&lt;=4,W95&gt;Inputs!$B$32),MAX(C95,Inputs!$B$32),W95)</f>
        <v>0</v>
      </c>
      <c r="Z95" s="5">
        <f>IF(AND(I95&lt;=7,X95&gt;Inputs!$B$33),MAX(C95,Inputs!$B$33),X95)</f>
        <v>0</v>
      </c>
      <c r="AA95" s="5">
        <f>IF(W95&gt;Inputs!$B$34,Inputs!$B$34,Y95)</f>
        <v>0</v>
      </c>
      <c r="AB95" s="5">
        <f>IF(Z95&gt;Inputs!$B$34,Inputs!$B$34,Z95)</f>
        <v>0</v>
      </c>
      <c r="AC95" s="5">
        <f>IF(AA95&gt;Inputs!$B$34,Inputs!$B$34,AA95)</f>
        <v>0</v>
      </c>
      <c r="AD95" s="11">
        <f t="shared" si="10"/>
        <v>0</v>
      </c>
      <c r="AE95" s="11">
        <f t="shared" si="11"/>
        <v>0</v>
      </c>
    </row>
    <row r="96" spans="1:31" x14ac:dyDescent="0.25">
      <c r="A96" s="1">
        <f>'Salary and Rating'!A97</f>
        <v>0</v>
      </c>
      <c r="B96" s="1">
        <f>'Salary and Rating'!B97</f>
        <v>0</v>
      </c>
      <c r="C96" s="13">
        <f>'Salary and Rating'!C97</f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f>'Salary and Rating'!J97</f>
        <v>0</v>
      </c>
      <c r="J96" s="5">
        <f>IFERROR(IF(VLOOKUP(I96,Inputs!$A$20:$G$29,3,FALSE)="Stipend Award",VLOOKUP(I96,Inputs!$A$7:$G$16,3,FALSE),0),0)</f>
        <v>0</v>
      </c>
      <c r="K96" s="5">
        <f>IFERROR(IF(VLOOKUP(I96,Inputs!$A$20:$G$29,4,FALSE)="Stipend Award",VLOOKUP(I96,Inputs!$A$7:$G$16,4,FALSE),0),0)</f>
        <v>0</v>
      </c>
      <c r="L96" s="5">
        <f>IFERROR(IF(F96=1,IF(VLOOKUP(I96,Inputs!$A$20:$G$29,5,FALSE)="Stipend Award",VLOOKUP(I96,Inputs!$A$7:$G$16,5,FALSE),0),0),0)</f>
        <v>0</v>
      </c>
      <c r="M96" s="5">
        <f>IFERROR(IF(G96=1,IF(VLOOKUP(I96,Inputs!$A$20:$G$29,6,FALSE)="Stipend Award",VLOOKUP(I96,Inputs!$A$7:$G$16,6,FALSE),0),0),0)</f>
        <v>0</v>
      </c>
      <c r="N96" s="5">
        <f>IFERROR(IF(H96=1,IF(VLOOKUP(I96,Inputs!$A$20:$G$29,7,FALSE)="Stipend Award",VLOOKUP(I96,Inputs!$A$7:$G$16,7,FALSE),0),0),0)</f>
        <v>0</v>
      </c>
      <c r="O96" s="5">
        <f>IFERROR(IF(VLOOKUP(I96,Inputs!$A$20:$G$29,3,FALSE)="Base Increase",VLOOKUP(I96,Inputs!$A$7:$G$16,3,FALSE),0),0)</f>
        <v>0</v>
      </c>
      <c r="P96" s="5">
        <f>IFERROR(IF(VLOOKUP(I96,Inputs!$A$20:$G$29,4,FALSE)="Base Increase",VLOOKUP(I96,Inputs!$A$7:$G$16,4,FALSE),0),0)</f>
        <v>0</v>
      </c>
      <c r="Q96" s="5">
        <f>IFERROR(IF(F96=1,IF(VLOOKUP(I96,Inputs!$A$20:$G$29,5,FALSE)="Base Increase",VLOOKUP(I96,Inputs!$A$7:$G$16,5,FALSE),0),0),0)</f>
        <v>0</v>
      </c>
      <c r="R96" s="5">
        <f>IFERROR(IF(G96=1,IF(VLOOKUP(I96,Inputs!$A$20:$G$29,6,FALSE)="Base Increase",VLOOKUP(I96,Inputs!$A$7:$G$16,6,FALSE),0),0),0)</f>
        <v>0</v>
      </c>
      <c r="S96" s="5">
        <f>IFERROR(IF(H96=1,IF(VLOOKUP(I96,Inputs!$A$20:$G$29,7,FALSE)="Base Increase",VLOOKUP(I96,Inputs!$A$7:$G$16,7,FALSE),0),0),0)</f>
        <v>0</v>
      </c>
      <c r="T96" s="5">
        <f t="shared" si="6"/>
        <v>0</v>
      </c>
      <c r="U96" s="5">
        <f t="shared" si="7"/>
        <v>0</v>
      </c>
      <c r="V96" s="5">
        <f t="shared" si="8"/>
        <v>0</v>
      </c>
      <c r="W96" s="5">
        <f t="shared" si="9"/>
        <v>0</v>
      </c>
      <c r="X96" s="5">
        <f>IF(AND(I96&lt;=4,V96&gt;Inputs!$B$32),MAX(C96,Inputs!$B$32),V96)</f>
        <v>0</v>
      </c>
      <c r="Y96" s="5">
        <f>IF(AND(I96&lt;=4,W96&gt;Inputs!$B$32),MAX(C96,Inputs!$B$32),W96)</f>
        <v>0</v>
      </c>
      <c r="Z96" s="5">
        <f>IF(AND(I96&lt;=7,X96&gt;Inputs!$B$33),MAX(C96,Inputs!$B$33),X96)</f>
        <v>0</v>
      </c>
      <c r="AA96" s="5">
        <f>IF(W96&gt;Inputs!$B$34,Inputs!$B$34,Y96)</f>
        <v>0</v>
      </c>
      <c r="AB96" s="5">
        <f>IF(Z96&gt;Inputs!$B$34,Inputs!$B$34,Z96)</f>
        <v>0</v>
      </c>
      <c r="AC96" s="5">
        <f>IF(AA96&gt;Inputs!$B$34,Inputs!$B$34,AA96)</f>
        <v>0</v>
      </c>
      <c r="AD96" s="11">
        <f t="shared" si="10"/>
        <v>0</v>
      </c>
      <c r="AE96" s="11">
        <f t="shared" si="11"/>
        <v>0</v>
      </c>
    </row>
    <row r="97" spans="1:31" x14ac:dyDescent="0.25">
      <c r="A97" s="1">
        <f>'Salary and Rating'!A98</f>
        <v>0</v>
      </c>
      <c r="B97" s="1">
        <f>'Salary and Rating'!B98</f>
        <v>0</v>
      </c>
      <c r="C97" s="13">
        <f>'Salary and Rating'!C98</f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f>'Salary and Rating'!J98</f>
        <v>0</v>
      </c>
      <c r="J97" s="5">
        <f>IFERROR(IF(VLOOKUP(I97,Inputs!$A$20:$G$29,3,FALSE)="Stipend Award",VLOOKUP(I97,Inputs!$A$7:$G$16,3,FALSE),0),0)</f>
        <v>0</v>
      </c>
      <c r="K97" s="5">
        <f>IFERROR(IF(VLOOKUP(I97,Inputs!$A$20:$G$29,4,FALSE)="Stipend Award",VLOOKUP(I97,Inputs!$A$7:$G$16,4,FALSE),0),0)</f>
        <v>0</v>
      </c>
      <c r="L97" s="5">
        <f>IFERROR(IF(F97=1,IF(VLOOKUP(I97,Inputs!$A$20:$G$29,5,FALSE)="Stipend Award",VLOOKUP(I97,Inputs!$A$7:$G$16,5,FALSE),0),0),0)</f>
        <v>0</v>
      </c>
      <c r="M97" s="5">
        <f>IFERROR(IF(G97=1,IF(VLOOKUP(I97,Inputs!$A$20:$G$29,6,FALSE)="Stipend Award",VLOOKUP(I97,Inputs!$A$7:$G$16,6,FALSE),0),0),0)</f>
        <v>0</v>
      </c>
      <c r="N97" s="5">
        <f>IFERROR(IF(H97=1,IF(VLOOKUP(I97,Inputs!$A$20:$G$29,7,FALSE)="Stipend Award",VLOOKUP(I97,Inputs!$A$7:$G$16,7,FALSE),0),0),0)</f>
        <v>0</v>
      </c>
      <c r="O97" s="5">
        <f>IFERROR(IF(VLOOKUP(I97,Inputs!$A$20:$G$29,3,FALSE)="Base Increase",VLOOKUP(I97,Inputs!$A$7:$G$16,3,FALSE),0),0)</f>
        <v>0</v>
      </c>
      <c r="P97" s="5">
        <f>IFERROR(IF(VLOOKUP(I97,Inputs!$A$20:$G$29,4,FALSE)="Base Increase",VLOOKUP(I97,Inputs!$A$7:$G$16,4,FALSE),0),0)</f>
        <v>0</v>
      </c>
      <c r="Q97" s="5">
        <f>IFERROR(IF(F97=1,IF(VLOOKUP(I97,Inputs!$A$20:$G$29,5,FALSE)="Base Increase",VLOOKUP(I97,Inputs!$A$7:$G$16,5,FALSE),0),0),0)</f>
        <v>0</v>
      </c>
      <c r="R97" s="5">
        <f>IFERROR(IF(G97=1,IF(VLOOKUP(I97,Inputs!$A$20:$G$29,6,FALSE)="Base Increase",VLOOKUP(I97,Inputs!$A$7:$G$16,6,FALSE),0),0),0)</f>
        <v>0</v>
      </c>
      <c r="S97" s="5">
        <f>IFERROR(IF(H97=1,IF(VLOOKUP(I97,Inputs!$A$20:$G$29,7,FALSE)="Base Increase",VLOOKUP(I97,Inputs!$A$7:$G$16,7,FALSE),0),0),0)</f>
        <v>0</v>
      </c>
      <c r="T97" s="5">
        <f t="shared" si="6"/>
        <v>0</v>
      </c>
      <c r="U97" s="5">
        <f t="shared" si="7"/>
        <v>0</v>
      </c>
      <c r="V97" s="5">
        <f t="shared" si="8"/>
        <v>0</v>
      </c>
      <c r="W97" s="5">
        <f t="shared" si="9"/>
        <v>0</v>
      </c>
      <c r="X97" s="5">
        <f>IF(AND(I97&lt;=4,V97&gt;Inputs!$B$32),MAX(C97,Inputs!$B$32),V97)</f>
        <v>0</v>
      </c>
      <c r="Y97" s="5">
        <f>IF(AND(I97&lt;=4,W97&gt;Inputs!$B$32),MAX(C97,Inputs!$B$32),W97)</f>
        <v>0</v>
      </c>
      <c r="Z97" s="5">
        <f>IF(AND(I97&lt;=7,X97&gt;Inputs!$B$33),MAX(C97,Inputs!$B$33),X97)</f>
        <v>0</v>
      </c>
      <c r="AA97" s="5">
        <f>IF(W97&gt;Inputs!$B$34,Inputs!$B$34,Y97)</f>
        <v>0</v>
      </c>
      <c r="AB97" s="5">
        <f>IF(Z97&gt;Inputs!$B$34,Inputs!$B$34,Z97)</f>
        <v>0</v>
      </c>
      <c r="AC97" s="5">
        <f>IF(AA97&gt;Inputs!$B$34,Inputs!$B$34,AA97)</f>
        <v>0</v>
      </c>
      <c r="AD97" s="11">
        <f t="shared" si="10"/>
        <v>0</v>
      </c>
      <c r="AE97" s="11">
        <f t="shared" si="11"/>
        <v>0</v>
      </c>
    </row>
    <row r="98" spans="1:31" x14ac:dyDescent="0.25">
      <c r="A98" s="1">
        <f>'Salary and Rating'!A99</f>
        <v>0</v>
      </c>
      <c r="B98" s="1">
        <f>'Salary and Rating'!B99</f>
        <v>0</v>
      </c>
      <c r="C98" s="13">
        <f>'Salary and Rating'!C99</f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f>'Salary and Rating'!J99</f>
        <v>0</v>
      </c>
      <c r="J98" s="5">
        <f>IFERROR(IF(VLOOKUP(I98,Inputs!$A$20:$G$29,3,FALSE)="Stipend Award",VLOOKUP(I98,Inputs!$A$7:$G$16,3,FALSE),0),0)</f>
        <v>0</v>
      </c>
      <c r="K98" s="5">
        <f>IFERROR(IF(VLOOKUP(I98,Inputs!$A$20:$G$29,4,FALSE)="Stipend Award",VLOOKUP(I98,Inputs!$A$7:$G$16,4,FALSE),0),0)</f>
        <v>0</v>
      </c>
      <c r="L98" s="5">
        <f>IFERROR(IF(F98=1,IF(VLOOKUP(I98,Inputs!$A$20:$G$29,5,FALSE)="Stipend Award",VLOOKUP(I98,Inputs!$A$7:$G$16,5,FALSE),0),0),0)</f>
        <v>0</v>
      </c>
      <c r="M98" s="5">
        <f>IFERROR(IF(G98=1,IF(VLOOKUP(I98,Inputs!$A$20:$G$29,6,FALSE)="Stipend Award",VLOOKUP(I98,Inputs!$A$7:$G$16,6,FALSE),0),0),0)</f>
        <v>0</v>
      </c>
      <c r="N98" s="5">
        <f>IFERROR(IF(H98=1,IF(VLOOKUP(I98,Inputs!$A$20:$G$29,7,FALSE)="Stipend Award",VLOOKUP(I98,Inputs!$A$7:$G$16,7,FALSE),0),0),0)</f>
        <v>0</v>
      </c>
      <c r="O98" s="5">
        <f>IFERROR(IF(VLOOKUP(I98,Inputs!$A$20:$G$29,3,FALSE)="Base Increase",VLOOKUP(I98,Inputs!$A$7:$G$16,3,FALSE),0),0)</f>
        <v>0</v>
      </c>
      <c r="P98" s="5">
        <f>IFERROR(IF(VLOOKUP(I98,Inputs!$A$20:$G$29,4,FALSE)="Base Increase",VLOOKUP(I98,Inputs!$A$7:$G$16,4,FALSE),0),0)</f>
        <v>0</v>
      </c>
      <c r="Q98" s="5">
        <f>IFERROR(IF(F98=1,IF(VLOOKUP(I98,Inputs!$A$20:$G$29,5,FALSE)="Base Increase",VLOOKUP(I98,Inputs!$A$7:$G$16,5,FALSE),0),0),0)</f>
        <v>0</v>
      </c>
      <c r="R98" s="5">
        <f>IFERROR(IF(G98=1,IF(VLOOKUP(I98,Inputs!$A$20:$G$29,6,FALSE)="Base Increase",VLOOKUP(I98,Inputs!$A$7:$G$16,6,FALSE),0),0),0)</f>
        <v>0</v>
      </c>
      <c r="S98" s="5">
        <f>IFERROR(IF(H98=1,IF(VLOOKUP(I98,Inputs!$A$20:$G$29,7,FALSE)="Base Increase",VLOOKUP(I98,Inputs!$A$7:$G$16,7,FALSE),0),0),0)</f>
        <v>0</v>
      </c>
      <c r="T98" s="5">
        <f t="shared" si="6"/>
        <v>0</v>
      </c>
      <c r="U98" s="5">
        <f t="shared" si="7"/>
        <v>0</v>
      </c>
      <c r="V98" s="5">
        <f t="shared" si="8"/>
        <v>0</v>
      </c>
      <c r="W98" s="5">
        <f t="shared" si="9"/>
        <v>0</v>
      </c>
      <c r="X98" s="5">
        <f>IF(AND(I98&lt;=4,V98&gt;Inputs!$B$32),MAX(C98,Inputs!$B$32),V98)</f>
        <v>0</v>
      </c>
      <c r="Y98" s="5">
        <f>IF(AND(I98&lt;=4,W98&gt;Inputs!$B$32),MAX(C98,Inputs!$B$32),W98)</f>
        <v>0</v>
      </c>
      <c r="Z98" s="5">
        <f>IF(AND(I98&lt;=7,X98&gt;Inputs!$B$33),MAX(C98,Inputs!$B$33),X98)</f>
        <v>0</v>
      </c>
      <c r="AA98" s="5">
        <f>IF(W98&gt;Inputs!$B$34,Inputs!$B$34,Y98)</f>
        <v>0</v>
      </c>
      <c r="AB98" s="5">
        <f>IF(Z98&gt;Inputs!$B$34,Inputs!$B$34,Z98)</f>
        <v>0</v>
      </c>
      <c r="AC98" s="5">
        <f>IF(AA98&gt;Inputs!$B$34,Inputs!$B$34,AA98)</f>
        <v>0</v>
      </c>
      <c r="AD98" s="11">
        <f t="shared" si="10"/>
        <v>0</v>
      </c>
      <c r="AE98" s="11">
        <f t="shared" si="11"/>
        <v>0</v>
      </c>
    </row>
    <row r="99" spans="1:31" x14ac:dyDescent="0.25">
      <c r="A99" s="1">
        <f>'Salary and Rating'!A100</f>
        <v>0</v>
      </c>
      <c r="B99" s="1">
        <f>'Salary and Rating'!B100</f>
        <v>0</v>
      </c>
      <c r="C99" s="13">
        <f>'Salary and Rating'!C100</f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f>'Salary and Rating'!J100</f>
        <v>0</v>
      </c>
      <c r="J99" s="5">
        <f>IFERROR(IF(VLOOKUP(I99,Inputs!$A$20:$G$29,3,FALSE)="Stipend Award",VLOOKUP(I99,Inputs!$A$7:$G$16,3,FALSE),0),0)</f>
        <v>0</v>
      </c>
      <c r="K99" s="5">
        <f>IFERROR(IF(VLOOKUP(I99,Inputs!$A$20:$G$29,4,FALSE)="Stipend Award",VLOOKUP(I99,Inputs!$A$7:$G$16,4,FALSE),0),0)</f>
        <v>0</v>
      </c>
      <c r="L99" s="5">
        <f>IFERROR(IF(F99=1,IF(VLOOKUP(I99,Inputs!$A$20:$G$29,5,FALSE)="Stipend Award",VLOOKUP(I99,Inputs!$A$7:$G$16,5,FALSE),0),0),0)</f>
        <v>0</v>
      </c>
      <c r="M99" s="5">
        <f>IFERROR(IF(G99=1,IF(VLOOKUP(I99,Inputs!$A$20:$G$29,6,FALSE)="Stipend Award",VLOOKUP(I99,Inputs!$A$7:$G$16,6,FALSE),0),0),0)</f>
        <v>0</v>
      </c>
      <c r="N99" s="5">
        <f>IFERROR(IF(H99=1,IF(VLOOKUP(I99,Inputs!$A$20:$G$29,7,FALSE)="Stipend Award",VLOOKUP(I99,Inputs!$A$7:$G$16,7,FALSE),0),0),0)</f>
        <v>0</v>
      </c>
      <c r="O99" s="5">
        <f>IFERROR(IF(VLOOKUP(I99,Inputs!$A$20:$G$29,3,FALSE)="Base Increase",VLOOKUP(I99,Inputs!$A$7:$G$16,3,FALSE),0),0)</f>
        <v>0</v>
      </c>
      <c r="P99" s="5">
        <f>IFERROR(IF(VLOOKUP(I99,Inputs!$A$20:$G$29,4,FALSE)="Base Increase",VLOOKUP(I99,Inputs!$A$7:$G$16,4,FALSE),0),0)</f>
        <v>0</v>
      </c>
      <c r="Q99" s="5">
        <f>IFERROR(IF(F99=1,IF(VLOOKUP(I99,Inputs!$A$20:$G$29,5,FALSE)="Base Increase",VLOOKUP(I99,Inputs!$A$7:$G$16,5,FALSE),0),0),0)</f>
        <v>0</v>
      </c>
      <c r="R99" s="5">
        <f>IFERROR(IF(G99=1,IF(VLOOKUP(I99,Inputs!$A$20:$G$29,6,FALSE)="Base Increase",VLOOKUP(I99,Inputs!$A$7:$G$16,6,FALSE),0),0),0)</f>
        <v>0</v>
      </c>
      <c r="S99" s="5">
        <f>IFERROR(IF(H99=1,IF(VLOOKUP(I99,Inputs!$A$20:$G$29,7,FALSE)="Base Increase",VLOOKUP(I99,Inputs!$A$7:$G$16,7,FALSE),0),0),0)</f>
        <v>0</v>
      </c>
      <c r="T99" s="5">
        <f t="shared" si="6"/>
        <v>0</v>
      </c>
      <c r="U99" s="5">
        <f t="shared" si="7"/>
        <v>0</v>
      </c>
      <c r="V99" s="5">
        <f t="shared" si="8"/>
        <v>0</v>
      </c>
      <c r="W99" s="5">
        <f t="shared" si="9"/>
        <v>0</v>
      </c>
      <c r="X99" s="5">
        <f>IF(AND(I99&lt;=4,V99&gt;Inputs!$B$32),MAX(C99,Inputs!$B$32),V99)</f>
        <v>0</v>
      </c>
      <c r="Y99" s="5">
        <f>IF(AND(I99&lt;=4,W99&gt;Inputs!$B$32),MAX(C99,Inputs!$B$32),W99)</f>
        <v>0</v>
      </c>
      <c r="Z99" s="5">
        <f>IF(AND(I99&lt;=7,X99&gt;Inputs!$B$33),MAX(C99,Inputs!$B$33),X99)</f>
        <v>0</v>
      </c>
      <c r="AA99" s="5">
        <f>IF(W99&gt;Inputs!$B$34,Inputs!$B$34,Y99)</f>
        <v>0</v>
      </c>
      <c r="AB99" s="5">
        <f>IF(Z99&gt;Inputs!$B$34,Inputs!$B$34,Z99)</f>
        <v>0</v>
      </c>
      <c r="AC99" s="5">
        <f>IF(AA99&gt;Inputs!$B$34,Inputs!$B$34,AA99)</f>
        <v>0</v>
      </c>
      <c r="AD99" s="11">
        <f t="shared" si="10"/>
        <v>0</v>
      </c>
      <c r="AE99" s="11">
        <f t="shared" si="11"/>
        <v>0</v>
      </c>
    </row>
    <row r="100" spans="1:31" x14ac:dyDescent="0.25">
      <c r="A100" s="1">
        <f>'Salary and Rating'!A101</f>
        <v>0</v>
      </c>
      <c r="B100" s="1">
        <f>'Salary and Rating'!B101</f>
        <v>0</v>
      </c>
      <c r="C100" s="13">
        <f>'Salary and Rating'!C101</f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f>'Salary and Rating'!J101</f>
        <v>0</v>
      </c>
      <c r="J100" s="5">
        <f>IFERROR(IF(VLOOKUP(I100,Inputs!$A$20:$G$29,3,FALSE)="Stipend Award",VLOOKUP(I100,Inputs!$A$7:$G$16,3,FALSE),0),0)</f>
        <v>0</v>
      </c>
      <c r="K100" s="5">
        <f>IFERROR(IF(VLOOKUP(I100,Inputs!$A$20:$G$29,4,FALSE)="Stipend Award",VLOOKUP(I100,Inputs!$A$7:$G$16,4,FALSE),0),0)</f>
        <v>0</v>
      </c>
      <c r="L100" s="5">
        <f>IFERROR(IF(F100=1,IF(VLOOKUP(I100,Inputs!$A$20:$G$29,5,FALSE)="Stipend Award",VLOOKUP(I100,Inputs!$A$7:$G$16,5,FALSE),0),0),0)</f>
        <v>0</v>
      </c>
      <c r="M100" s="5">
        <f>IFERROR(IF(G100=1,IF(VLOOKUP(I100,Inputs!$A$20:$G$29,6,FALSE)="Stipend Award",VLOOKUP(I100,Inputs!$A$7:$G$16,6,FALSE),0),0),0)</f>
        <v>0</v>
      </c>
      <c r="N100" s="5">
        <f>IFERROR(IF(H100=1,IF(VLOOKUP(I100,Inputs!$A$20:$G$29,7,FALSE)="Stipend Award",VLOOKUP(I100,Inputs!$A$7:$G$16,7,FALSE),0),0),0)</f>
        <v>0</v>
      </c>
      <c r="O100" s="5">
        <f>IFERROR(IF(VLOOKUP(I100,Inputs!$A$20:$G$29,3,FALSE)="Base Increase",VLOOKUP(I100,Inputs!$A$7:$G$16,3,FALSE),0),0)</f>
        <v>0</v>
      </c>
      <c r="P100" s="5">
        <f>IFERROR(IF(VLOOKUP(I100,Inputs!$A$20:$G$29,4,FALSE)="Base Increase",VLOOKUP(I100,Inputs!$A$7:$G$16,4,FALSE),0),0)</f>
        <v>0</v>
      </c>
      <c r="Q100" s="5">
        <f>IFERROR(IF(F100=1,IF(VLOOKUP(I100,Inputs!$A$20:$G$29,5,FALSE)="Base Increase",VLOOKUP(I100,Inputs!$A$7:$G$16,5,FALSE),0),0),0)</f>
        <v>0</v>
      </c>
      <c r="R100" s="5">
        <f>IFERROR(IF(G100=1,IF(VLOOKUP(I100,Inputs!$A$20:$G$29,6,FALSE)="Base Increase",VLOOKUP(I100,Inputs!$A$7:$G$16,6,FALSE),0),0),0)</f>
        <v>0</v>
      </c>
      <c r="S100" s="5">
        <f>IFERROR(IF(H100=1,IF(VLOOKUP(I100,Inputs!$A$20:$G$29,7,FALSE)="Base Increase",VLOOKUP(I100,Inputs!$A$7:$G$16,7,FALSE),0),0),0)</f>
        <v>0</v>
      </c>
      <c r="T100" s="5">
        <f t="shared" si="6"/>
        <v>0</v>
      </c>
      <c r="U100" s="5">
        <f t="shared" si="7"/>
        <v>0</v>
      </c>
      <c r="V100" s="5">
        <f t="shared" si="8"/>
        <v>0</v>
      </c>
      <c r="W100" s="5">
        <f t="shared" si="9"/>
        <v>0</v>
      </c>
      <c r="X100" s="5">
        <f>IF(AND(I100&lt;=4,V100&gt;Inputs!$B$32),MAX(C100,Inputs!$B$32),V100)</f>
        <v>0</v>
      </c>
      <c r="Y100" s="5">
        <f>IF(AND(I100&lt;=4,W100&gt;Inputs!$B$32),MAX(C100,Inputs!$B$32),W100)</f>
        <v>0</v>
      </c>
      <c r="Z100" s="5">
        <f>IF(AND(I100&lt;=7,X100&gt;Inputs!$B$33),MAX(C100,Inputs!$B$33),X100)</f>
        <v>0</v>
      </c>
      <c r="AA100" s="5">
        <f>IF(W100&gt;Inputs!$B$34,Inputs!$B$34,Y100)</f>
        <v>0</v>
      </c>
      <c r="AB100" s="5">
        <f>IF(Z100&gt;Inputs!$B$34,Inputs!$B$34,Z100)</f>
        <v>0</v>
      </c>
      <c r="AC100" s="5">
        <f>IF(AA100&gt;Inputs!$B$34,Inputs!$B$34,AA100)</f>
        <v>0</v>
      </c>
      <c r="AD100" s="11">
        <f t="shared" si="10"/>
        <v>0</v>
      </c>
      <c r="AE100" s="11">
        <f t="shared" si="11"/>
        <v>0</v>
      </c>
    </row>
    <row r="101" spans="1:31" x14ac:dyDescent="0.25">
      <c r="A101" s="1">
        <f>'Salary and Rating'!A102</f>
        <v>0</v>
      </c>
      <c r="B101" s="1">
        <f>'Salary and Rating'!B102</f>
        <v>0</v>
      </c>
      <c r="C101" s="13">
        <f>'Salary and Rating'!C102</f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f>'Salary and Rating'!J102</f>
        <v>0</v>
      </c>
      <c r="J101" s="5">
        <f>IFERROR(IF(VLOOKUP(I101,Inputs!$A$20:$G$29,3,FALSE)="Stipend Award",VLOOKUP(I101,Inputs!$A$7:$G$16,3,FALSE),0),0)</f>
        <v>0</v>
      </c>
      <c r="K101" s="5">
        <f>IFERROR(IF(VLOOKUP(I101,Inputs!$A$20:$G$29,4,FALSE)="Stipend Award",VLOOKUP(I101,Inputs!$A$7:$G$16,4,FALSE),0),0)</f>
        <v>0</v>
      </c>
      <c r="L101" s="5">
        <f>IFERROR(IF(F101=1,IF(VLOOKUP(I101,Inputs!$A$20:$G$29,5,FALSE)="Stipend Award",VLOOKUP(I101,Inputs!$A$7:$G$16,5,FALSE),0),0),0)</f>
        <v>0</v>
      </c>
      <c r="M101" s="5">
        <f>IFERROR(IF(G101=1,IF(VLOOKUP(I101,Inputs!$A$20:$G$29,6,FALSE)="Stipend Award",VLOOKUP(I101,Inputs!$A$7:$G$16,6,FALSE),0),0),0)</f>
        <v>0</v>
      </c>
      <c r="N101" s="5">
        <f>IFERROR(IF(H101=1,IF(VLOOKUP(I101,Inputs!$A$20:$G$29,7,FALSE)="Stipend Award",VLOOKUP(I101,Inputs!$A$7:$G$16,7,FALSE),0),0),0)</f>
        <v>0</v>
      </c>
      <c r="O101" s="5">
        <f>IFERROR(IF(VLOOKUP(I101,Inputs!$A$20:$G$29,3,FALSE)="Base Increase",VLOOKUP(I101,Inputs!$A$7:$G$16,3,FALSE),0),0)</f>
        <v>0</v>
      </c>
      <c r="P101" s="5">
        <f>IFERROR(IF(VLOOKUP(I101,Inputs!$A$20:$G$29,4,FALSE)="Base Increase",VLOOKUP(I101,Inputs!$A$7:$G$16,4,FALSE),0),0)</f>
        <v>0</v>
      </c>
      <c r="Q101" s="5">
        <f>IFERROR(IF(F101=1,IF(VLOOKUP(I101,Inputs!$A$20:$G$29,5,FALSE)="Base Increase",VLOOKUP(I101,Inputs!$A$7:$G$16,5,FALSE),0),0),0)</f>
        <v>0</v>
      </c>
      <c r="R101" s="5">
        <f>IFERROR(IF(G101=1,IF(VLOOKUP(I101,Inputs!$A$20:$G$29,6,FALSE)="Base Increase",VLOOKUP(I101,Inputs!$A$7:$G$16,6,FALSE),0),0),0)</f>
        <v>0</v>
      </c>
      <c r="S101" s="5">
        <f>IFERROR(IF(H101=1,IF(VLOOKUP(I101,Inputs!$A$20:$G$29,7,FALSE)="Base Increase",VLOOKUP(I101,Inputs!$A$7:$G$16,7,FALSE),0),0),0)</f>
        <v>0</v>
      </c>
      <c r="T101" s="5">
        <f t="shared" si="6"/>
        <v>0</v>
      </c>
      <c r="U101" s="5">
        <f t="shared" si="7"/>
        <v>0</v>
      </c>
      <c r="V101" s="5">
        <f t="shared" si="8"/>
        <v>0</v>
      </c>
      <c r="W101" s="5">
        <f t="shared" si="9"/>
        <v>0</v>
      </c>
      <c r="X101" s="5">
        <f>IF(AND(I101&lt;=4,V101&gt;Inputs!$B$32),MAX(C101,Inputs!$B$32),V101)</f>
        <v>0</v>
      </c>
      <c r="Y101" s="5">
        <f>IF(AND(I101&lt;=4,W101&gt;Inputs!$B$32),MAX(C101,Inputs!$B$32),W101)</f>
        <v>0</v>
      </c>
      <c r="Z101" s="5">
        <f>IF(AND(I101&lt;=7,X101&gt;Inputs!$B$33),MAX(C101,Inputs!$B$33),X101)</f>
        <v>0</v>
      </c>
      <c r="AA101" s="5">
        <f>IF(W101&gt;Inputs!$B$34,Inputs!$B$34,Y101)</f>
        <v>0</v>
      </c>
      <c r="AB101" s="5">
        <f>IF(Z101&gt;Inputs!$B$34,Inputs!$B$34,Z101)</f>
        <v>0</v>
      </c>
      <c r="AC101" s="5">
        <f>IF(AA101&gt;Inputs!$B$34,Inputs!$B$34,AA101)</f>
        <v>0</v>
      </c>
      <c r="AD101" s="11">
        <f t="shared" si="10"/>
        <v>0</v>
      </c>
      <c r="AE101" s="11">
        <f t="shared" si="11"/>
        <v>0</v>
      </c>
    </row>
    <row r="102" spans="1:31" x14ac:dyDescent="0.25">
      <c r="A102" s="1">
        <f>'Salary and Rating'!A103</f>
        <v>0</v>
      </c>
      <c r="B102" s="1">
        <f>'Salary and Rating'!B103</f>
        <v>0</v>
      </c>
      <c r="C102" s="13">
        <f>'Salary and Rating'!C103</f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f>'Salary and Rating'!J103</f>
        <v>0</v>
      </c>
      <c r="J102" s="5">
        <f>IFERROR(IF(VLOOKUP(I102,Inputs!$A$20:$G$29,3,FALSE)="Stipend Award",VLOOKUP(I102,Inputs!$A$7:$G$16,3,FALSE),0),0)</f>
        <v>0</v>
      </c>
      <c r="K102" s="5">
        <f>IFERROR(IF(VLOOKUP(I102,Inputs!$A$20:$G$29,4,FALSE)="Stipend Award",VLOOKUP(I102,Inputs!$A$7:$G$16,4,FALSE),0),0)</f>
        <v>0</v>
      </c>
      <c r="L102" s="5">
        <f>IFERROR(IF(F102=1,IF(VLOOKUP(I102,Inputs!$A$20:$G$29,5,FALSE)="Stipend Award",VLOOKUP(I102,Inputs!$A$7:$G$16,5,FALSE),0),0),0)</f>
        <v>0</v>
      </c>
      <c r="M102" s="5">
        <f>IFERROR(IF(G102=1,IF(VLOOKUP(I102,Inputs!$A$20:$G$29,6,FALSE)="Stipend Award",VLOOKUP(I102,Inputs!$A$7:$G$16,6,FALSE),0),0),0)</f>
        <v>0</v>
      </c>
      <c r="N102" s="5">
        <f>IFERROR(IF(H102=1,IF(VLOOKUP(I102,Inputs!$A$20:$G$29,7,FALSE)="Stipend Award",VLOOKUP(I102,Inputs!$A$7:$G$16,7,FALSE),0),0),0)</f>
        <v>0</v>
      </c>
      <c r="O102" s="5">
        <f>IFERROR(IF(VLOOKUP(I102,Inputs!$A$20:$G$29,3,FALSE)="Base Increase",VLOOKUP(I102,Inputs!$A$7:$G$16,3,FALSE),0),0)</f>
        <v>0</v>
      </c>
      <c r="P102" s="5">
        <f>IFERROR(IF(VLOOKUP(I102,Inputs!$A$20:$G$29,4,FALSE)="Base Increase",VLOOKUP(I102,Inputs!$A$7:$G$16,4,FALSE),0),0)</f>
        <v>0</v>
      </c>
      <c r="Q102" s="5">
        <f>IFERROR(IF(F102=1,IF(VLOOKUP(I102,Inputs!$A$20:$G$29,5,FALSE)="Base Increase",VLOOKUP(I102,Inputs!$A$7:$G$16,5,FALSE),0),0),0)</f>
        <v>0</v>
      </c>
      <c r="R102" s="5">
        <f>IFERROR(IF(G102=1,IF(VLOOKUP(I102,Inputs!$A$20:$G$29,6,FALSE)="Base Increase",VLOOKUP(I102,Inputs!$A$7:$G$16,6,FALSE),0),0),0)</f>
        <v>0</v>
      </c>
      <c r="S102" s="5">
        <f>IFERROR(IF(H102=1,IF(VLOOKUP(I102,Inputs!$A$20:$G$29,7,FALSE)="Base Increase",VLOOKUP(I102,Inputs!$A$7:$G$16,7,FALSE),0),0),0)</f>
        <v>0</v>
      </c>
      <c r="T102" s="5">
        <f t="shared" si="6"/>
        <v>0</v>
      </c>
      <c r="U102" s="5">
        <f t="shared" si="7"/>
        <v>0</v>
      </c>
      <c r="V102" s="5">
        <f t="shared" si="8"/>
        <v>0</v>
      </c>
      <c r="W102" s="5">
        <f t="shared" si="9"/>
        <v>0</v>
      </c>
      <c r="X102" s="5">
        <f>IF(AND(I102&lt;=4,V102&gt;Inputs!$B$32),MAX(C102,Inputs!$B$32),V102)</f>
        <v>0</v>
      </c>
      <c r="Y102" s="5">
        <f>IF(AND(I102&lt;=4,W102&gt;Inputs!$B$32),MAX(C102,Inputs!$B$32),W102)</f>
        <v>0</v>
      </c>
      <c r="Z102" s="5">
        <f>IF(AND(I102&lt;=7,X102&gt;Inputs!$B$33),MAX(C102,Inputs!$B$33),X102)</f>
        <v>0</v>
      </c>
      <c r="AA102" s="5">
        <f>IF(W102&gt;Inputs!$B$34,Inputs!$B$34,Y102)</f>
        <v>0</v>
      </c>
      <c r="AB102" s="5">
        <f>IF(Z102&gt;Inputs!$B$34,Inputs!$B$34,Z102)</f>
        <v>0</v>
      </c>
      <c r="AC102" s="5">
        <f>IF(AA102&gt;Inputs!$B$34,Inputs!$B$34,AA102)</f>
        <v>0</v>
      </c>
      <c r="AD102" s="11">
        <f t="shared" si="10"/>
        <v>0</v>
      </c>
      <c r="AE102" s="11">
        <f t="shared" si="11"/>
        <v>0</v>
      </c>
    </row>
    <row r="103" spans="1:31" x14ac:dyDescent="0.25">
      <c r="A103" s="1">
        <f>'Salary and Rating'!A104</f>
        <v>0</v>
      </c>
      <c r="B103" s="1">
        <f>'Salary and Rating'!B104</f>
        <v>0</v>
      </c>
      <c r="C103" s="13">
        <f>'Salary and Rating'!C104</f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f>'Salary and Rating'!J104</f>
        <v>0</v>
      </c>
      <c r="J103" s="5">
        <f>IFERROR(IF(VLOOKUP(I103,Inputs!$A$20:$G$29,3,FALSE)="Stipend Award",VLOOKUP(I103,Inputs!$A$7:$G$16,3,FALSE),0),0)</f>
        <v>0</v>
      </c>
      <c r="K103" s="5">
        <f>IFERROR(IF(VLOOKUP(I103,Inputs!$A$20:$G$29,4,FALSE)="Stipend Award",VLOOKUP(I103,Inputs!$A$7:$G$16,4,FALSE),0),0)</f>
        <v>0</v>
      </c>
      <c r="L103" s="5">
        <f>IFERROR(IF(F103=1,IF(VLOOKUP(I103,Inputs!$A$20:$G$29,5,FALSE)="Stipend Award",VLOOKUP(I103,Inputs!$A$7:$G$16,5,FALSE),0),0),0)</f>
        <v>0</v>
      </c>
      <c r="M103" s="5">
        <f>IFERROR(IF(G103=1,IF(VLOOKUP(I103,Inputs!$A$20:$G$29,6,FALSE)="Stipend Award",VLOOKUP(I103,Inputs!$A$7:$G$16,6,FALSE),0),0),0)</f>
        <v>0</v>
      </c>
      <c r="N103" s="5">
        <f>IFERROR(IF(H103=1,IF(VLOOKUP(I103,Inputs!$A$20:$G$29,7,FALSE)="Stipend Award",VLOOKUP(I103,Inputs!$A$7:$G$16,7,FALSE),0),0),0)</f>
        <v>0</v>
      </c>
      <c r="O103" s="5">
        <f>IFERROR(IF(VLOOKUP(I103,Inputs!$A$20:$G$29,3,FALSE)="Base Increase",VLOOKUP(I103,Inputs!$A$7:$G$16,3,FALSE),0),0)</f>
        <v>0</v>
      </c>
      <c r="P103" s="5">
        <f>IFERROR(IF(VLOOKUP(I103,Inputs!$A$20:$G$29,4,FALSE)="Base Increase",VLOOKUP(I103,Inputs!$A$7:$G$16,4,FALSE),0),0)</f>
        <v>0</v>
      </c>
      <c r="Q103" s="5">
        <f>IFERROR(IF(F103=1,IF(VLOOKUP(I103,Inputs!$A$20:$G$29,5,FALSE)="Base Increase",VLOOKUP(I103,Inputs!$A$7:$G$16,5,FALSE),0),0),0)</f>
        <v>0</v>
      </c>
      <c r="R103" s="5">
        <f>IFERROR(IF(G103=1,IF(VLOOKUP(I103,Inputs!$A$20:$G$29,6,FALSE)="Base Increase",VLOOKUP(I103,Inputs!$A$7:$G$16,6,FALSE),0),0),0)</f>
        <v>0</v>
      </c>
      <c r="S103" s="5">
        <f>IFERROR(IF(H103=1,IF(VLOOKUP(I103,Inputs!$A$20:$G$29,7,FALSE)="Base Increase",VLOOKUP(I103,Inputs!$A$7:$G$16,7,FALSE),0),0),0)</f>
        <v>0</v>
      </c>
      <c r="T103" s="5">
        <f t="shared" si="6"/>
        <v>0</v>
      </c>
      <c r="U103" s="5">
        <f t="shared" si="7"/>
        <v>0</v>
      </c>
      <c r="V103" s="5">
        <f t="shared" si="8"/>
        <v>0</v>
      </c>
      <c r="W103" s="5">
        <f t="shared" si="9"/>
        <v>0</v>
      </c>
      <c r="X103" s="5">
        <f>IF(AND(I103&lt;=4,V103&gt;Inputs!$B$32),MAX(C103,Inputs!$B$32),V103)</f>
        <v>0</v>
      </c>
      <c r="Y103" s="5">
        <f>IF(AND(I103&lt;=4,W103&gt;Inputs!$B$32),MAX(C103,Inputs!$B$32),W103)</f>
        <v>0</v>
      </c>
      <c r="Z103" s="5">
        <f>IF(AND(I103&lt;=7,X103&gt;Inputs!$B$33),MAX(C103,Inputs!$B$33),X103)</f>
        <v>0</v>
      </c>
      <c r="AA103" s="5">
        <f>IF(W103&gt;Inputs!$B$34,Inputs!$B$34,Y103)</f>
        <v>0</v>
      </c>
      <c r="AB103" s="5">
        <f>IF(Z103&gt;Inputs!$B$34,Inputs!$B$34,Z103)</f>
        <v>0</v>
      </c>
      <c r="AC103" s="5">
        <f>IF(AA103&gt;Inputs!$B$34,Inputs!$B$34,AA103)</f>
        <v>0</v>
      </c>
      <c r="AD103" s="11">
        <f t="shared" si="10"/>
        <v>0</v>
      </c>
      <c r="AE103" s="11">
        <f t="shared" si="11"/>
        <v>0</v>
      </c>
    </row>
    <row r="104" spans="1:31" x14ac:dyDescent="0.25">
      <c r="A104" s="1">
        <f>'Salary and Rating'!A105</f>
        <v>0</v>
      </c>
      <c r="B104" s="1">
        <f>'Salary and Rating'!B105</f>
        <v>0</v>
      </c>
      <c r="C104" s="13">
        <f>'Salary and Rating'!C105</f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f>'Salary and Rating'!J105</f>
        <v>0</v>
      </c>
      <c r="J104" s="5">
        <f>IFERROR(IF(VLOOKUP(I104,Inputs!$A$20:$G$29,3,FALSE)="Stipend Award",VLOOKUP(I104,Inputs!$A$7:$G$16,3,FALSE),0),0)</f>
        <v>0</v>
      </c>
      <c r="K104" s="5">
        <f>IFERROR(IF(VLOOKUP(I104,Inputs!$A$20:$G$29,4,FALSE)="Stipend Award",VLOOKUP(I104,Inputs!$A$7:$G$16,4,FALSE),0),0)</f>
        <v>0</v>
      </c>
      <c r="L104" s="5">
        <f>IFERROR(IF(F104=1,IF(VLOOKUP(I104,Inputs!$A$20:$G$29,5,FALSE)="Stipend Award",VLOOKUP(I104,Inputs!$A$7:$G$16,5,FALSE),0),0),0)</f>
        <v>0</v>
      </c>
      <c r="M104" s="5">
        <f>IFERROR(IF(G104=1,IF(VLOOKUP(I104,Inputs!$A$20:$G$29,6,FALSE)="Stipend Award",VLOOKUP(I104,Inputs!$A$7:$G$16,6,FALSE),0),0),0)</f>
        <v>0</v>
      </c>
      <c r="N104" s="5">
        <f>IFERROR(IF(H104=1,IF(VLOOKUP(I104,Inputs!$A$20:$G$29,7,FALSE)="Stipend Award",VLOOKUP(I104,Inputs!$A$7:$G$16,7,FALSE),0),0),0)</f>
        <v>0</v>
      </c>
      <c r="O104" s="5">
        <f>IFERROR(IF(VLOOKUP(I104,Inputs!$A$20:$G$29,3,FALSE)="Base Increase",VLOOKUP(I104,Inputs!$A$7:$G$16,3,FALSE),0),0)</f>
        <v>0</v>
      </c>
      <c r="P104" s="5">
        <f>IFERROR(IF(VLOOKUP(I104,Inputs!$A$20:$G$29,4,FALSE)="Base Increase",VLOOKUP(I104,Inputs!$A$7:$G$16,4,FALSE),0),0)</f>
        <v>0</v>
      </c>
      <c r="Q104" s="5">
        <f>IFERROR(IF(F104=1,IF(VLOOKUP(I104,Inputs!$A$20:$G$29,5,FALSE)="Base Increase",VLOOKUP(I104,Inputs!$A$7:$G$16,5,FALSE),0),0),0)</f>
        <v>0</v>
      </c>
      <c r="R104" s="5">
        <f>IFERROR(IF(G104=1,IF(VLOOKUP(I104,Inputs!$A$20:$G$29,6,FALSE)="Base Increase",VLOOKUP(I104,Inputs!$A$7:$G$16,6,FALSE),0),0),0)</f>
        <v>0</v>
      </c>
      <c r="S104" s="5">
        <f>IFERROR(IF(H104=1,IF(VLOOKUP(I104,Inputs!$A$20:$G$29,7,FALSE)="Base Increase",VLOOKUP(I104,Inputs!$A$7:$G$16,7,FALSE),0),0),0)</f>
        <v>0</v>
      </c>
      <c r="T104" s="5">
        <f t="shared" si="6"/>
        <v>0</v>
      </c>
      <c r="U104" s="5">
        <f t="shared" si="7"/>
        <v>0</v>
      </c>
      <c r="V104" s="5">
        <f t="shared" si="8"/>
        <v>0</v>
      </c>
      <c r="W104" s="5">
        <f t="shared" si="9"/>
        <v>0</v>
      </c>
      <c r="X104" s="5">
        <f>IF(AND(I104&lt;=4,V104&gt;Inputs!$B$32),MAX(C104,Inputs!$B$32),V104)</f>
        <v>0</v>
      </c>
      <c r="Y104" s="5">
        <f>IF(AND(I104&lt;=4,W104&gt;Inputs!$B$32),MAX(C104,Inputs!$B$32),W104)</f>
        <v>0</v>
      </c>
      <c r="Z104" s="5">
        <f>IF(AND(I104&lt;=7,X104&gt;Inputs!$B$33),MAX(C104,Inputs!$B$33),X104)</f>
        <v>0</v>
      </c>
      <c r="AA104" s="5">
        <f>IF(W104&gt;Inputs!$B$34,Inputs!$B$34,Y104)</f>
        <v>0</v>
      </c>
      <c r="AB104" s="5">
        <f>IF(Z104&gt;Inputs!$B$34,Inputs!$B$34,Z104)</f>
        <v>0</v>
      </c>
      <c r="AC104" s="5">
        <f>IF(AA104&gt;Inputs!$B$34,Inputs!$B$34,AA104)</f>
        <v>0</v>
      </c>
      <c r="AD104" s="11">
        <f t="shared" si="10"/>
        <v>0</v>
      </c>
      <c r="AE104" s="11">
        <f t="shared" si="11"/>
        <v>0</v>
      </c>
    </row>
    <row r="105" spans="1:31" x14ac:dyDescent="0.25">
      <c r="A105" s="1">
        <f>'Salary and Rating'!A106</f>
        <v>0</v>
      </c>
      <c r="B105" s="1">
        <f>'Salary and Rating'!B106</f>
        <v>0</v>
      </c>
      <c r="C105" s="13">
        <f>'Salary and Rating'!C106</f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f>'Salary and Rating'!J106</f>
        <v>0</v>
      </c>
      <c r="J105" s="5">
        <f>IFERROR(IF(VLOOKUP(I105,Inputs!$A$20:$G$29,3,FALSE)="Stipend Award",VLOOKUP(I105,Inputs!$A$7:$G$16,3,FALSE),0),0)</f>
        <v>0</v>
      </c>
      <c r="K105" s="5">
        <f>IFERROR(IF(VLOOKUP(I105,Inputs!$A$20:$G$29,4,FALSE)="Stipend Award",VLOOKUP(I105,Inputs!$A$7:$G$16,4,FALSE),0),0)</f>
        <v>0</v>
      </c>
      <c r="L105" s="5">
        <f>IFERROR(IF(F105=1,IF(VLOOKUP(I105,Inputs!$A$20:$G$29,5,FALSE)="Stipend Award",VLOOKUP(I105,Inputs!$A$7:$G$16,5,FALSE),0),0),0)</f>
        <v>0</v>
      </c>
      <c r="M105" s="5">
        <f>IFERROR(IF(G105=1,IF(VLOOKUP(I105,Inputs!$A$20:$G$29,6,FALSE)="Stipend Award",VLOOKUP(I105,Inputs!$A$7:$G$16,6,FALSE),0),0),0)</f>
        <v>0</v>
      </c>
      <c r="N105" s="5">
        <f>IFERROR(IF(H105=1,IF(VLOOKUP(I105,Inputs!$A$20:$G$29,7,FALSE)="Stipend Award",VLOOKUP(I105,Inputs!$A$7:$G$16,7,FALSE),0),0),0)</f>
        <v>0</v>
      </c>
      <c r="O105" s="5">
        <f>IFERROR(IF(VLOOKUP(I105,Inputs!$A$20:$G$29,3,FALSE)="Base Increase",VLOOKUP(I105,Inputs!$A$7:$G$16,3,FALSE),0),0)</f>
        <v>0</v>
      </c>
      <c r="P105" s="5">
        <f>IFERROR(IF(VLOOKUP(I105,Inputs!$A$20:$G$29,4,FALSE)="Base Increase",VLOOKUP(I105,Inputs!$A$7:$G$16,4,FALSE),0),0)</f>
        <v>0</v>
      </c>
      <c r="Q105" s="5">
        <f>IFERROR(IF(F105=1,IF(VLOOKUP(I105,Inputs!$A$20:$G$29,5,FALSE)="Base Increase",VLOOKUP(I105,Inputs!$A$7:$G$16,5,FALSE),0),0),0)</f>
        <v>0</v>
      </c>
      <c r="R105" s="5">
        <f>IFERROR(IF(G105=1,IF(VLOOKUP(I105,Inputs!$A$20:$G$29,6,FALSE)="Base Increase",VLOOKUP(I105,Inputs!$A$7:$G$16,6,FALSE),0),0),0)</f>
        <v>0</v>
      </c>
      <c r="S105" s="5">
        <f>IFERROR(IF(H105=1,IF(VLOOKUP(I105,Inputs!$A$20:$G$29,7,FALSE)="Base Increase",VLOOKUP(I105,Inputs!$A$7:$G$16,7,FALSE),0),0),0)</f>
        <v>0</v>
      </c>
      <c r="T105" s="5">
        <f t="shared" si="6"/>
        <v>0</v>
      </c>
      <c r="U105" s="5">
        <f t="shared" si="7"/>
        <v>0</v>
      </c>
      <c r="V105" s="5">
        <f t="shared" si="8"/>
        <v>0</v>
      </c>
      <c r="W105" s="5">
        <f t="shared" si="9"/>
        <v>0</v>
      </c>
      <c r="X105" s="5">
        <f>IF(AND(I105&lt;=4,V105&gt;Inputs!$B$32),MAX(C105,Inputs!$B$32),V105)</f>
        <v>0</v>
      </c>
      <c r="Y105" s="5">
        <f>IF(AND(I105&lt;=4,W105&gt;Inputs!$B$32),MAX(C105,Inputs!$B$32),W105)</f>
        <v>0</v>
      </c>
      <c r="Z105" s="5">
        <f>IF(AND(I105&lt;=7,X105&gt;Inputs!$B$33),MAX(C105,Inputs!$B$33),X105)</f>
        <v>0</v>
      </c>
      <c r="AA105" s="5">
        <f>IF(W105&gt;Inputs!$B$34,Inputs!$B$34,Y105)</f>
        <v>0</v>
      </c>
      <c r="AB105" s="5">
        <f>IF(Z105&gt;Inputs!$B$34,Inputs!$B$34,Z105)</f>
        <v>0</v>
      </c>
      <c r="AC105" s="5">
        <f>IF(AA105&gt;Inputs!$B$34,Inputs!$B$34,AA105)</f>
        <v>0</v>
      </c>
      <c r="AD105" s="11">
        <f t="shared" si="10"/>
        <v>0</v>
      </c>
      <c r="AE105" s="11">
        <f t="shared" si="11"/>
        <v>0</v>
      </c>
    </row>
    <row r="106" spans="1:31" x14ac:dyDescent="0.25">
      <c r="A106" s="1">
        <f>'Salary and Rating'!A107</f>
        <v>0</v>
      </c>
      <c r="B106" s="1">
        <f>'Salary and Rating'!B107</f>
        <v>0</v>
      </c>
      <c r="C106" s="13">
        <f>'Salary and Rating'!C107</f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f>'Salary and Rating'!J107</f>
        <v>0</v>
      </c>
      <c r="J106" s="5">
        <f>IFERROR(IF(VLOOKUP(I106,Inputs!$A$20:$G$29,3,FALSE)="Stipend Award",VLOOKUP(I106,Inputs!$A$7:$G$16,3,FALSE),0),0)</f>
        <v>0</v>
      </c>
      <c r="K106" s="5">
        <f>IFERROR(IF(VLOOKUP(I106,Inputs!$A$20:$G$29,4,FALSE)="Stipend Award",VLOOKUP(I106,Inputs!$A$7:$G$16,4,FALSE),0),0)</f>
        <v>0</v>
      </c>
      <c r="L106" s="5">
        <f>IFERROR(IF(F106=1,IF(VLOOKUP(I106,Inputs!$A$20:$G$29,5,FALSE)="Stipend Award",VLOOKUP(I106,Inputs!$A$7:$G$16,5,FALSE),0),0),0)</f>
        <v>0</v>
      </c>
      <c r="M106" s="5">
        <f>IFERROR(IF(G106=1,IF(VLOOKUP(I106,Inputs!$A$20:$G$29,6,FALSE)="Stipend Award",VLOOKUP(I106,Inputs!$A$7:$G$16,6,FALSE),0),0),0)</f>
        <v>0</v>
      </c>
      <c r="N106" s="5">
        <f>IFERROR(IF(H106=1,IF(VLOOKUP(I106,Inputs!$A$20:$G$29,7,FALSE)="Stipend Award",VLOOKUP(I106,Inputs!$A$7:$G$16,7,FALSE),0),0),0)</f>
        <v>0</v>
      </c>
      <c r="O106" s="5">
        <f>IFERROR(IF(VLOOKUP(I106,Inputs!$A$20:$G$29,3,FALSE)="Base Increase",VLOOKUP(I106,Inputs!$A$7:$G$16,3,FALSE),0),0)</f>
        <v>0</v>
      </c>
      <c r="P106" s="5">
        <f>IFERROR(IF(VLOOKUP(I106,Inputs!$A$20:$G$29,4,FALSE)="Base Increase",VLOOKUP(I106,Inputs!$A$7:$G$16,4,FALSE),0),0)</f>
        <v>0</v>
      </c>
      <c r="Q106" s="5">
        <f>IFERROR(IF(F106=1,IF(VLOOKUP(I106,Inputs!$A$20:$G$29,5,FALSE)="Base Increase",VLOOKUP(I106,Inputs!$A$7:$G$16,5,FALSE),0),0),0)</f>
        <v>0</v>
      </c>
      <c r="R106" s="5">
        <f>IFERROR(IF(G106=1,IF(VLOOKUP(I106,Inputs!$A$20:$G$29,6,FALSE)="Base Increase",VLOOKUP(I106,Inputs!$A$7:$G$16,6,FALSE),0),0),0)</f>
        <v>0</v>
      </c>
      <c r="S106" s="5">
        <f>IFERROR(IF(H106=1,IF(VLOOKUP(I106,Inputs!$A$20:$G$29,7,FALSE)="Base Increase",VLOOKUP(I106,Inputs!$A$7:$G$16,7,FALSE),0),0),0)</f>
        <v>0</v>
      </c>
      <c r="T106" s="5">
        <f t="shared" si="6"/>
        <v>0</v>
      </c>
      <c r="U106" s="5">
        <f t="shared" si="7"/>
        <v>0</v>
      </c>
      <c r="V106" s="5">
        <f t="shared" si="8"/>
        <v>0</v>
      </c>
      <c r="W106" s="5">
        <f t="shared" si="9"/>
        <v>0</v>
      </c>
      <c r="X106" s="5">
        <f>IF(AND(I106&lt;=4,V106&gt;Inputs!$B$32),MAX(C106,Inputs!$B$32),V106)</f>
        <v>0</v>
      </c>
      <c r="Y106" s="5">
        <f>IF(AND(I106&lt;=4,W106&gt;Inputs!$B$32),MAX(C106,Inputs!$B$32),W106)</f>
        <v>0</v>
      </c>
      <c r="Z106" s="5">
        <f>IF(AND(I106&lt;=7,X106&gt;Inputs!$B$33),MAX(C106,Inputs!$B$33),X106)</f>
        <v>0</v>
      </c>
      <c r="AA106" s="5">
        <f>IF(W106&gt;Inputs!$B$34,Inputs!$B$34,Y106)</f>
        <v>0</v>
      </c>
      <c r="AB106" s="5">
        <f>IF(Z106&gt;Inputs!$B$34,Inputs!$B$34,Z106)</f>
        <v>0</v>
      </c>
      <c r="AC106" s="5">
        <f>IF(AA106&gt;Inputs!$B$34,Inputs!$B$34,AA106)</f>
        <v>0</v>
      </c>
      <c r="AD106" s="11">
        <f t="shared" si="10"/>
        <v>0</v>
      </c>
      <c r="AE106" s="11">
        <f t="shared" si="11"/>
        <v>0</v>
      </c>
    </row>
    <row r="107" spans="1:31" x14ac:dyDescent="0.25">
      <c r="A107" s="1">
        <f>'Salary and Rating'!A108</f>
        <v>0</v>
      </c>
      <c r="B107" s="1">
        <f>'Salary and Rating'!B108</f>
        <v>0</v>
      </c>
      <c r="C107" s="13">
        <f>'Salary and Rating'!C108</f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f>'Salary and Rating'!J108</f>
        <v>0</v>
      </c>
      <c r="J107" s="5">
        <f>IFERROR(IF(VLOOKUP(I107,Inputs!$A$20:$G$29,3,FALSE)="Stipend Award",VLOOKUP(I107,Inputs!$A$7:$G$16,3,FALSE),0),0)</f>
        <v>0</v>
      </c>
      <c r="K107" s="5">
        <f>IFERROR(IF(VLOOKUP(I107,Inputs!$A$20:$G$29,4,FALSE)="Stipend Award",VLOOKUP(I107,Inputs!$A$7:$G$16,4,FALSE),0),0)</f>
        <v>0</v>
      </c>
      <c r="L107" s="5">
        <f>IFERROR(IF(F107=1,IF(VLOOKUP(I107,Inputs!$A$20:$G$29,5,FALSE)="Stipend Award",VLOOKUP(I107,Inputs!$A$7:$G$16,5,FALSE),0),0),0)</f>
        <v>0</v>
      </c>
      <c r="M107" s="5">
        <f>IFERROR(IF(G107=1,IF(VLOOKUP(I107,Inputs!$A$20:$G$29,6,FALSE)="Stipend Award",VLOOKUP(I107,Inputs!$A$7:$G$16,6,FALSE),0),0),0)</f>
        <v>0</v>
      </c>
      <c r="N107" s="5">
        <f>IFERROR(IF(H107=1,IF(VLOOKUP(I107,Inputs!$A$20:$G$29,7,FALSE)="Stipend Award",VLOOKUP(I107,Inputs!$A$7:$G$16,7,FALSE),0),0),0)</f>
        <v>0</v>
      </c>
      <c r="O107" s="5">
        <f>IFERROR(IF(VLOOKUP(I107,Inputs!$A$20:$G$29,3,FALSE)="Base Increase",VLOOKUP(I107,Inputs!$A$7:$G$16,3,FALSE),0),0)</f>
        <v>0</v>
      </c>
      <c r="P107" s="5">
        <f>IFERROR(IF(VLOOKUP(I107,Inputs!$A$20:$G$29,4,FALSE)="Base Increase",VLOOKUP(I107,Inputs!$A$7:$G$16,4,FALSE),0),0)</f>
        <v>0</v>
      </c>
      <c r="Q107" s="5">
        <f>IFERROR(IF(F107=1,IF(VLOOKUP(I107,Inputs!$A$20:$G$29,5,FALSE)="Base Increase",VLOOKUP(I107,Inputs!$A$7:$G$16,5,FALSE),0),0),0)</f>
        <v>0</v>
      </c>
      <c r="R107" s="5">
        <f>IFERROR(IF(G107=1,IF(VLOOKUP(I107,Inputs!$A$20:$G$29,6,FALSE)="Base Increase",VLOOKUP(I107,Inputs!$A$7:$G$16,6,FALSE),0),0),0)</f>
        <v>0</v>
      </c>
      <c r="S107" s="5">
        <f>IFERROR(IF(H107=1,IF(VLOOKUP(I107,Inputs!$A$20:$G$29,7,FALSE)="Base Increase",VLOOKUP(I107,Inputs!$A$7:$G$16,7,FALSE),0),0),0)</f>
        <v>0</v>
      </c>
      <c r="T107" s="5">
        <f t="shared" si="6"/>
        <v>0</v>
      </c>
      <c r="U107" s="5">
        <f t="shared" si="7"/>
        <v>0</v>
      </c>
      <c r="V107" s="5">
        <f t="shared" si="8"/>
        <v>0</v>
      </c>
      <c r="W107" s="5">
        <f t="shared" si="9"/>
        <v>0</v>
      </c>
      <c r="X107" s="5">
        <f>IF(AND(I107&lt;=4,V107&gt;Inputs!$B$32),MAX(C107,Inputs!$B$32),V107)</f>
        <v>0</v>
      </c>
      <c r="Y107" s="5">
        <f>IF(AND(I107&lt;=4,W107&gt;Inputs!$B$32),MAX(C107,Inputs!$B$32),W107)</f>
        <v>0</v>
      </c>
      <c r="Z107" s="5">
        <f>IF(AND(I107&lt;=7,X107&gt;Inputs!$B$33),MAX(C107,Inputs!$B$33),X107)</f>
        <v>0</v>
      </c>
      <c r="AA107" s="5">
        <f>IF(W107&gt;Inputs!$B$34,Inputs!$B$34,Y107)</f>
        <v>0</v>
      </c>
      <c r="AB107" s="5">
        <f>IF(Z107&gt;Inputs!$B$34,Inputs!$B$34,Z107)</f>
        <v>0</v>
      </c>
      <c r="AC107" s="5">
        <f>IF(AA107&gt;Inputs!$B$34,Inputs!$B$34,AA107)</f>
        <v>0</v>
      </c>
      <c r="AD107" s="11">
        <f t="shared" si="10"/>
        <v>0</v>
      </c>
      <c r="AE107" s="11">
        <f t="shared" si="11"/>
        <v>0</v>
      </c>
    </row>
    <row r="108" spans="1:31" x14ac:dyDescent="0.25">
      <c r="A108" s="1">
        <f>'Salary and Rating'!A109</f>
        <v>0</v>
      </c>
      <c r="B108" s="1">
        <f>'Salary and Rating'!B109</f>
        <v>0</v>
      </c>
      <c r="C108" s="13">
        <f>'Salary and Rating'!C109</f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f>'Salary and Rating'!J109</f>
        <v>0</v>
      </c>
      <c r="J108" s="5">
        <f>IFERROR(IF(VLOOKUP(I108,Inputs!$A$20:$G$29,3,FALSE)="Stipend Award",VLOOKUP(I108,Inputs!$A$7:$G$16,3,FALSE),0),0)</f>
        <v>0</v>
      </c>
      <c r="K108" s="5">
        <f>IFERROR(IF(VLOOKUP(I108,Inputs!$A$20:$G$29,4,FALSE)="Stipend Award",VLOOKUP(I108,Inputs!$A$7:$G$16,4,FALSE),0),0)</f>
        <v>0</v>
      </c>
      <c r="L108" s="5">
        <f>IFERROR(IF(F108=1,IF(VLOOKUP(I108,Inputs!$A$20:$G$29,5,FALSE)="Stipend Award",VLOOKUP(I108,Inputs!$A$7:$G$16,5,FALSE),0),0),0)</f>
        <v>0</v>
      </c>
      <c r="M108" s="5">
        <f>IFERROR(IF(G108=1,IF(VLOOKUP(I108,Inputs!$A$20:$G$29,6,FALSE)="Stipend Award",VLOOKUP(I108,Inputs!$A$7:$G$16,6,FALSE),0),0),0)</f>
        <v>0</v>
      </c>
      <c r="N108" s="5">
        <f>IFERROR(IF(H108=1,IF(VLOOKUP(I108,Inputs!$A$20:$G$29,7,FALSE)="Stipend Award",VLOOKUP(I108,Inputs!$A$7:$G$16,7,FALSE),0),0),0)</f>
        <v>0</v>
      </c>
      <c r="O108" s="5">
        <f>IFERROR(IF(VLOOKUP(I108,Inputs!$A$20:$G$29,3,FALSE)="Base Increase",VLOOKUP(I108,Inputs!$A$7:$G$16,3,FALSE),0),0)</f>
        <v>0</v>
      </c>
      <c r="P108" s="5">
        <f>IFERROR(IF(VLOOKUP(I108,Inputs!$A$20:$G$29,4,FALSE)="Base Increase",VLOOKUP(I108,Inputs!$A$7:$G$16,4,FALSE),0),0)</f>
        <v>0</v>
      </c>
      <c r="Q108" s="5">
        <f>IFERROR(IF(F108=1,IF(VLOOKUP(I108,Inputs!$A$20:$G$29,5,FALSE)="Base Increase",VLOOKUP(I108,Inputs!$A$7:$G$16,5,FALSE),0),0),0)</f>
        <v>0</v>
      </c>
      <c r="R108" s="5">
        <f>IFERROR(IF(G108=1,IF(VLOOKUP(I108,Inputs!$A$20:$G$29,6,FALSE)="Base Increase",VLOOKUP(I108,Inputs!$A$7:$G$16,6,FALSE),0),0),0)</f>
        <v>0</v>
      </c>
      <c r="S108" s="5">
        <f>IFERROR(IF(H108=1,IF(VLOOKUP(I108,Inputs!$A$20:$G$29,7,FALSE)="Base Increase",VLOOKUP(I108,Inputs!$A$7:$G$16,7,FALSE),0),0),0)</f>
        <v>0</v>
      </c>
      <c r="T108" s="5">
        <f t="shared" si="6"/>
        <v>0</v>
      </c>
      <c r="U108" s="5">
        <f t="shared" si="7"/>
        <v>0</v>
      </c>
      <c r="V108" s="5">
        <f t="shared" si="8"/>
        <v>0</v>
      </c>
      <c r="W108" s="5">
        <f t="shared" si="9"/>
        <v>0</v>
      </c>
      <c r="X108" s="5">
        <f>IF(AND(I108&lt;=4,V108&gt;Inputs!$B$32),MAX(C108,Inputs!$B$32),V108)</f>
        <v>0</v>
      </c>
      <c r="Y108" s="5">
        <f>IF(AND(I108&lt;=4,W108&gt;Inputs!$B$32),MAX(C108,Inputs!$B$32),W108)</f>
        <v>0</v>
      </c>
      <c r="Z108" s="5">
        <f>IF(AND(I108&lt;=7,X108&gt;Inputs!$B$33),MAX(C108,Inputs!$B$33),X108)</f>
        <v>0</v>
      </c>
      <c r="AA108" s="5">
        <f>IF(W108&gt;Inputs!$B$34,Inputs!$B$34,Y108)</f>
        <v>0</v>
      </c>
      <c r="AB108" s="5">
        <f>IF(Z108&gt;Inputs!$B$34,Inputs!$B$34,Z108)</f>
        <v>0</v>
      </c>
      <c r="AC108" s="5">
        <f>IF(AA108&gt;Inputs!$B$34,Inputs!$B$34,AA108)</f>
        <v>0</v>
      </c>
      <c r="AD108" s="11">
        <f t="shared" si="10"/>
        <v>0</v>
      </c>
      <c r="AE108" s="11">
        <f t="shared" si="11"/>
        <v>0</v>
      </c>
    </row>
    <row r="109" spans="1:31" x14ac:dyDescent="0.25">
      <c r="A109" s="1">
        <f>'Salary and Rating'!A110</f>
        <v>0</v>
      </c>
      <c r="B109" s="1">
        <f>'Salary and Rating'!B110</f>
        <v>0</v>
      </c>
      <c r="C109" s="13">
        <f>'Salary and Rating'!C110</f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f>'Salary and Rating'!J110</f>
        <v>0</v>
      </c>
      <c r="J109" s="5">
        <f>IFERROR(IF(VLOOKUP(I109,Inputs!$A$20:$G$29,3,FALSE)="Stipend Award",VLOOKUP(I109,Inputs!$A$7:$G$16,3,FALSE),0),0)</f>
        <v>0</v>
      </c>
      <c r="K109" s="5">
        <f>IFERROR(IF(VLOOKUP(I109,Inputs!$A$20:$G$29,4,FALSE)="Stipend Award",VLOOKUP(I109,Inputs!$A$7:$G$16,4,FALSE),0),0)</f>
        <v>0</v>
      </c>
      <c r="L109" s="5">
        <f>IFERROR(IF(F109=1,IF(VLOOKUP(I109,Inputs!$A$20:$G$29,5,FALSE)="Stipend Award",VLOOKUP(I109,Inputs!$A$7:$G$16,5,FALSE),0),0),0)</f>
        <v>0</v>
      </c>
      <c r="M109" s="5">
        <f>IFERROR(IF(G109=1,IF(VLOOKUP(I109,Inputs!$A$20:$G$29,6,FALSE)="Stipend Award",VLOOKUP(I109,Inputs!$A$7:$G$16,6,FALSE),0),0),0)</f>
        <v>0</v>
      </c>
      <c r="N109" s="5">
        <f>IFERROR(IF(H109=1,IF(VLOOKUP(I109,Inputs!$A$20:$G$29,7,FALSE)="Stipend Award",VLOOKUP(I109,Inputs!$A$7:$G$16,7,FALSE),0),0),0)</f>
        <v>0</v>
      </c>
      <c r="O109" s="5">
        <f>IFERROR(IF(VLOOKUP(I109,Inputs!$A$20:$G$29,3,FALSE)="Base Increase",VLOOKUP(I109,Inputs!$A$7:$G$16,3,FALSE),0),0)</f>
        <v>0</v>
      </c>
      <c r="P109" s="5">
        <f>IFERROR(IF(VLOOKUP(I109,Inputs!$A$20:$G$29,4,FALSE)="Base Increase",VLOOKUP(I109,Inputs!$A$7:$G$16,4,FALSE),0),0)</f>
        <v>0</v>
      </c>
      <c r="Q109" s="5">
        <f>IFERROR(IF(F109=1,IF(VLOOKUP(I109,Inputs!$A$20:$G$29,5,FALSE)="Base Increase",VLOOKUP(I109,Inputs!$A$7:$G$16,5,FALSE),0),0),0)</f>
        <v>0</v>
      </c>
      <c r="R109" s="5">
        <f>IFERROR(IF(G109=1,IF(VLOOKUP(I109,Inputs!$A$20:$G$29,6,FALSE)="Base Increase",VLOOKUP(I109,Inputs!$A$7:$G$16,6,FALSE),0),0),0)</f>
        <v>0</v>
      </c>
      <c r="S109" s="5">
        <f>IFERROR(IF(H109=1,IF(VLOOKUP(I109,Inputs!$A$20:$G$29,7,FALSE)="Base Increase",VLOOKUP(I109,Inputs!$A$7:$G$16,7,FALSE),0),0),0)</f>
        <v>0</v>
      </c>
      <c r="T109" s="5">
        <f t="shared" si="6"/>
        <v>0</v>
      </c>
      <c r="U109" s="5">
        <f t="shared" si="7"/>
        <v>0</v>
      </c>
      <c r="V109" s="5">
        <f t="shared" si="8"/>
        <v>0</v>
      </c>
      <c r="W109" s="5">
        <f t="shared" si="9"/>
        <v>0</v>
      </c>
      <c r="X109" s="5">
        <f>IF(AND(I109&lt;=4,V109&gt;Inputs!$B$32),MAX(C109,Inputs!$B$32),V109)</f>
        <v>0</v>
      </c>
      <c r="Y109" s="5">
        <f>IF(AND(I109&lt;=4,W109&gt;Inputs!$B$32),MAX(C109,Inputs!$B$32),W109)</f>
        <v>0</v>
      </c>
      <c r="Z109" s="5">
        <f>IF(AND(I109&lt;=7,X109&gt;Inputs!$B$33),MAX(C109,Inputs!$B$33),X109)</f>
        <v>0</v>
      </c>
      <c r="AA109" s="5">
        <f>IF(W109&gt;Inputs!$B$34,Inputs!$B$34,Y109)</f>
        <v>0</v>
      </c>
      <c r="AB109" s="5">
        <f>IF(Z109&gt;Inputs!$B$34,Inputs!$B$34,Z109)</f>
        <v>0</v>
      </c>
      <c r="AC109" s="5">
        <f>IF(AA109&gt;Inputs!$B$34,Inputs!$B$34,AA109)</f>
        <v>0</v>
      </c>
      <c r="AD109" s="11">
        <f t="shared" si="10"/>
        <v>0</v>
      </c>
      <c r="AE109" s="11">
        <f t="shared" si="11"/>
        <v>0</v>
      </c>
    </row>
    <row r="110" spans="1:31" x14ac:dyDescent="0.25">
      <c r="A110" s="1">
        <f>'Salary and Rating'!A111</f>
        <v>0</v>
      </c>
      <c r="B110" s="1">
        <f>'Salary and Rating'!B111</f>
        <v>0</v>
      </c>
      <c r="C110" s="13">
        <f>'Salary and Rating'!C111</f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f>'Salary and Rating'!J111</f>
        <v>0</v>
      </c>
      <c r="J110" s="5">
        <f>IFERROR(IF(VLOOKUP(I110,Inputs!$A$20:$G$29,3,FALSE)="Stipend Award",VLOOKUP(I110,Inputs!$A$7:$G$16,3,FALSE),0),0)</f>
        <v>0</v>
      </c>
      <c r="K110" s="5">
        <f>IFERROR(IF(VLOOKUP(I110,Inputs!$A$20:$G$29,4,FALSE)="Stipend Award",VLOOKUP(I110,Inputs!$A$7:$G$16,4,FALSE),0),0)</f>
        <v>0</v>
      </c>
      <c r="L110" s="5">
        <f>IFERROR(IF(F110=1,IF(VLOOKUP(I110,Inputs!$A$20:$G$29,5,FALSE)="Stipend Award",VLOOKUP(I110,Inputs!$A$7:$G$16,5,FALSE),0),0),0)</f>
        <v>0</v>
      </c>
      <c r="M110" s="5">
        <f>IFERROR(IF(G110=1,IF(VLOOKUP(I110,Inputs!$A$20:$G$29,6,FALSE)="Stipend Award",VLOOKUP(I110,Inputs!$A$7:$G$16,6,FALSE),0),0),0)</f>
        <v>0</v>
      </c>
      <c r="N110" s="5">
        <f>IFERROR(IF(H110=1,IF(VLOOKUP(I110,Inputs!$A$20:$G$29,7,FALSE)="Stipend Award",VLOOKUP(I110,Inputs!$A$7:$G$16,7,FALSE),0),0),0)</f>
        <v>0</v>
      </c>
      <c r="O110" s="5">
        <f>IFERROR(IF(VLOOKUP(I110,Inputs!$A$20:$G$29,3,FALSE)="Base Increase",VLOOKUP(I110,Inputs!$A$7:$G$16,3,FALSE),0),0)</f>
        <v>0</v>
      </c>
      <c r="P110" s="5">
        <f>IFERROR(IF(VLOOKUP(I110,Inputs!$A$20:$G$29,4,FALSE)="Base Increase",VLOOKUP(I110,Inputs!$A$7:$G$16,4,FALSE),0),0)</f>
        <v>0</v>
      </c>
      <c r="Q110" s="5">
        <f>IFERROR(IF(F110=1,IF(VLOOKUP(I110,Inputs!$A$20:$G$29,5,FALSE)="Base Increase",VLOOKUP(I110,Inputs!$A$7:$G$16,5,FALSE),0),0),0)</f>
        <v>0</v>
      </c>
      <c r="R110" s="5">
        <f>IFERROR(IF(G110=1,IF(VLOOKUP(I110,Inputs!$A$20:$G$29,6,FALSE)="Base Increase",VLOOKUP(I110,Inputs!$A$7:$G$16,6,FALSE),0),0),0)</f>
        <v>0</v>
      </c>
      <c r="S110" s="5">
        <f>IFERROR(IF(H110=1,IF(VLOOKUP(I110,Inputs!$A$20:$G$29,7,FALSE)="Base Increase",VLOOKUP(I110,Inputs!$A$7:$G$16,7,FALSE),0),0),0)</f>
        <v>0</v>
      </c>
      <c r="T110" s="5">
        <f t="shared" si="6"/>
        <v>0</v>
      </c>
      <c r="U110" s="5">
        <f t="shared" si="7"/>
        <v>0</v>
      </c>
      <c r="V110" s="5">
        <f t="shared" si="8"/>
        <v>0</v>
      </c>
      <c r="W110" s="5">
        <f t="shared" si="9"/>
        <v>0</v>
      </c>
      <c r="X110" s="5">
        <f>IF(AND(I110&lt;=4,V110&gt;Inputs!$B$32),MAX(C110,Inputs!$B$32),V110)</f>
        <v>0</v>
      </c>
      <c r="Y110" s="5">
        <f>IF(AND(I110&lt;=4,W110&gt;Inputs!$B$32),MAX(C110,Inputs!$B$32),W110)</f>
        <v>0</v>
      </c>
      <c r="Z110" s="5">
        <f>IF(AND(I110&lt;=7,X110&gt;Inputs!$B$33),MAX(C110,Inputs!$B$33),X110)</f>
        <v>0</v>
      </c>
      <c r="AA110" s="5">
        <f>IF(W110&gt;Inputs!$B$34,Inputs!$B$34,Y110)</f>
        <v>0</v>
      </c>
      <c r="AB110" s="5">
        <f>IF(Z110&gt;Inputs!$B$34,Inputs!$B$34,Z110)</f>
        <v>0</v>
      </c>
      <c r="AC110" s="5">
        <f>IF(AA110&gt;Inputs!$B$34,Inputs!$B$34,AA110)</f>
        <v>0</v>
      </c>
      <c r="AD110" s="11">
        <f t="shared" si="10"/>
        <v>0</v>
      </c>
      <c r="AE110" s="11">
        <f t="shared" si="11"/>
        <v>0</v>
      </c>
    </row>
    <row r="111" spans="1:31" x14ac:dyDescent="0.25">
      <c r="A111" s="1">
        <f>'Salary and Rating'!A112</f>
        <v>0</v>
      </c>
      <c r="B111" s="1">
        <f>'Salary and Rating'!B112</f>
        <v>0</v>
      </c>
      <c r="C111" s="13">
        <f>'Salary and Rating'!C112</f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f>'Salary and Rating'!J112</f>
        <v>0</v>
      </c>
      <c r="J111" s="5">
        <f>IFERROR(IF(VLOOKUP(I111,Inputs!$A$20:$G$29,3,FALSE)="Stipend Award",VLOOKUP(I111,Inputs!$A$7:$G$16,3,FALSE),0),0)</f>
        <v>0</v>
      </c>
      <c r="K111" s="5">
        <f>IFERROR(IF(VLOOKUP(I111,Inputs!$A$20:$G$29,4,FALSE)="Stipend Award",VLOOKUP(I111,Inputs!$A$7:$G$16,4,FALSE),0),0)</f>
        <v>0</v>
      </c>
      <c r="L111" s="5">
        <f>IFERROR(IF(F111=1,IF(VLOOKUP(I111,Inputs!$A$20:$G$29,5,FALSE)="Stipend Award",VLOOKUP(I111,Inputs!$A$7:$G$16,5,FALSE),0),0),0)</f>
        <v>0</v>
      </c>
      <c r="M111" s="5">
        <f>IFERROR(IF(G111=1,IF(VLOOKUP(I111,Inputs!$A$20:$G$29,6,FALSE)="Stipend Award",VLOOKUP(I111,Inputs!$A$7:$G$16,6,FALSE),0),0),0)</f>
        <v>0</v>
      </c>
      <c r="N111" s="5">
        <f>IFERROR(IF(H111=1,IF(VLOOKUP(I111,Inputs!$A$20:$G$29,7,FALSE)="Stipend Award",VLOOKUP(I111,Inputs!$A$7:$G$16,7,FALSE),0),0),0)</f>
        <v>0</v>
      </c>
      <c r="O111" s="5">
        <f>IFERROR(IF(VLOOKUP(I111,Inputs!$A$20:$G$29,3,FALSE)="Base Increase",VLOOKUP(I111,Inputs!$A$7:$G$16,3,FALSE),0),0)</f>
        <v>0</v>
      </c>
      <c r="P111" s="5">
        <f>IFERROR(IF(VLOOKUP(I111,Inputs!$A$20:$G$29,4,FALSE)="Base Increase",VLOOKUP(I111,Inputs!$A$7:$G$16,4,FALSE),0),0)</f>
        <v>0</v>
      </c>
      <c r="Q111" s="5">
        <f>IFERROR(IF(F111=1,IF(VLOOKUP(I111,Inputs!$A$20:$G$29,5,FALSE)="Base Increase",VLOOKUP(I111,Inputs!$A$7:$G$16,5,FALSE),0),0),0)</f>
        <v>0</v>
      </c>
      <c r="R111" s="5">
        <f>IFERROR(IF(G111=1,IF(VLOOKUP(I111,Inputs!$A$20:$G$29,6,FALSE)="Base Increase",VLOOKUP(I111,Inputs!$A$7:$G$16,6,FALSE),0),0),0)</f>
        <v>0</v>
      </c>
      <c r="S111" s="5">
        <f>IFERROR(IF(H111=1,IF(VLOOKUP(I111,Inputs!$A$20:$G$29,7,FALSE)="Base Increase",VLOOKUP(I111,Inputs!$A$7:$G$16,7,FALSE),0),0),0)</f>
        <v>0</v>
      </c>
      <c r="T111" s="5">
        <f t="shared" si="6"/>
        <v>0</v>
      </c>
      <c r="U111" s="5">
        <f t="shared" si="7"/>
        <v>0</v>
      </c>
      <c r="V111" s="5">
        <f t="shared" si="8"/>
        <v>0</v>
      </c>
      <c r="W111" s="5">
        <f t="shared" si="9"/>
        <v>0</v>
      </c>
      <c r="X111" s="5">
        <f>IF(AND(I111&lt;=4,V111&gt;Inputs!$B$32),MAX(C111,Inputs!$B$32),V111)</f>
        <v>0</v>
      </c>
      <c r="Y111" s="5">
        <f>IF(AND(I111&lt;=4,W111&gt;Inputs!$B$32),MAX(C111,Inputs!$B$32),W111)</f>
        <v>0</v>
      </c>
      <c r="Z111" s="5">
        <f>IF(AND(I111&lt;=7,X111&gt;Inputs!$B$33),MAX(C111,Inputs!$B$33),X111)</f>
        <v>0</v>
      </c>
      <c r="AA111" s="5">
        <f>IF(W111&gt;Inputs!$B$34,Inputs!$B$34,Y111)</f>
        <v>0</v>
      </c>
      <c r="AB111" s="5">
        <f>IF(Z111&gt;Inputs!$B$34,Inputs!$B$34,Z111)</f>
        <v>0</v>
      </c>
      <c r="AC111" s="5">
        <f>IF(AA111&gt;Inputs!$B$34,Inputs!$B$34,AA111)</f>
        <v>0</v>
      </c>
      <c r="AD111" s="11">
        <f t="shared" si="10"/>
        <v>0</v>
      </c>
      <c r="AE111" s="11">
        <f t="shared" si="11"/>
        <v>0</v>
      </c>
    </row>
    <row r="112" spans="1:31" x14ac:dyDescent="0.25">
      <c r="A112" s="1">
        <f>'Salary and Rating'!A113</f>
        <v>0</v>
      </c>
      <c r="B112" s="1">
        <f>'Salary and Rating'!B113</f>
        <v>0</v>
      </c>
      <c r="C112" s="13">
        <f>'Salary and Rating'!C113</f>
        <v>0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f>'Salary and Rating'!J113</f>
        <v>0</v>
      </c>
      <c r="J112" s="5">
        <f>IFERROR(IF(VLOOKUP(I112,Inputs!$A$20:$G$29,3,FALSE)="Stipend Award",VLOOKUP(I112,Inputs!$A$7:$G$16,3,FALSE),0),0)</f>
        <v>0</v>
      </c>
      <c r="K112" s="5">
        <f>IFERROR(IF(VLOOKUP(I112,Inputs!$A$20:$G$29,4,FALSE)="Stipend Award",VLOOKUP(I112,Inputs!$A$7:$G$16,4,FALSE),0),0)</f>
        <v>0</v>
      </c>
      <c r="L112" s="5">
        <f>IFERROR(IF(F112=1,IF(VLOOKUP(I112,Inputs!$A$20:$G$29,5,FALSE)="Stipend Award",VLOOKUP(I112,Inputs!$A$7:$G$16,5,FALSE),0),0),0)</f>
        <v>0</v>
      </c>
      <c r="M112" s="5">
        <f>IFERROR(IF(G112=1,IF(VLOOKUP(I112,Inputs!$A$20:$G$29,6,FALSE)="Stipend Award",VLOOKUP(I112,Inputs!$A$7:$G$16,6,FALSE),0),0),0)</f>
        <v>0</v>
      </c>
      <c r="N112" s="5">
        <f>IFERROR(IF(H112=1,IF(VLOOKUP(I112,Inputs!$A$20:$G$29,7,FALSE)="Stipend Award",VLOOKUP(I112,Inputs!$A$7:$G$16,7,FALSE),0),0),0)</f>
        <v>0</v>
      </c>
      <c r="O112" s="5">
        <f>IFERROR(IF(VLOOKUP(I112,Inputs!$A$20:$G$29,3,FALSE)="Base Increase",VLOOKUP(I112,Inputs!$A$7:$G$16,3,FALSE),0),0)</f>
        <v>0</v>
      </c>
      <c r="P112" s="5">
        <f>IFERROR(IF(VLOOKUP(I112,Inputs!$A$20:$G$29,4,FALSE)="Base Increase",VLOOKUP(I112,Inputs!$A$7:$G$16,4,FALSE),0),0)</f>
        <v>0</v>
      </c>
      <c r="Q112" s="5">
        <f>IFERROR(IF(F112=1,IF(VLOOKUP(I112,Inputs!$A$20:$G$29,5,FALSE)="Base Increase",VLOOKUP(I112,Inputs!$A$7:$G$16,5,FALSE),0),0),0)</f>
        <v>0</v>
      </c>
      <c r="R112" s="5">
        <f>IFERROR(IF(G112=1,IF(VLOOKUP(I112,Inputs!$A$20:$G$29,6,FALSE)="Base Increase",VLOOKUP(I112,Inputs!$A$7:$G$16,6,FALSE),0),0),0)</f>
        <v>0</v>
      </c>
      <c r="S112" s="5">
        <f>IFERROR(IF(H112=1,IF(VLOOKUP(I112,Inputs!$A$20:$G$29,7,FALSE)="Base Increase",VLOOKUP(I112,Inputs!$A$7:$G$16,7,FALSE),0),0),0)</f>
        <v>0</v>
      </c>
      <c r="T112" s="5">
        <f t="shared" si="6"/>
        <v>0</v>
      </c>
      <c r="U112" s="5">
        <f t="shared" si="7"/>
        <v>0</v>
      </c>
      <c r="V112" s="5">
        <f t="shared" si="8"/>
        <v>0</v>
      </c>
      <c r="W112" s="5">
        <f t="shared" si="9"/>
        <v>0</v>
      </c>
      <c r="X112" s="5">
        <f>IF(AND(I112&lt;=4,V112&gt;Inputs!$B$32),MAX(C112,Inputs!$B$32),V112)</f>
        <v>0</v>
      </c>
      <c r="Y112" s="5">
        <f>IF(AND(I112&lt;=4,W112&gt;Inputs!$B$32),MAX(C112,Inputs!$B$32),W112)</f>
        <v>0</v>
      </c>
      <c r="Z112" s="5">
        <f>IF(AND(I112&lt;=7,X112&gt;Inputs!$B$33),MAX(C112,Inputs!$B$33),X112)</f>
        <v>0</v>
      </c>
      <c r="AA112" s="5">
        <f>IF(W112&gt;Inputs!$B$34,Inputs!$B$34,Y112)</f>
        <v>0</v>
      </c>
      <c r="AB112" s="5">
        <f>IF(Z112&gt;Inputs!$B$34,Inputs!$B$34,Z112)</f>
        <v>0</v>
      </c>
      <c r="AC112" s="5">
        <f>IF(AA112&gt;Inputs!$B$34,Inputs!$B$34,AA112)</f>
        <v>0</v>
      </c>
      <c r="AD112" s="11">
        <f t="shared" si="10"/>
        <v>0</v>
      </c>
      <c r="AE112" s="11">
        <f t="shared" si="11"/>
        <v>0</v>
      </c>
    </row>
    <row r="113" spans="1:31" x14ac:dyDescent="0.25">
      <c r="A113" s="1">
        <f>'Salary and Rating'!A114</f>
        <v>0</v>
      </c>
      <c r="B113" s="1">
        <f>'Salary and Rating'!B114</f>
        <v>0</v>
      </c>
      <c r="C113" s="13">
        <f>'Salary and Rating'!C114</f>
        <v>0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f>'Salary and Rating'!J114</f>
        <v>0</v>
      </c>
      <c r="J113" s="5">
        <f>IFERROR(IF(VLOOKUP(I113,Inputs!$A$20:$G$29,3,FALSE)="Stipend Award",VLOOKUP(I113,Inputs!$A$7:$G$16,3,FALSE),0),0)</f>
        <v>0</v>
      </c>
      <c r="K113" s="5">
        <f>IFERROR(IF(VLOOKUP(I113,Inputs!$A$20:$G$29,4,FALSE)="Stipend Award",VLOOKUP(I113,Inputs!$A$7:$G$16,4,FALSE),0),0)</f>
        <v>0</v>
      </c>
      <c r="L113" s="5">
        <f>IFERROR(IF(F113=1,IF(VLOOKUP(I113,Inputs!$A$20:$G$29,5,FALSE)="Stipend Award",VLOOKUP(I113,Inputs!$A$7:$G$16,5,FALSE),0),0),0)</f>
        <v>0</v>
      </c>
      <c r="M113" s="5">
        <f>IFERROR(IF(G113=1,IF(VLOOKUP(I113,Inputs!$A$20:$G$29,6,FALSE)="Stipend Award",VLOOKUP(I113,Inputs!$A$7:$G$16,6,FALSE),0),0),0)</f>
        <v>0</v>
      </c>
      <c r="N113" s="5">
        <f>IFERROR(IF(H113=1,IF(VLOOKUP(I113,Inputs!$A$20:$G$29,7,FALSE)="Stipend Award",VLOOKUP(I113,Inputs!$A$7:$G$16,7,FALSE),0),0),0)</f>
        <v>0</v>
      </c>
      <c r="O113" s="5">
        <f>IFERROR(IF(VLOOKUP(I113,Inputs!$A$20:$G$29,3,FALSE)="Base Increase",VLOOKUP(I113,Inputs!$A$7:$G$16,3,FALSE),0),0)</f>
        <v>0</v>
      </c>
      <c r="P113" s="5">
        <f>IFERROR(IF(VLOOKUP(I113,Inputs!$A$20:$G$29,4,FALSE)="Base Increase",VLOOKUP(I113,Inputs!$A$7:$G$16,4,FALSE),0),0)</f>
        <v>0</v>
      </c>
      <c r="Q113" s="5">
        <f>IFERROR(IF(F113=1,IF(VLOOKUP(I113,Inputs!$A$20:$G$29,5,FALSE)="Base Increase",VLOOKUP(I113,Inputs!$A$7:$G$16,5,FALSE),0),0),0)</f>
        <v>0</v>
      </c>
      <c r="R113" s="5">
        <f>IFERROR(IF(G113=1,IF(VLOOKUP(I113,Inputs!$A$20:$G$29,6,FALSE)="Base Increase",VLOOKUP(I113,Inputs!$A$7:$G$16,6,FALSE),0),0),0)</f>
        <v>0</v>
      </c>
      <c r="S113" s="5">
        <f>IFERROR(IF(H113=1,IF(VLOOKUP(I113,Inputs!$A$20:$G$29,7,FALSE)="Base Increase",VLOOKUP(I113,Inputs!$A$7:$G$16,7,FALSE),0),0),0)</f>
        <v>0</v>
      </c>
      <c r="T113" s="5">
        <f t="shared" si="6"/>
        <v>0</v>
      </c>
      <c r="U113" s="5">
        <f t="shared" si="7"/>
        <v>0</v>
      </c>
      <c r="V113" s="5">
        <f t="shared" si="8"/>
        <v>0</v>
      </c>
      <c r="W113" s="5">
        <f t="shared" si="9"/>
        <v>0</v>
      </c>
      <c r="X113" s="5">
        <f>IF(AND(I113&lt;=4,V113&gt;Inputs!$B$32),MAX(C113,Inputs!$B$32),V113)</f>
        <v>0</v>
      </c>
      <c r="Y113" s="5">
        <f>IF(AND(I113&lt;=4,W113&gt;Inputs!$B$32),MAX(C113,Inputs!$B$32),W113)</f>
        <v>0</v>
      </c>
      <c r="Z113" s="5">
        <f>IF(AND(I113&lt;=7,X113&gt;Inputs!$B$33),MAX(C113,Inputs!$B$33),X113)</f>
        <v>0</v>
      </c>
      <c r="AA113" s="5">
        <f>IF(W113&gt;Inputs!$B$34,Inputs!$B$34,Y113)</f>
        <v>0</v>
      </c>
      <c r="AB113" s="5">
        <f>IF(Z113&gt;Inputs!$B$34,Inputs!$B$34,Z113)</f>
        <v>0</v>
      </c>
      <c r="AC113" s="5">
        <f>IF(AA113&gt;Inputs!$B$34,Inputs!$B$34,AA113)</f>
        <v>0</v>
      </c>
      <c r="AD113" s="11">
        <f t="shared" si="10"/>
        <v>0</v>
      </c>
      <c r="AE113" s="11">
        <f t="shared" si="11"/>
        <v>0</v>
      </c>
    </row>
    <row r="114" spans="1:31" x14ac:dyDescent="0.25">
      <c r="A114" s="1">
        <f>'Salary and Rating'!A115</f>
        <v>0</v>
      </c>
      <c r="B114" s="1">
        <f>'Salary and Rating'!B115</f>
        <v>0</v>
      </c>
      <c r="C114" s="13">
        <f>'Salary and Rating'!C115</f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f>'Salary and Rating'!J115</f>
        <v>0</v>
      </c>
      <c r="J114" s="5">
        <f>IFERROR(IF(VLOOKUP(I114,Inputs!$A$20:$G$29,3,FALSE)="Stipend Award",VLOOKUP(I114,Inputs!$A$7:$G$16,3,FALSE),0),0)</f>
        <v>0</v>
      </c>
      <c r="K114" s="5">
        <f>IFERROR(IF(VLOOKUP(I114,Inputs!$A$20:$G$29,4,FALSE)="Stipend Award",VLOOKUP(I114,Inputs!$A$7:$G$16,4,FALSE),0),0)</f>
        <v>0</v>
      </c>
      <c r="L114" s="5">
        <f>IFERROR(IF(F114=1,IF(VLOOKUP(I114,Inputs!$A$20:$G$29,5,FALSE)="Stipend Award",VLOOKUP(I114,Inputs!$A$7:$G$16,5,FALSE),0),0),0)</f>
        <v>0</v>
      </c>
      <c r="M114" s="5">
        <f>IFERROR(IF(G114=1,IF(VLOOKUP(I114,Inputs!$A$20:$G$29,6,FALSE)="Stipend Award",VLOOKUP(I114,Inputs!$A$7:$G$16,6,FALSE),0),0),0)</f>
        <v>0</v>
      </c>
      <c r="N114" s="5">
        <f>IFERROR(IF(H114=1,IF(VLOOKUP(I114,Inputs!$A$20:$G$29,7,FALSE)="Stipend Award",VLOOKUP(I114,Inputs!$A$7:$G$16,7,FALSE),0),0),0)</f>
        <v>0</v>
      </c>
      <c r="O114" s="5">
        <f>IFERROR(IF(VLOOKUP(I114,Inputs!$A$20:$G$29,3,FALSE)="Base Increase",VLOOKUP(I114,Inputs!$A$7:$G$16,3,FALSE),0),0)</f>
        <v>0</v>
      </c>
      <c r="P114" s="5">
        <f>IFERROR(IF(VLOOKUP(I114,Inputs!$A$20:$G$29,4,FALSE)="Base Increase",VLOOKUP(I114,Inputs!$A$7:$G$16,4,FALSE),0),0)</f>
        <v>0</v>
      </c>
      <c r="Q114" s="5">
        <f>IFERROR(IF(F114=1,IF(VLOOKUP(I114,Inputs!$A$20:$G$29,5,FALSE)="Base Increase",VLOOKUP(I114,Inputs!$A$7:$G$16,5,FALSE),0),0),0)</f>
        <v>0</v>
      </c>
      <c r="R114" s="5">
        <f>IFERROR(IF(G114=1,IF(VLOOKUP(I114,Inputs!$A$20:$G$29,6,FALSE)="Base Increase",VLOOKUP(I114,Inputs!$A$7:$G$16,6,FALSE),0),0),0)</f>
        <v>0</v>
      </c>
      <c r="S114" s="5">
        <f>IFERROR(IF(H114=1,IF(VLOOKUP(I114,Inputs!$A$20:$G$29,7,FALSE)="Base Increase",VLOOKUP(I114,Inputs!$A$7:$G$16,7,FALSE),0),0),0)</f>
        <v>0</v>
      </c>
      <c r="T114" s="5">
        <f t="shared" si="6"/>
        <v>0</v>
      </c>
      <c r="U114" s="5">
        <f t="shared" si="7"/>
        <v>0</v>
      </c>
      <c r="V114" s="5">
        <f t="shared" si="8"/>
        <v>0</v>
      </c>
      <c r="W114" s="5">
        <f t="shared" si="9"/>
        <v>0</v>
      </c>
      <c r="X114" s="5">
        <f>IF(AND(I114&lt;=4,V114&gt;Inputs!$B$32),MAX(C114,Inputs!$B$32),V114)</f>
        <v>0</v>
      </c>
      <c r="Y114" s="5">
        <f>IF(AND(I114&lt;=4,W114&gt;Inputs!$B$32),MAX(C114,Inputs!$B$32),W114)</f>
        <v>0</v>
      </c>
      <c r="Z114" s="5">
        <f>IF(AND(I114&lt;=7,X114&gt;Inputs!$B$33),MAX(C114,Inputs!$B$33),X114)</f>
        <v>0</v>
      </c>
      <c r="AA114" s="5">
        <f>IF(W114&gt;Inputs!$B$34,Inputs!$B$34,Y114)</f>
        <v>0</v>
      </c>
      <c r="AB114" s="5">
        <f>IF(Z114&gt;Inputs!$B$34,Inputs!$B$34,Z114)</f>
        <v>0</v>
      </c>
      <c r="AC114" s="5">
        <f>IF(AA114&gt;Inputs!$B$34,Inputs!$B$34,AA114)</f>
        <v>0</v>
      </c>
      <c r="AD114" s="11">
        <f t="shared" si="10"/>
        <v>0</v>
      </c>
      <c r="AE114" s="11">
        <f t="shared" si="11"/>
        <v>0</v>
      </c>
    </row>
    <row r="115" spans="1:31" x14ac:dyDescent="0.25">
      <c r="A115" s="1">
        <f>'Salary and Rating'!A116</f>
        <v>0</v>
      </c>
      <c r="B115" s="1">
        <f>'Salary and Rating'!B116</f>
        <v>0</v>
      </c>
      <c r="C115" s="13">
        <f>'Salary and Rating'!C116</f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f>'Salary and Rating'!J116</f>
        <v>0</v>
      </c>
      <c r="J115" s="5">
        <f>IFERROR(IF(VLOOKUP(I115,Inputs!$A$20:$G$29,3,FALSE)="Stipend Award",VLOOKUP(I115,Inputs!$A$7:$G$16,3,FALSE),0),0)</f>
        <v>0</v>
      </c>
      <c r="K115" s="5">
        <f>IFERROR(IF(VLOOKUP(I115,Inputs!$A$20:$G$29,4,FALSE)="Stipend Award",VLOOKUP(I115,Inputs!$A$7:$G$16,4,FALSE),0),0)</f>
        <v>0</v>
      </c>
      <c r="L115" s="5">
        <f>IFERROR(IF(F115=1,IF(VLOOKUP(I115,Inputs!$A$20:$G$29,5,FALSE)="Stipend Award",VLOOKUP(I115,Inputs!$A$7:$G$16,5,FALSE),0),0),0)</f>
        <v>0</v>
      </c>
      <c r="M115" s="5">
        <f>IFERROR(IF(G115=1,IF(VLOOKUP(I115,Inputs!$A$20:$G$29,6,FALSE)="Stipend Award",VLOOKUP(I115,Inputs!$A$7:$G$16,6,FALSE),0),0),0)</f>
        <v>0</v>
      </c>
      <c r="N115" s="5">
        <f>IFERROR(IF(H115=1,IF(VLOOKUP(I115,Inputs!$A$20:$G$29,7,FALSE)="Stipend Award",VLOOKUP(I115,Inputs!$A$7:$G$16,7,FALSE),0),0),0)</f>
        <v>0</v>
      </c>
      <c r="O115" s="5">
        <f>IFERROR(IF(VLOOKUP(I115,Inputs!$A$20:$G$29,3,FALSE)="Base Increase",VLOOKUP(I115,Inputs!$A$7:$G$16,3,FALSE),0),0)</f>
        <v>0</v>
      </c>
      <c r="P115" s="5">
        <f>IFERROR(IF(VLOOKUP(I115,Inputs!$A$20:$G$29,4,FALSE)="Base Increase",VLOOKUP(I115,Inputs!$A$7:$G$16,4,FALSE),0),0)</f>
        <v>0</v>
      </c>
      <c r="Q115" s="5">
        <f>IFERROR(IF(F115=1,IF(VLOOKUP(I115,Inputs!$A$20:$G$29,5,FALSE)="Base Increase",VLOOKUP(I115,Inputs!$A$7:$G$16,5,FALSE),0),0),0)</f>
        <v>0</v>
      </c>
      <c r="R115" s="5">
        <f>IFERROR(IF(G115=1,IF(VLOOKUP(I115,Inputs!$A$20:$G$29,6,FALSE)="Base Increase",VLOOKUP(I115,Inputs!$A$7:$G$16,6,FALSE),0),0),0)</f>
        <v>0</v>
      </c>
      <c r="S115" s="5">
        <f>IFERROR(IF(H115=1,IF(VLOOKUP(I115,Inputs!$A$20:$G$29,7,FALSE)="Base Increase",VLOOKUP(I115,Inputs!$A$7:$G$16,7,FALSE),0),0),0)</f>
        <v>0</v>
      </c>
      <c r="T115" s="5">
        <f t="shared" si="6"/>
        <v>0</v>
      </c>
      <c r="U115" s="5">
        <f t="shared" si="7"/>
        <v>0</v>
      </c>
      <c r="V115" s="5">
        <f t="shared" si="8"/>
        <v>0</v>
      </c>
      <c r="W115" s="5">
        <f t="shared" si="9"/>
        <v>0</v>
      </c>
      <c r="X115" s="5">
        <f>IF(AND(I115&lt;=4,V115&gt;Inputs!$B$32),MAX(C115,Inputs!$B$32),V115)</f>
        <v>0</v>
      </c>
      <c r="Y115" s="5">
        <f>IF(AND(I115&lt;=4,W115&gt;Inputs!$B$32),MAX(C115,Inputs!$B$32),W115)</f>
        <v>0</v>
      </c>
      <c r="Z115" s="5">
        <f>IF(AND(I115&lt;=7,X115&gt;Inputs!$B$33),MAX(C115,Inputs!$B$33),X115)</f>
        <v>0</v>
      </c>
      <c r="AA115" s="5">
        <f>IF(W115&gt;Inputs!$B$34,Inputs!$B$34,Y115)</f>
        <v>0</v>
      </c>
      <c r="AB115" s="5">
        <f>IF(Z115&gt;Inputs!$B$34,Inputs!$B$34,Z115)</f>
        <v>0</v>
      </c>
      <c r="AC115" s="5">
        <f>IF(AA115&gt;Inputs!$B$34,Inputs!$B$34,AA115)</f>
        <v>0</v>
      </c>
      <c r="AD115" s="11">
        <f t="shared" si="10"/>
        <v>0</v>
      </c>
      <c r="AE115" s="11">
        <f t="shared" si="11"/>
        <v>0</v>
      </c>
    </row>
    <row r="116" spans="1:31" x14ac:dyDescent="0.25">
      <c r="A116" s="1">
        <f>'Salary and Rating'!A117</f>
        <v>0</v>
      </c>
      <c r="B116" s="1">
        <f>'Salary and Rating'!B117</f>
        <v>0</v>
      </c>
      <c r="C116" s="13">
        <f>'Salary and Rating'!C117</f>
        <v>0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f>'Salary and Rating'!J117</f>
        <v>0</v>
      </c>
      <c r="J116" s="5">
        <f>IFERROR(IF(VLOOKUP(I116,Inputs!$A$20:$G$29,3,FALSE)="Stipend Award",VLOOKUP(I116,Inputs!$A$7:$G$16,3,FALSE),0),0)</f>
        <v>0</v>
      </c>
      <c r="K116" s="5">
        <f>IFERROR(IF(VLOOKUP(I116,Inputs!$A$20:$G$29,4,FALSE)="Stipend Award",VLOOKUP(I116,Inputs!$A$7:$G$16,4,FALSE),0),0)</f>
        <v>0</v>
      </c>
      <c r="L116" s="5">
        <f>IFERROR(IF(F116=1,IF(VLOOKUP(I116,Inputs!$A$20:$G$29,5,FALSE)="Stipend Award",VLOOKUP(I116,Inputs!$A$7:$G$16,5,FALSE),0),0),0)</f>
        <v>0</v>
      </c>
      <c r="M116" s="5">
        <f>IFERROR(IF(G116=1,IF(VLOOKUP(I116,Inputs!$A$20:$G$29,6,FALSE)="Stipend Award",VLOOKUP(I116,Inputs!$A$7:$G$16,6,FALSE),0),0),0)</f>
        <v>0</v>
      </c>
      <c r="N116" s="5">
        <f>IFERROR(IF(H116=1,IF(VLOOKUP(I116,Inputs!$A$20:$G$29,7,FALSE)="Stipend Award",VLOOKUP(I116,Inputs!$A$7:$G$16,7,FALSE),0),0),0)</f>
        <v>0</v>
      </c>
      <c r="O116" s="5">
        <f>IFERROR(IF(VLOOKUP(I116,Inputs!$A$20:$G$29,3,FALSE)="Base Increase",VLOOKUP(I116,Inputs!$A$7:$G$16,3,FALSE),0),0)</f>
        <v>0</v>
      </c>
      <c r="P116" s="5">
        <f>IFERROR(IF(VLOOKUP(I116,Inputs!$A$20:$G$29,4,FALSE)="Base Increase",VLOOKUP(I116,Inputs!$A$7:$G$16,4,FALSE),0),0)</f>
        <v>0</v>
      </c>
      <c r="Q116" s="5">
        <f>IFERROR(IF(F116=1,IF(VLOOKUP(I116,Inputs!$A$20:$G$29,5,FALSE)="Base Increase",VLOOKUP(I116,Inputs!$A$7:$G$16,5,FALSE),0),0),0)</f>
        <v>0</v>
      </c>
      <c r="R116" s="5">
        <f>IFERROR(IF(G116=1,IF(VLOOKUP(I116,Inputs!$A$20:$G$29,6,FALSE)="Base Increase",VLOOKUP(I116,Inputs!$A$7:$G$16,6,FALSE),0),0),0)</f>
        <v>0</v>
      </c>
      <c r="S116" s="5">
        <f>IFERROR(IF(H116=1,IF(VLOOKUP(I116,Inputs!$A$20:$G$29,7,FALSE)="Base Increase",VLOOKUP(I116,Inputs!$A$7:$G$16,7,FALSE),0),0),0)</f>
        <v>0</v>
      </c>
      <c r="T116" s="5">
        <f t="shared" si="6"/>
        <v>0</v>
      </c>
      <c r="U116" s="5">
        <f t="shared" si="7"/>
        <v>0</v>
      </c>
      <c r="V116" s="5">
        <f t="shared" si="8"/>
        <v>0</v>
      </c>
      <c r="W116" s="5">
        <f t="shared" si="9"/>
        <v>0</v>
      </c>
      <c r="X116" s="5">
        <f>IF(AND(I116&lt;=4,V116&gt;Inputs!$B$32),MAX(C116,Inputs!$B$32),V116)</f>
        <v>0</v>
      </c>
      <c r="Y116" s="5">
        <f>IF(AND(I116&lt;=4,W116&gt;Inputs!$B$32),MAX(C116,Inputs!$B$32),W116)</f>
        <v>0</v>
      </c>
      <c r="Z116" s="5">
        <f>IF(AND(I116&lt;=7,X116&gt;Inputs!$B$33),MAX(C116,Inputs!$B$33),X116)</f>
        <v>0</v>
      </c>
      <c r="AA116" s="5">
        <f>IF(W116&gt;Inputs!$B$34,Inputs!$B$34,Y116)</f>
        <v>0</v>
      </c>
      <c r="AB116" s="5">
        <f>IF(Z116&gt;Inputs!$B$34,Inputs!$B$34,Z116)</f>
        <v>0</v>
      </c>
      <c r="AC116" s="5">
        <f>IF(AA116&gt;Inputs!$B$34,Inputs!$B$34,AA116)</f>
        <v>0</v>
      </c>
      <c r="AD116" s="11">
        <f t="shared" si="10"/>
        <v>0</v>
      </c>
      <c r="AE116" s="11">
        <f t="shared" si="11"/>
        <v>0</v>
      </c>
    </row>
    <row r="117" spans="1:31" x14ac:dyDescent="0.25">
      <c r="A117" s="1">
        <f>'Salary and Rating'!A118</f>
        <v>0</v>
      </c>
      <c r="B117" s="1">
        <f>'Salary and Rating'!B118</f>
        <v>0</v>
      </c>
      <c r="C117" s="13">
        <f>'Salary and Rating'!C118</f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f>'Salary and Rating'!J118</f>
        <v>0</v>
      </c>
      <c r="J117" s="5">
        <f>IFERROR(IF(VLOOKUP(I117,Inputs!$A$20:$G$29,3,FALSE)="Stipend Award",VLOOKUP(I117,Inputs!$A$7:$G$16,3,FALSE),0),0)</f>
        <v>0</v>
      </c>
      <c r="K117" s="5">
        <f>IFERROR(IF(VLOOKUP(I117,Inputs!$A$20:$G$29,4,FALSE)="Stipend Award",VLOOKUP(I117,Inputs!$A$7:$G$16,4,FALSE),0),0)</f>
        <v>0</v>
      </c>
      <c r="L117" s="5">
        <f>IFERROR(IF(F117=1,IF(VLOOKUP(I117,Inputs!$A$20:$G$29,5,FALSE)="Stipend Award",VLOOKUP(I117,Inputs!$A$7:$G$16,5,FALSE),0),0),0)</f>
        <v>0</v>
      </c>
      <c r="M117" s="5">
        <f>IFERROR(IF(G117=1,IF(VLOOKUP(I117,Inputs!$A$20:$G$29,6,FALSE)="Stipend Award",VLOOKUP(I117,Inputs!$A$7:$G$16,6,FALSE),0),0),0)</f>
        <v>0</v>
      </c>
      <c r="N117" s="5">
        <f>IFERROR(IF(H117=1,IF(VLOOKUP(I117,Inputs!$A$20:$G$29,7,FALSE)="Stipend Award",VLOOKUP(I117,Inputs!$A$7:$G$16,7,FALSE),0),0),0)</f>
        <v>0</v>
      </c>
      <c r="O117" s="5">
        <f>IFERROR(IF(VLOOKUP(I117,Inputs!$A$20:$G$29,3,FALSE)="Base Increase",VLOOKUP(I117,Inputs!$A$7:$G$16,3,FALSE),0),0)</f>
        <v>0</v>
      </c>
      <c r="P117" s="5">
        <f>IFERROR(IF(VLOOKUP(I117,Inputs!$A$20:$G$29,4,FALSE)="Base Increase",VLOOKUP(I117,Inputs!$A$7:$G$16,4,FALSE),0),0)</f>
        <v>0</v>
      </c>
      <c r="Q117" s="5">
        <f>IFERROR(IF(F117=1,IF(VLOOKUP(I117,Inputs!$A$20:$G$29,5,FALSE)="Base Increase",VLOOKUP(I117,Inputs!$A$7:$G$16,5,FALSE),0),0),0)</f>
        <v>0</v>
      </c>
      <c r="R117" s="5">
        <f>IFERROR(IF(G117=1,IF(VLOOKUP(I117,Inputs!$A$20:$G$29,6,FALSE)="Base Increase",VLOOKUP(I117,Inputs!$A$7:$G$16,6,FALSE),0),0),0)</f>
        <v>0</v>
      </c>
      <c r="S117" s="5">
        <f>IFERROR(IF(H117=1,IF(VLOOKUP(I117,Inputs!$A$20:$G$29,7,FALSE)="Base Increase",VLOOKUP(I117,Inputs!$A$7:$G$16,7,FALSE),0),0),0)</f>
        <v>0</v>
      </c>
      <c r="T117" s="5">
        <f t="shared" si="6"/>
        <v>0</v>
      </c>
      <c r="U117" s="5">
        <f t="shared" si="7"/>
        <v>0</v>
      </c>
      <c r="V117" s="5">
        <f t="shared" si="8"/>
        <v>0</v>
      </c>
      <c r="W117" s="5">
        <f t="shared" si="9"/>
        <v>0</v>
      </c>
      <c r="X117" s="5">
        <f>IF(AND(I117&lt;=4,V117&gt;Inputs!$B$32),MAX(C117,Inputs!$B$32),V117)</f>
        <v>0</v>
      </c>
      <c r="Y117" s="5">
        <f>IF(AND(I117&lt;=4,W117&gt;Inputs!$B$32),MAX(C117,Inputs!$B$32),W117)</f>
        <v>0</v>
      </c>
      <c r="Z117" s="5">
        <f>IF(AND(I117&lt;=7,X117&gt;Inputs!$B$33),MAX(C117,Inputs!$B$33),X117)</f>
        <v>0</v>
      </c>
      <c r="AA117" s="5">
        <f>IF(W117&gt;Inputs!$B$34,Inputs!$B$34,Y117)</f>
        <v>0</v>
      </c>
      <c r="AB117" s="5">
        <f>IF(Z117&gt;Inputs!$B$34,Inputs!$B$34,Z117)</f>
        <v>0</v>
      </c>
      <c r="AC117" s="5">
        <f>IF(AA117&gt;Inputs!$B$34,Inputs!$B$34,AA117)</f>
        <v>0</v>
      </c>
      <c r="AD117" s="11">
        <f t="shared" si="10"/>
        <v>0</v>
      </c>
      <c r="AE117" s="11">
        <f t="shared" si="11"/>
        <v>0</v>
      </c>
    </row>
    <row r="118" spans="1:31" x14ac:dyDescent="0.25">
      <c r="A118" s="1">
        <f>'Salary and Rating'!A119</f>
        <v>0</v>
      </c>
      <c r="B118" s="1">
        <f>'Salary and Rating'!B119</f>
        <v>0</v>
      </c>
      <c r="C118" s="13">
        <f>'Salary and Rating'!C119</f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f>'Salary and Rating'!J119</f>
        <v>0</v>
      </c>
      <c r="J118" s="5">
        <f>IFERROR(IF(VLOOKUP(I118,Inputs!$A$20:$G$29,3,FALSE)="Stipend Award",VLOOKUP(I118,Inputs!$A$7:$G$16,3,FALSE),0),0)</f>
        <v>0</v>
      </c>
      <c r="K118" s="5">
        <f>IFERROR(IF(VLOOKUP(I118,Inputs!$A$20:$G$29,4,FALSE)="Stipend Award",VLOOKUP(I118,Inputs!$A$7:$G$16,4,FALSE),0),0)</f>
        <v>0</v>
      </c>
      <c r="L118" s="5">
        <f>IFERROR(IF(F118=1,IF(VLOOKUP(I118,Inputs!$A$20:$G$29,5,FALSE)="Stipend Award",VLOOKUP(I118,Inputs!$A$7:$G$16,5,FALSE),0),0),0)</f>
        <v>0</v>
      </c>
      <c r="M118" s="5">
        <f>IFERROR(IF(G118=1,IF(VLOOKUP(I118,Inputs!$A$20:$G$29,6,FALSE)="Stipend Award",VLOOKUP(I118,Inputs!$A$7:$G$16,6,FALSE),0),0),0)</f>
        <v>0</v>
      </c>
      <c r="N118" s="5">
        <f>IFERROR(IF(H118=1,IF(VLOOKUP(I118,Inputs!$A$20:$G$29,7,FALSE)="Stipend Award",VLOOKUP(I118,Inputs!$A$7:$G$16,7,FALSE),0),0),0)</f>
        <v>0</v>
      </c>
      <c r="O118" s="5">
        <f>IFERROR(IF(VLOOKUP(I118,Inputs!$A$20:$G$29,3,FALSE)="Base Increase",VLOOKUP(I118,Inputs!$A$7:$G$16,3,FALSE),0),0)</f>
        <v>0</v>
      </c>
      <c r="P118" s="5">
        <f>IFERROR(IF(VLOOKUP(I118,Inputs!$A$20:$G$29,4,FALSE)="Base Increase",VLOOKUP(I118,Inputs!$A$7:$G$16,4,FALSE),0),0)</f>
        <v>0</v>
      </c>
      <c r="Q118" s="5">
        <f>IFERROR(IF(F118=1,IF(VLOOKUP(I118,Inputs!$A$20:$G$29,5,FALSE)="Base Increase",VLOOKUP(I118,Inputs!$A$7:$G$16,5,FALSE),0),0),0)</f>
        <v>0</v>
      </c>
      <c r="R118" s="5">
        <f>IFERROR(IF(G118=1,IF(VLOOKUP(I118,Inputs!$A$20:$G$29,6,FALSE)="Base Increase",VLOOKUP(I118,Inputs!$A$7:$G$16,6,FALSE),0),0),0)</f>
        <v>0</v>
      </c>
      <c r="S118" s="5">
        <f>IFERROR(IF(H118=1,IF(VLOOKUP(I118,Inputs!$A$20:$G$29,7,FALSE)="Base Increase",VLOOKUP(I118,Inputs!$A$7:$G$16,7,FALSE),0),0),0)</f>
        <v>0</v>
      </c>
      <c r="T118" s="5">
        <f t="shared" si="6"/>
        <v>0</v>
      </c>
      <c r="U118" s="5">
        <f t="shared" si="7"/>
        <v>0</v>
      </c>
      <c r="V118" s="5">
        <f t="shared" si="8"/>
        <v>0</v>
      </c>
      <c r="W118" s="5">
        <f t="shared" si="9"/>
        <v>0</v>
      </c>
      <c r="X118" s="5">
        <f>IF(AND(I118&lt;=4,V118&gt;Inputs!$B$32),MAX(C118,Inputs!$B$32),V118)</f>
        <v>0</v>
      </c>
      <c r="Y118" s="5">
        <f>IF(AND(I118&lt;=4,W118&gt;Inputs!$B$32),MAX(C118,Inputs!$B$32),W118)</f>
        <v>0</v>
      </c>
      <c r="Z118" s="5">
        <f>IF(AND(I118&lt;=7,X118&gt;Inputs!$B$33),MAX(C118,Inputs!$B$33),X118)</f>
        <v>0</v>
      </c>
      <c r="AA118" s="5">
        <f>IF(W118&gt;Inputs!$B$34,Inputs!$B$34,Y118)</f>
        <v>0</v>
      </c>
      <c r="AB118" s="5">
        <f>IF(Z118&gt;Inputs!$B$34,Inputs!$B$34,Z118)</f>
        <v>0</v>
      </c>
      <c r="AC118" s="5">
        <f>IF(AA118&gt;Inputs!$B$34,Inputs!$B$34,AA118)</f>
        <v>0</v>
      </c>
      <c r="AD118" s="11">
        <f t="shared" si="10"/>
        <v>0</v>
      </c>
      <c r="AE118" s="11">
        <f t="shared" si="11"/>
        <v>0</v>
      </c>
    </row>
    <row r="119" spans="1:31" x14ac:dyDescent="0.25">
      <c r="A119" s="1">
        <f>'Salary and Rating'!A120</f>
        <v>0</v>
      </c>
      <c r="B119" s="1">
        <f>'Salary and Rating'!B120</f>
        <v>0</v>
      </c>
      <c r="C119" s="13">
        <f>'Salary and Rating'!C120</f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f>'Salary and Rating'!J120</f>
        <v>0</v>
      </c>
      <c r="J119" s="5">
        <f>IFERROR(IF(VLOOKUP(I119,Inputs!$A$20:$G$29,3,FALSE)="Stipend Award",VLOOKUP(I119,Inputs!$A$7:$G$16,3,FALSE),0),0)</f>
        <v>0</v>
      </c>
      <c r="K119" s="5">
        <f>IFERROR(IF(VLOOKUP(I119,Inputs!$A$20:$G$29,4,FALSE)="Stipend Award",VLOOKUP(I119,Inputs!$A$7:$G$16,4,FALSE),0),0)</f>
        <v>0</v>
      </c>
      <c r="L119" s="5">
        <f>IFERROR(IF(F119=1,IF(VLOOKUP(I119,Inputs!$A$20:$G$29,5,FALSE)="Stipend Award",VLOOKUP(I119,Inputs!$A$7:$G$16,5,FALSE),0),0),0)</f>
        <v>0</v>
      </c>
      <c r="M119" s="5">
        <f>IFERROR(IF(G119=1,IF(VLOOKUP(I119,Inputs!$A$20:$G$29,6,FALSE)="Stipend Award",VLOOKUP(I119,Inputs!$A$7:$G$16,6,FALSE),0),0),0)</f>
        <v>0</v>
      </c>
      <c r="N119" s="5">
        <f>IFERROR(IF(H119=1,IF(VLOOKUP(I119,Inputs!$A$20:$G$29,7,FALSE)="Stipend Award",VLOOKUP(I119,Inputs!$A$7:$G$16,7,FALSE),0),0),0)</f>
        <v>0</v>
      </c>
      <c r="O119" s="5">
        <f>IFERROR(IF(VLOOKUP(I119,Inputs!$A$20:$G$29,3,FALSE)="Base Increase",VLOOKUP(I119,Inputs!$A$7:$G$16,3,FALSE),0),0)</f>
        <v>0</v>
      </c>
      <c r="P119" s="5">
        <f>IFERROR(IF(VLOOKUP(I119,Inputs!$A$20:$G$29,4,FALSE)="Base Increase",VLOOKUP(I119,Inputs!$A$7:$G$16,4,FALSE),0),0)</f>
        <v>0</v>
      </c>
      <c r="Q119" s="5">
        <f>IFERROR(IF(F119=1,IF(VLOOKUP(I119,Inputs!$A$20:$G$29,5,FALSE)="Base Increase",VLOOKUP(I119,Inputs!$A$7:$G$16,5,FALSE),0),0),0)</f>
        <v>0</v>
      </c>
      <c r="R119" s="5">
        <f>IFERROR(IF(G119=1,IF(VLOOKUP(I119,Inputs!$A$20:$G$29,6,FALSE)="Base Increase",VLOOKUP(I119,Inputs!$A$7:$G$16,6,FALSE),0),0),0)</f>
        <v>0</v>
      </c>
      <c r="S119" s="5">
        <f>IFERROR(IF(H119=1,IF(VLOOKUP(I119,Inputs!$A$20:$G$29,7,FALSE)="Base Increase",VLOOKUP(I119,Inputs!$A$7:$G$16,7,FALSE),0),0),0)</f>
        <v>0</v>
      </c>
      <c r="T119" s="5">
        <f t="shared" si="6"/>
        <v>0</v>
      </c>
      <c r="U119" s="5">
        <f t="shared" si="7"/>
        <v>0</v>
      </c>
      <c r="V119" s="5">
        <f t="shared" si="8"/>
        <v>0</v>
      </c>
      <c r="W119" s="5">
        <f t="shared" si="9"/>
        <v>0</v>
      </c>
      <c r="X119" s="5">
        <f>IF(AND(I119&lt;=4,V119&gt;Inputs!$B$32),MAX(C119,Inputs!$B$32),V119)</f>
        <v>0</v>
      </c>
      <c r="Y119" s="5">
        <f>IF(AND(I119&lt;=4,W119&gt;Inputs!$B$32),MAX(C119,Inputs!$B$32),W119)</f>
        <v>0</v>
      </c>
      <c r="Z119" s="5">
        <f>IF(AND(I119&lt;=7,X119&gt;Inputs!$B$33),MAX(C119,Inputs!$B$33),X119)</f>
        <v>0</v>
      </c>
      <c r="AA119" s="5">
        <f>IF(W119&gt;Inputs!$B$34,Inputs!$B$34,Y119)</f>
        <v>0</v>
      </c>
      <c r="AB119" s="5">
        <f>IF(Z119&gt;Inputs!$B$34,Inputs!$B$34,Z119)</f>
        <v>0</v>
      </c>
      <c r="AC119" s="5">
        <f>IF(AA119&gt;Inputs!$B$34,Inputs!$B$34,AA119)</f>
        <v>0</v>
      </c>
      <c r="AD119" s="11">
        <f t="shared" si="10"/>
        <v>0</v>
      </c>
      <c r="AE119" s="11">
        <f t="shared" si="11"/>
        <v>0</v>
      </c>
    </row>
    <row r="120" spans="1:31" x14ac:dyDescent="0.25">
      <c r="A120" s="1">
        <f>'Salary and Rating'!A121</f>
        <v>0</v>
      </c>
      <c r="B120" s="1">
        <f>'Salary and Rating'!B121</f>
        <v>0</v>
      </c>
      <c r="C120" s="13">
        <f>'Salary and Rating'!C121</f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f>'Salary and Rating'!J121</f>
        <v>0</v>
      </c>
      <c r="J120" s="5">
        <f>IFERROR(IF(VLOOKUP(I120,Inputs!$A$20:$G$29,3,FALSE)="Stipend Award",VLOOKUP(I120,Inputs!$A$7:$G$16,3,FALSE),0),0)</f>
        <v>0</v>
      </c>
      <c r="K120" s="5">
        <f>IFERROR(IF(VLOOKUP(I120,Inputs!$A$20:$G$29,4,FALSE)="Stipend Award",VLOOKUP(I120,Inputs!$A$7:$G$16,4,FALSE),0),0)</f>
        <v>0</v>
      </c>
      <c r="L120" s="5">
        <f>IFERROR(IF(F120=1,IF(VLOOKUP(I120,Inputs!$A$20:$G$29,5,FALSE)="Stipend Award",VLOOKUP(I120,Inputs!$A$7:$G$16,5,FALSE),0),0),0)</f>
        <v>0</v>
      </c>
      <c r="M120" s="5">
        <f>IFERROR(IF(G120=1,IF(VLOOKUP(I120,Inputs!$A$20:$G$29,6,FALSE)="Stipend Award",VLOOKUP(I120,Inputs!$A$7:$G$16,6,FALSE),0),0),0)</f>
        <v>0</v>
      </c>
      <c r="N120" s="5">
        <f>IFERROR(IF(H120=1,IF(VLOOKUP(I120,Inputs!$A$20:$G$29,7,FALSE)="Stipend Award",VLOOKUP(I120,Inputs!$A$7:$G$16,7,FALSE),0),0),0)</f>
        <v>0</v>
      </c>
      <c r="O120" s="5">
        <f>IFERROR(IF(VLOOKUP(I120,Inputs!$A$20:$G$29,3,FALSE)="Base Increase",VLOOKUP(I120,Inputs!$A$7:$G$16,3,FALSE),0),0)</f>
        <v>0</v>
      </c>
      <c r="P120" s="5">
        <f>IFERROR(IF(VLOOKUP(I120,Inputs!$A$20:$G$29,4,FALSE)="Base Increase",VLOOKUP(I120,Inputs!$A$7:$G$16,4,FALSE),0),0)</f>
        <v>0</v>
      </c>
      <c r="Q120" s="5">
        <f>IFERROR(IF(F120=1,IF(VLOOKUP(I120,Inputs!$A$20:$G$29,5,FALSE)="Base Increase",VLOOKUP(I120,Inputs!$A$7:$G$16,5,FALSE),0),0),0)</f>
        <v>0</v>
      </c>
      <c r="R120" s="5">
        <f>IFERROR(IF(G120=1,IF(VLOOKUP(I120,Inputs!$A$20:$G$29,6,FALSE)="Base Increase",VLOOKUP(I120,Inputs!$A$7:$G$16,6,FALSE),0),0),0)</f>
        <v>0</v>
      </c>
      <c r="S120" s="5">
        <f>IFERROR(IF(H120=1,IF(VLOOKUP(I120,Inputs!$A$20:$G$29,7,FALSE)="Base Increase",VLOOKUP(I120,Inputs!$A$7:$G$16,7,FALSE),0),0),0)</f>
        <v>0</v>
      </c>
      <c r="T120" s="5">
        <f t="shared" si="6"/>
        <v>0</v>
      </c>
      <c r="U120" s="5">
        <f t="shared" si="7"/>
        <v>0</v>
      </c>
      <c r="V120" s="5">
        <f t="shared" si="8"/>
        <v>0</v>
      </c>
      <c r="W120" s="5">
        <f t="shared" si="9"/>
        <v>0</v>
      </c>
      <c r="X120" s="5">
        <f>IF(AND(I120&lt;=4,V120&gt;Inputs!$B$32),MAX(C120,Inputs!$B$32),V120)</f>
        <v>0</v>
      </c>
      <c r="Y120" s="5">
        <f>IF(AND(I120&lt;=4,W120&gt;Inputs!$B$32),MAX(C120,Inputs!$B$32),W120)</f>
        <v>0</v>
      </c>
      <c r="Z120" s="5">
        <f>IF(AND(I120&lt;=7,X120&gt;Inputs!$B$33),MAX(C120,Inputs!$B$33),X120)</f>
        <v>0</v>
      </c>
      <c r="AA120" s="5">
        <f>IF(W120&gt;Inputs!$B$34,Inputs!$B$34,Y120)</f>
        <v>0</v>
      </c>
      <c r="AB120" s="5">
        <f>IF(Z120&gt;Inputs!$B$34,Inputs!$B$34,Z120)</f>
        <v>0</v>
      </c>
      <c r="AC120" s="5">
        <f>IF(AA120&gt;Inputs!$B$34,Inputs!$B$34,AA120)</f>
        <v>0</v>
      </c>
      <c r="AD120" s="11">
        <f t="shared" si="10"/>
        <v>0</v>
      </c>
      <c r="AE120" s="11">
        <f t="shared" si="11"/>
        <v>0</v>
      </c>
    </row>
    <row r="121" spans="1:31" x14ac:dyDescent="0.25">
      <c r="A121" s="1">
        <f>'Salary and Rating'!A122</f>
        <v>0</v>
      </c>
      <c r="B121" s="1">
        <f>'Salary and Rating'!B122</f>
        <v>0</v>
      </c>
      <c r="C121" s="13">
        <f>'Salary and Rating'!C122</f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f>'Salary and Rating'!J122</f>
        <v>0</v>
      </c>
      <c r="J121" s="5">
        <f>IFERROR(IF(VLOOKUP(I121,Inputs!$A$20:$G$29,3,FALSE)="Stipend Award",VLOOKUP(I121,Inputs!$A$7:$G$16,3,FALSE),0),0)</f>
        <v>0</v>
      </c>
      <c r="K121" s="5">
        <f>IFERROR(IF(VLOOKUP(I121,Inputs!$A$20:$G$29,4,FALSE)="Stipend Award",VLOOKUP(I121,Inputs!$A$7:$G$16,4,FALSE),0),0)</f>
        <v>0</v>
      </c>
      <c r="L121" s="5">
        <f>IFERROR(IF(F121=1,IF(VLOOKUP(I121,Inputs!$A$20:$G$29,5,FALSE)="Stipend Award",VLOOKUP(I121,Inputs!$A$7:$G$16,5,FALSE),0),0),0)</f>
        <v>0</v>
      </c>
      <c r="M121" s="5">
        <f>IFERROR(IF(G121=1,IF(VLOOKUP(I121,Inputs!$A$20:$G$29,6,FALSE)="Stipend Award",VLOOKUP(I121,Inputs!$A$7:$G$16,6,FALSE),0),0),0)</f>
        <v>0</v>
      </c>
      <c r="N121" s="5">
        <f>IFERROR(IF(H121=1,IF(VLOOKUP(I121,Inputs!$A$20:$G$29,7,FALSE)="Stipend Award",VLOOKUP(I121,Inputs!$A$7:$G$16,7,FALSE),0),0),0)</f>
        <v>0</v>
      </c>
      <c r="O121" s="5">
        <f>IFERROR(IF(VLOOKUP(I121,Inputs!$A$20:$G$29,3,FALSE)="Base Increase",VLOOKUP(I121,Inputs!$A$7:$G$16,3,FALSE),0),0)</f>
        <v>0</v>
      </c>
      <c r="P121" s="5">
        <f>IFERROR(IF(VLOOKUP(I121,Inputs!$A$20:$G$29,4,FALSE)="Base Increase",VLOOKUP(I121,Inputs!$A$7:$G$16,4,FALSE),0),0)</f>
        <v>0</v>
      </c>
      <c r="Q121" s="5">
        <f>IFERROR(IF(F121=1,IF(VLOOKUP(I121,Inputs!$A$20:$G$29,5,FALSE)="Base Increase",VLOOKUP(I121,Inputs!$A$7:$G$16,5,FALSE),0),0),0)</f>
        <v>0</v>
      </c>
      <c r="R121" s="5">
        <f>IFERROR(IF(G121=1,IF(VLOOKUP(I121,Inputs!$A$20:$G$29,6,FALSE)="Base Increase",VLOOKUP(I121,Inputs!$A$7:$G$16,6,FALSE),0),0),0)</f>
        <v>0</v>
      </c>
      <c r="S121" s="5">
        <f>IFERROR(IF(H121=1,IF(VLOOKUP(I121,Inputs!$A$20:$G$29,7,FALSE)="Base Increase",VLOOKUP(I121,Inputs!$A$7:$G$16,7,FALSE),0),0),0)</f>
        <v>0</v>
      </c>
      <c r="T121" s="5">
        <f t="shared" si="6"/>
        <v>0</v>
      </c>
      <c r="U121" s="5">
        <f t="shared" si="7"/>
        <v>0</v>
      </c>
      <c r="V121" s="5">
        <f t="shared" si="8"/>
        <v>0</v>
      </c>
      <c r="W121" s="5">
        <f t="shared" si="9"/>
        <v>0</v>
      </c>
      <c r="X121" s="5">
        <f>IF(AND(I121&lt;=4,V121&gt;Inputs!$B$32),MAX(C121,Inputs!$B$32),V121)</f>
        <v>0</v>
      </c>
      <c r="Y121" s="5">
        <f>IF(AND(I121&lt;=4,W121&gt;Inputs!$B$32),MAX(C121,Inputs!$B$32),W121)</f>
        <v>0</v>
      </c>
      <c r="Z121" s="5">
        <f>IF(AND(I121&lt;=7,X121&gt;Inputs!$B$33),MAX(C121,Inputs!$B$33),X121)</f>
        <v>0</v>
      </c>
      <c r="AA121" s="5">
        <f>IF(W121&gt;Inputs!$B$34,Inputs!$B$34,Y121)</f>
        <v>0</v>
      </c>
      <c r="AB121" s="5">
        <f>IF(Z121&gt;Inputs!$B$34,Inputs!$B$34,Z121)</f>
        <v>0</v>
      </c>
      <c r="AC121" s="5">
        <f>IF(AA121&gt;Inputs!$B$34,Inputs!$B$34,AA121)</f>
        <v>0</v>
      </c>
      <c r="AD121" s="11">
        <f t="shared" si="10"/>
        <v>0</v>
      </c>
      <c r="AE121" s="11">
        <f t="shared" si="11"/>
        <v>0</v>
      </c>
    </row>
    <row r="122" spans="1:31" x14ac:dyDescent="0.25">
      <c r="A122" s="1">
        <f>'Salary and Rating'!A123</f>
        <v>0</v>
      </c>
      <c r="B122" s="1">
        <f>'Salary and Rating'!B123</f>
        <v>0</v>
      </c>
      <c r="C122" s="13">
        <f>'Salary and Rating'!C123</f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f>'Salary and Rating'!J123</f>
        <v>0</v>
      </c>
      <c r="J122" s="5">
        <f>IFERROR(IF(VLOOKUP(I122,Inputs!$A$20:$G$29,3,FALSE)="Stipend Award",VLOOKUP(I122,Inputs!$A$7:$G$16,3,FALSE),0),0)</f>
        <v>0</v>
      </c>
      <c r="K122" s="5">
        <f>IFERROR(IF(VLOOKUP(I122,Inputs!$A$20:$G$29,4,FALSE)="Stipend Award",VLOOKUP(I122,Inputs!$A$7:$G$16,4,FALSE),0),0)</f>
        <v>0</v>
      </c>
      <c r="L122" s="5">
        <f>IFERROR(IF(F122=1,IF(VLOOKUP(I122,Inputs!$A$20:$G$29,5,FALSE)="Stipend Award",VLOOKUP(I122,Inputs!$A$7:$G$16,5,FALSE),0),0),0)</f>
        <v>0</v>
      </c>
      <c r="M122" s="5">
        <f>IFERROR(IF(G122=1,IF(VLOOKUP(I122,Inputs!$A$20:$G$29,6,FALSE)="Stipend Award",VLOOKUP(I122,Inputs!$A$7:$G$16,6,FALSE),0),0),0)</f>
        <v>0</v>
      </c>
      <c r="N122" s="5">
        <f>IFERROR(IF(H122=1,IF(VLOOKUP(I122,Inputs!$A$20:$G$29,7,FALSE)="Stipend Award",VLOOKUP(I122,Inputs!$A$7:$G$16,7,FALSE),0),0),0)</f>
        <v>0</v>
      </c>
      <c r="O122" s="5">
        <f>IFERROR(IF(VLOOKUP(I122,Inputs!$A$20:$G$29,3,FALSE)="Base Increase",VLOOKUP(I122,Inputs!$A$7:$G$16,3,FALSE),0),0)</f>
        <v>0</v>
      </c>
      <c r="P122" s="5">
        <f>IFERROR(IF(VLOOKUP(I122,Inputs!$A$20:$G$29,4,FALSE)="Base Increase",VLOOKUP(I122,Inputs!$A$7:$G$16,4,FALSE),0),0)</f>
        <v>0</v>
      </c>
      <c r="Q122" s="5">
        <f>IFERROR(IF(F122=1,IF(VLOOKUP(I122,Inputs!$A$20:$G$29,5,FALSE)="Base Increase",VLOOKUP(I122,Inputs!$A$7:$G$16,5,FALSE),0),0),0)</f>
        <v>0</v>
      </c>
      <c r="R122" s="5">
        <f>IFERROR(IF(G122=1,IF(VLOOKUP(I122,Inputs!$A$20:$G$29,6,FALSE)="Base Increase",VLOOKUP(I122,Inputs!$A$7:$G$16,6,FALSE),0),0),0)</f>
        <v>0</v>
      </c>
      <c r="S122" s="5">
        <f>IFERROR(IF(H122=1,IF(VLOOKUP(I122,Inputs!$A$20:$G$29,7,FALSE)="Base Increase",VLOOKUP(I122,Inputs!$A$7:$G$16,7,FALSE),0),0),0)</f>
        <v>0</v>
      </c>
      <c r="T122" s="5">
        <f t="shared" si="6"/>
        <v>0</v>
      </c>
      <c r="U122" s="5">
        <f t="shared" si="7"/>
        <v>0</v>
      </c>
      <c r="V122" s="5">
        <f t="shared" si="8"/>
        <v>0</v>
      </c>
      <c r="W122" s="5">
        <f t="shared" si="9"/>
        <v>0</v>
      </c>
      <c r="X122" s="5">
        <f>IF(AND(I122&lt;=4,V122&gt;Inputs!$B$32),MAX(C122,Inputs!$B$32),V122)</f>
        <v>0</v>
      </c>
      <c r="Y122" s="5">
        <f>IF(AND(I122&lt;=4,W122&gt;Inputs!$B$32),MAX(C122,Inputs!$B$32),W122)</f>
        <v>0</v>
      </c>
      <c r="Z122" s="5">
        <f>IF(AND(I122&lt;=7,X122&gt;Inputs!$B$33),MAX(C122,Inputs!$B$33),X122)</f>
        <v>0</v>
      </c>
      <c r="AA122" s="5">
        <f>IF(W122&gt;Inputs!$B$34,Inputs!$B$34,Y122)</f>
        <v>0</v>
      </c>
      <c r="AB122" s="5">
        <f>IF(Z122&gt;Inputs!$B$34,Inputs!$B$34,Z122)</f>
        <v>0</v>
      </c>
      <c r="AC122" s="5">
        <f>IF(AA122&gt;Inputs!$B$34,Inputs!$B$34,AA122)</f>
        <v>0</v>
      </c>
      <c r="AD122" s="11">
        <f t="shared" si="10"/>
        <v>0</v>
      </c>
      <c r="AE122" s="11">
        <f t="shared" si="11"/>
        <v>0</v>
      </c>
    </row>
    <row r="123" spans="1:31" x14ac:dyDescent="0.25">
      <c r="A123" s="1">
        <f>'Salary and Rating'!A124</f>
        <v>0</v>
      </c>
      <c r="B123" s="1">
        <f>'Salary and Rating'!B124</f>
        <v>0</v>
      </c>
      <c r="C123" s="13">
        <f>'Salary and Rating'!C124</f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f>'Salary and Rating'!J124</f>
        <v>0</v>
      </c>
      <c r="J123" s="5">
        <f>IFERROR(IF(VLOOKUP(I123,Inputs!$A$20:$G$29,3,FALSE)="Stipend Award",VLOOKUP(I123,Inputs!$A$7:$G$16,3,FALSE),0),0)</f>
        <v>0</v>
      </c>
      <c r="K123" s="5">
        <f>IFERROR(IF(VLOOKUP(I123,Inputs!$A$20:$G$29,4,FALSE)="Stipend Award",VLOOKUP(I123,Inputs!$A$7:$G$16,4,FALSE),0),0)</f>
        <v>0</v>
      </c>
      <c r="L123" s="5">
        <f>IFERROR(IF(F123=1,IF(VLOOKUP(I123,Inputs!$A$20:$G$29,5,FALSE)="Stipend Award",VLOOKUP(I123,Inputs!$A$7:$G$16,5,FALSE),0),0),0)</f>
        <v>0</v>
      </c>
      <c r="M123" s="5">
        <f>IFERROR(IF(G123=1,IF(VLOOKUP(I123,Inputs!$A$20:$G$29,6,FALSE)="Stipend Award",VLOOKUP(I123,Inputs!$A$7:$G$16,6,FALSE),0),0),0)</f>
        <v>0</v>
      </c>
      <c r="N123" s="5">
        <f>IFERROR(IF(H123=1,IF(VLOOKUP(I123,Inputs!$A$20:$G$29,7,FALSE)="Stipend Award",VLOOKUP(I123,Inputs!$A$7:$G$16,7,FALSE),0),0),0)</f>
        <v>0</v>
      </c>
      <c r="O123" s="5">
        <f>IFERROR(IF(VLOOKUP(I123,Inputs!$A$20:$G$29,3,FALSE)="Base Increase",VLOOKUP(I123,Inputs!$A$7:$G$16,3,FALSE),0),0)</f>
        <v>0</v>
      </c>
      <c r="P123" s="5">
        <f>IFERROR(IF(VLOOKUP(I123,Inputs!$A$20:$G$29,4,FALSE)="Base Increase",VLOOKUP(I123,Inputs!$A$7:$G$16,4,FALSE),0),0)</f>
        <v>0</v>
      </c>
      <c r="Q123" s="5">
        <f>IFERROR(IF(F123=1,IF(VLOOKUP(I123,Inputs!$A$20:$G$29,5,FALSE)="Base Increase",VLOOKUP(I123,Inputs!$A$7:$G$16,5,FALSE),0),0),0)</f>
        <v>0</v>
      </c>
      <c r="R123" s="5">
        <f>IFERROR(IF(G123=1,IF(VLOOKUP(I123,Inputs!$A$20:$G$29,6,FALSE)="Base Increase",VLOOKUP(I123,Inputs!$A$7:$G$16,6,FALSE),0),0),0)</f>
        <v>0</v>
      </c>
      <c r="S123" s="5">
        <f>IFERROR(IF(H123=1,IF(VLOOKUP(I123,Inputs!$A$20:$G$29,7,FALSE)="Base Increase",VLOOKUP(I123,Inputs!$A$7:$G$16,7,FALSE),0),0),0)</f>
        <v>0</v>
      </c>
      <c r="T123" s="5">
        <f t="shared" si="6"/>
        <v>0</v>
      </c>
      <c r="U123" s="5">
        <f t="shared" si="7"/>
        <v>0</v>
      </c>
      <c r="V123" s="5">
        <f t="shared" si="8"/>
        <v>0</v>
      </c>
      <c r="W123" s="5">
        <f t="shared" si="9"/>
        <v>0</v>
      </c>
      <c r="X123" s="5">
        <f>IF(AND(I123&lt;=4,V123&gt;Inputs!$B$32),MAX(C123,Inputs!$B$32),V123)</f>
        <v>0</v>
      </c>
      <c r="Y123" s="5">
        <f>IF(AND(I123&lt;=4,W123&gt;Inputs!$B$32),MAX(C123,Inputs!$B$32),W123)</f>
        <v>0</v>
      </c>
      <c r="Z123" s="5">
        <f>IF(AND(I123&lt;=7,X123&gt;Inputs!$B$33),MAX(C123,Inputs!$B$33),X123)</f>
        <v>0</v>
      </c>
      <c r="AA123" s="5">
        <f>IF(W123&gt;Inputs!$B$34,Inputs!$B$34,Y123)</f>
        <v>0</v>
      </c>
      <c r="AB123" s="5">
        <f>IF(Z123&gt;Inputs!$B$34,Inputs!$B$34,Z123)</f>
        <v>0</v>
      </c>
      <c r="AC123" s="5">
        <f>IF(AA123&gt;Inputs!$B$34,Inputs!$B$34,AA123)</f>
        <v>0</v>
      </c>
      <c r="AD123" s="11">
        <f t="shared" si="10"/>
        <v>0</v>
      </c>
      <c r="AE123" s="11">
        <f t="shared" si="11"/>
        <v>0</v>
      </c>
    </row>
    <row r="124" spans="1:31" x14ac:dyDescent="0.25">
      <c r="A124" s="1">
        <f>'Salary and Rating'!A125</f>
        <v>0</v>
      </c>
      <c r="B124" s="1">
        <f>'Salary and Rating'!B125</f>
        <v>0</v>
      </c>
      <c r="C124" s="13">
        <f>'Salary and Rating'!C125</f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f>'Salary and Rating'!J125</f>
        <v>0</v>
      </c>
      <c r="J124" s="5">
        <f>IFERROR(IF(VLOOKUP(I124,Inputs!$A$20:$G$29,3,FALSE)="Stipend Award",VLOOKUP(I124,Inputs!$A$7:$G$16,3,FALSE),0),0)</f>
        <v>0</v>
      </c>
      <c r="K124" s="5">
        <f>IFERROR(IF(VLOOKUP(I124,Inputs!$A$20:$G$29,4,FALSE)="Stipend Award",VLOOKUP(I124,Inputs!$A$7:$G$16,4,FALSE),0),0)</f>
        <v>0</v>
      </c>
      <c r="L124" s="5">
        <f>IFERROR(IF(F124=1,IF(VLOOKUP(I124,Inputs!$A$20:$G$29,5,FALSE)="Stipend Award",VLOOKUP(I124,Inputs!$A$7:$G$16,5,FALSE),0),0),0)</f>
        <v>0</v>
      </c>
      <c r="M124" s="5">
        <f>IFERROR(IF(G124=1,IF(VLOOKUP(I124,Inputs!$A$20:$G$29,6,FALSE)="Stipend Award",VLOOKUP(I124,Inputs!$A$7:$G$16,6,FALSE),0),0),0)</f>
        <v>0</v>
      </c>
      <c r="N124" s="5">
        <f>IFERROR(IF(H124=1,IF(VLOOKUP(I124,Inputs!$A$20:$G$29,7,FALSE)="Stipend Award",VLOOKUP(I124,Inputs!$A$7:$G$16,7,FALSE),0),0),0)</f>
        <v>0</v>
      </c>
      <c r="O124" s="5">
        <f>IFERROR(IF(VLOOKUP(I124,Inputs!$A$20:$G$29,3,FALSE)="Base Increase",VLOOKUP(I124,Inputs!$A$7:$G$16,3,FALSE),0),0)</f>
        <v>0</v>
      </c>
      <c r="P124" s="5">
        <f>IFERROR(IF(VLOOKUP(I124,Inputs!$A$20:$G$29,4,FALSE)="Base Increase",VLOOKUP(I124,Inputs!$A$7:$G$16,4,FALSE),0),0)</f>
        <v>0</v>
      </c>
      <c r="Q124" s="5">
        <f>IFERROR(IF(F124=1,IF(VLOOKUP(I124,Inputs!$A$20:$G$29,5,FALSE)="Base Increase",VLOOKUP(I124,Inputs!$A$7:$G$16,5,FALSE),0),0),0)</f>
        <v>0</v>
      </c>
      <c r="R124" s="5">
        <f>IFERROR(IF(G124=1,IF(VLOOKUP(I124,Inputs!$A$20:$G$29,6,FALSE)="Base Increase",VLOOKUP(I124,Inputs!$A$7:$G$16,6,FALSE),0),0),0)</f>
        <v>0</v>
      </c>
      <c r="S124" s="5">
        <f>IFERROR(IF(H124=1,IF(VLOOKUP(I124,Inputs!$A$20:$G$29,7,FALSE)="Base Increase",VLOOKUP(I124,Inputs!$A$7:$G$16,7,FALSE),0),0),0)</f>
        <v>0</v>
      </c>
      <c r="T124" s="5">
        <f t="shared" si="6"/>
        <v>0</v>
      </c>
      <c r="U124" s="5">
        <f t="shared" si="7"/>
        <v>0</v>
      </c>
      <c r="V124" s="5">
        <f t="shared" si="8"/>
        <v>0</v>
      </c>
      <c r="W124" s="5">
        <f t="shared" si="9"/>
        <v>0</v>
      </c>
      <c r="X124" s="5">
        <f>IF(AND(I124&lt;=4,V124&gt;Inputs!$B$32),MAX(C124,Inputs!$B$32),V124)</f>
        <v>0</v>
      </c>
      <c r="Y124" s="5">
        <f>IF(AND(I124&lt;=4,W124&gt;Inputs!$B$32),MAX(C124,Inputs!$B$32),W124)</f>
        <v>0</v>
      </c>
      <c r="Z124" s="5">
        <f>IF(AND(I124&lt;=7,X124&gt;Inputs!$B$33),MAX(C124,Inputs!$B$33),X124)</f>
        <v>0</v>
      </c>
      <c r="AA124" s="5">
        <f>IF(W124&gt;Inputs!$B$34,Inputs!$B$34,Y124)</f>
        <v>0</v>
      </c>
      <c r="AB124" s="5">
        <f>IF(Z124&gt;Inputs!$B$34,Inputs!$B$34,Z124)</f>
        <v>0</v>
      </c>
      <c r="AC124" s="5">
        <f>IF(AA124&gt;Inputs!$B$34,Inputs!$B$34,AA124)</f>
        <v>0</v>
      </c>
      <c r="AD124" s="11">
        <f t="shared" si="10"/>
        <v>0</v>
      </c>
      <c r="AE124" s="11">
        <f t="shared" si="11"/>
        <v>0</v>
      </c>
    </row>
    <row r="125" spans="1:31" x14ac:dyDescent="0.25">
      <c r="A125" s="1">
        <f>'Salary and Rating'!A126</f>
        <v>0</v>
      </c>
      <c r="B125" s="1">
        <f>'Salary and Rating'!B126</f>
        <v>0</v>
      </c>
      <c r="C125" s="13">
        <f>'Salary and Rating'!C126</f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f>'Salary and Rating'!J126</f>
        <v>0</v>
      </c>
      <c r="J125" s="5">
        <f>IFERROR(IF(VLOOKUP(I125,Inputs!$A$20:$G$29,3,FALSE)="Stipend Award",VLOOKUP(I125,Inputs!$A$7:$G$16,3,FALSE),0),0)</f>
        <v>0</v>
      </c>
      <c r="K125" s="5">
        <f>IFERROR(IF(VLOOKUP(I125,Inputs!$A$20:$G$29,4,FALSE)="Stipend Award",VLOOKUP(I125,Inputs!$A$7:$G$16,4,FALSE),0),0)</f>
        <v>0</v>
      </c>
      <c r="L125" s="5">
        <f>IFERROR(IF(F125=1,IF(VLOOKUP(I125,Inputs!$A$20:$G$29,5,FALSE)="Stipend Award",VLOOKUP(I125,Inputs!$A$7:$G$16,5,FALSE),0),0),0)</f>
        <v>0</v>
      </c>
      <c r="M125" s="5">
        <f>IFERROR(IF(G125=1,IF(VLOOKUP(I125,Inputs!$A$20:$G$29,6,FALSE)="Stipend Award",VLOOKUP(I125,Inputs!$A$7:$G$16,6,FALSE),0),0),0)</f>
        <v>0</v>
      </c>
      <c r="N125" s="5">
        <f>IFERROR(IF(H125=1,IF(VLOOKUP(I125,Inputs!$A$20:$G$29,7,FALSE)="Stipend Award",VLOOKUP(I125,Inputs!$A$7:$G$16,7,FALSE),0),0),0)</f>
        <v>0</v>
      </c>
      <c r="O125" s="5">
        <f>IFERROR(IF(VLOOKUP(I125,Inputs!$A$20:$G$29,3,FALSE)="Base Increase",VLOOKUP(I125,Inputs!$A$7:$G$16,3,FALSE),0),0)</f>
        <v>0</v>
      </c>
      <c r="P125" s="5">
        <f>IFERROR(IF(VLOOKUP(I125,Inputs!$A$20:$G$29,4,FALSE)="Base Increase",VLOOKUP(I125,Inputs!$A$7:$G$16,4,FALSE),0),0)</f>
        <v>0</v>
      </c>
      <c r="Q125" s="5">
        <f>IFERROR(IF(F125=1,IF(VLOOKUP(I125,Inputs!$A$20:$G$29,5,FALSE)="Base Increase",VLOOKUP(I125,Inputs!$A$7:$G$16,5,FALSE),0),0),0)</f>
        <v>0</v>
      </c>
      <c r="R125" s="5">
        <f>IFERROR(IF(G125=1,IF(VLOOKUP(I125,Inputs!$A$20:$G$29,6,FALSE)="Base Increase",VLOOKUP(I125,Inputs!$A$7:$G$16,6,FALSE),0),0),0)</f>
        <v>0</v>
      </c>
      <c r="S125" s="5">
        <f>IFERROR(IF(H125=1,IF(VLOOKUP(I125,Inputs!$A$20:$G$29,7,FALSE)="Base Increase",VLOOKUP(I125,Inputs!$A$7:$G$16,7,FALSE),0),0),0)</f>
        <v>0</v>
      </c>
      <c r="T125" s="5">
        <f t="shared" si="6"/>
        <v>0</v>
      </c>
      <c r="U125" s="5">
        <f t="shared" si="7"/>
        <v>0</v>
      </c>
      <c r="V125" s="5">
        <f t="shared" si="8"/>
        <v>0</v>
      </c>
      <c r="W125" s="5">
        <f t="shared" si="9"/>
        <v>0</v>
      </c>
      <c r="X125" s="5">
        <f>IF(AND(I125&lt;=4,V125&gt;Inputs!$B$32),MAX(C125,Inputs!$B$32),V125)</f>
        <v>0</v>
      </c>
      <c r="Y125" s="5">
        <f>IF(AND(I125&lt;=4,W125&gt;Inputs!$B$32),MAX(C125,Inputs!$B$32),W125)</f>
        <v>0</v>
      </c>
      <c r="Z125" s="5">
        <f>IF(AND(I125&lt;=7,X125&gt;Inputs!$B$33),MAX(C125,Inputs!$B$33),X125)</f>
        <v>0</v>
      </c>
      <c r="AA125" s="5">
        <f>IF(W125&gt;Inputs!$B$34,Inputs!$B$34,Y125)</f>
        <v>0</v>
      </c>
      <c r="AB125" s="5">
        <f>IF(Z125&gt;Inputs!$B$34,Inputs!$B$34,Z125)</f>
        <v>0</v>
      </c>
      <c r="AC125" s="5">
        <f>IF(AA125&gt;Inputs!$B$34,Inputs!$B$34,AA125)</f>
        <v>0</v>
      </c>
      <c r="AD125" s="11">
        <f t="shared" si="10"/>
        <v>0</v>
      </c>
      <c r="AE125" s="11">
        <f t="shared" si="11"/>
        <v>0</v>
      </c>
    </row>
    <row r="126" spans="1:31" x14ac:dyDescent="0.25">
      <c r="A126" s="1">
        <f>'Salary and Rating'!A127</f>
        <v>0</v>
      </c>
      <c r="B126" s="1">
        <f>'Salary and Rating'!B127</f>
        <v>0</v>
      </c>
      <c r="C126" s="13">
        <f>'Salary and Rating'!C127</f>
        <v>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f>'Salary and Rating'!J127</f>
        <v>0</v>
      </c>
      <c r="J126" s="5">
        <f>IFERROR(IF(VLOOKUP(I126,Inputs!$A$20:$G$29,3,FALSE)="Stipend Award",VLOOKUP(I126,Inputs!$A$7:$G$16,3,FALSE),0),0)</f>
        <v>0</v>
      </c>
      <c r="K126" s="5">
        <f>IFERROR(IF(VLOOKUP(I126,Inputs!$A$20:$G$29,4,FALSE)="Stipend Award",VLOOKUP(I126,Inputs!$A$7:$G$16,4,FALSE),0),0)</f>
        <v>0</v>
      </c>
      <c r="L126" s="5">
        <f>IFERROR(IF(F126=1,IF(VLOOKUP(I126,Inputs!$A$20:$G$29,5,FALSE)="Stipend Award",VLOOKUP(I126,Inputs!$A$7:$G$16,5,FALSE),0),0),0)</f>
        <v>0</v>
      </c>
      <c r="M126" s="5">
        <f>IFERROR(IF(G126=1,IF(VLOOKUP(I126,Inputs!$A$20:$G$29,6,FALSE)="Stipend Award",VLOOKUP(I126,Inputs!$A$7:$G$16,6,FALSE),0),0),0)</f>
        <v>0</v>
      </c>
      <c r="N126" s="5">
        <f>IFERROR(IF(H126=1,IF(VLOOKUP(I126,Inputs!$A$20:$G$29,7,FALSE)="Stipend Award",VLOOKUP(I126,Inputs!$A$7:$G$16,7,FALSE),0),0),0)</f>
        <v>0</v>
      </c>
      <c r="O126" s="5">
        <f>IFERROR(IF(VLOOKUP(I126,Inputs!$A$20:$G$29,3,FALSE)="Base Increase",VLOOKUP(I126,Inputs!$A$7:$G$16,3,FALSE),0),0)</f>
        <v>0</v>
      </c>
      <c r="P126" s="5">
        <f>IFERROR(IF(VLOOKUP(I126,Inputs!$A$20:$G$29,4,FALSE)="Base Increase",VLOOKUP(I126,Inputs!$A$7:$G$16,4,FALSE),0),0)</f>
        <v>0</v>
      </c>
      <c r="Q126" s="5">
        <f>IFERROR(IF(F126=1,IF(VLOOKUP(I126,Inputs!$A$20:$G$29,5,FALSE)="Base Increase",VLOOKUP(I126,Inputs!$A$7:$G$16,5,FALSE),0),0),0)</f>
        <v>0</v>
      </c>
      <c r="R126" s="5">
        <f>IFERROR(IF(G126=1,IF(VLOOKUP(I126,Inputs!$A$20:$G$29,6,FALSE)="Base Increase",VLOOKUP(I126,Inputs!$A$7:$G$16,6,FALSE),0),0),0)</f>
        <v>0</v>
      </c>
      <c r="S126" s="5">
        <f>IFERROR(IF(H126=1,IF(VLOOKUP(I126,Inputs!$A$20:$G$29,7,FALSE)="Base Increase",VLOOKUP(I126,Inputs!$A$7:$G$16,7,FALSE),0),0),0)</f>
        <v>0</v>
      </c>
      <c r="T126" s="5">
        <f t="shared" si="6"/>
        <v>0</v>
      </c>
      <c r="U126" s="5">
        <f t="shared" si="7"/>
        <v>0</v>
      </c>
      <c r="V126" s="5">
        <f t="shared" si="8"/>
        <v>0</v>
      </c>
      <c r="W126" s="5">
        <f t="shared" si="9"/>
        <v>0</v>
      </c>
      <c r="X126" s="5">
        <f>IF(AND(I126&lt;=4,V126&gt;Inputs!$B$32),MAX(C126,Inputs!$B$32),V126)</f>
        <v>0</v>
      </c>
      <c r="Y126" s="5">
        <f>IF(AND(I126&lt;=4,W126&gt;Inputs!$B$32),MAX(C126,Inputs!$B$32),W126)</f>
        <v>0</v>
      </c>
      <c r="Z126" s="5">
        <f>IF(AND(I126&lt;=7,X126&gt;Inputs!$B$33),MAX(C126,Inputs!$B$33),X126)</f>
        <v>0</v>
      </c>
      <c r="AA126" s="5">
        <f>IF(W126&gt;Inputs!$B$34,Inputs!$B$34,Y126)</f>
        <v>0</v>
      </c>
      <c r="AB126" s="5">
        <f>IF(Z126&gt;Inputs!$B$34,Inputs!$B$34,Z126)</f>
        <v>0</v>
      </c>
      <c r="AC126" s="5">
        <f>IF(AA126&gt;Inputs!$B$34,Inputs!$B$34,AA126)</f>
        <v>0</v>
      </c>
      <c r="AD126" s="11">
        <f t="shared" si="10"/>
        <v>0</v>
      </c>
      <c r="AE126" s="11">
        <f t="shared" si="11"/>
        <v>0</v>
      </c>
    </row>
    <row r="127" spans="1:31" x14ac:dyDescent="0.25">
      <c r="A127" s="1">
        <f>'Salary and Rating'!A128</f>
        <v>0</v>
      </c>
      <c r="B127" s="1">
        <f>'Salary and Rating'!B128</f>
        <v>0</v>
      </c>
      <c r="C127" s="13">
        <f>'Salary and Rating'!C128</f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f>'Salary and Rating'!J128</f>
        <v>0</v>
      </c>
      <c r="J127" s="5">
        <f>IFERROR(IF(VLOOKUP(I127,Inputs!$A$20:$G$29,3,FALSE)="Stipend Award",VLOOKUP(I127,Inputs!$A$7:$G$16,3,FALSE),0),0)</f>
        <v>0</v>
      </c>
      <c r="K127" s="5">
        <f>IFERROR(IF(VLOOKUP(I127,Inputs!$A$20:$G$29,4,FALSE)="Stipend Award",VLOOKUP(I127,Inputs!$A$7:$G$16,4,FALSE),0),0)</f>
        <v>0</v>
      </c>
      <c r="L127" s="5">
        <f>IFERROR(IF(F127=1,IF(VLOOKUP(I127,Inputs!$A$20:$G$29,5,FALSE)="Stipend Award",VLOOKUP(I127,Inputs!$A$7:$G$16,5,FALSE),0),0),0)</f>
        <v>0</v>
      </c>
      <c r="M127" s="5">
        <f>IFERROR(IF(G127=1,IF(VLOOKUP(I127,Inputs!$A$20:$G$29,6,FALSE)="Stipend Award",VLOOKUP(I127,Inputs!$A$7:$G$16,6,FALSE),0),0),0)</f>
        <v>0</v>
      </c>
      <c r="N127" s="5">
        <f>IFERROR(IF(H127=1,IF(VLOOKUP(I127,Inputs!$A$20:$G$29,7,FALSE)="Stipend Award",VLOOKUP(I127,Inputs!$A$7:$G$16,7,FALSE),0),0),0)</f>
        <v>0</v>
      </c>
      <c r="O127" s="5">
        <f>IFERROR(IF(VLOOKUP(I127,Inputs!$A$20:$G$29,3,FALSE)="Base Increase",VLOOKUP(I127,Inputs!$A$7:$G$16,3,FALSE),0),0)</f>
        <v>0</v>
      </c>
      <c r="P127" s="5">
        <f>IFERROR(IF(VLOOKUP(I127,Inputs!$A$20:$G$29,4,FALSE)="Base Increase",VLOOKUP(I127,Inputs!$A$7:$G$16,4,FALSE),0),0)</f>
        <v>0</v>
      </c>
      <c r="Q127" s="5">
        <f>IFERROR(IF(F127=1,IF(VLOOKUP(I127,Inputs!$A$20:$G$29,5,FALSE)="Base Increase",VLOOKUP(I127,Inputs!$A$7:$G$16,5,FALSE),0),0),0)</f>
        <v>0</v>
      </c>
      <c r="R127" s="5">
        <f>IFERROR(IF(G127=1,IF(VLOOKUP(I127,Inputs!$A$20:$G$29,6,FALSE)="Base Increase",VLOOKUP(I127,Inputs!$A$7:$G$16,6,FALSE),0),0),0)</f>
        <v>0</v>
      </c>
      <c r="S127" s="5">
        <f>IFERROR(IF(H127=1,IF(VLOOKUP(I127,Inputs!$A$20:$G$29,7,FALSE)="Base Increase",VLOOKUP(I127,Inputs!$A$7:$G$16,7,FALSE),0),0),0)</f>
        <v>0</v>
      </c>
      <c r="T127" s="5">
        <f t="shared" si="6"/>
        <v>0</v>
      </c>
      <c r="U127" s="5">
        <f t="shared" si="7"/>
        <v>0</v>
      </c>
      <c r="V127" s="5">
        <f t="shared" si="8"/>
        <v>0</v>
      </c>
      <c r="W127" s="5">
        <f t="shared" si="9"/>
        <v>0</v>
      </c>
      <c r="X127" s="5">
        <f>IF(AND(I127&lt;=4,V127&gt;Inputs!$B$32),MAX(C127,Inputs!$B$32),V127)</f>
        <v>0</v>
      </c>
      <c r="Y127" s="5">
        <f>IF(AND(I127&lt;=4,W127&gt;Inputs!$B$32),MAX(C127,Inputs!$B$32),W127)</f>
        <v>0</v>
      </c>
      <c r="Z127" s="5">
        <f>IF(AND(I127&lt;=7,X127&gt;Inputs!$B$33),MAX(C127,Inputs!$B$33),X127)</f>
        <v>0</v>
      </c>
      <c r="AA127" s="5">
        <f>IF(W127&gt;Inputs!$B$34,Inputs!$B$34,Y127)</f>
        <v>0</v>
      </c>
      <c r="AB127" s="5">
        <f>IF(Z127&gt;Inputs!$B$34,Inputs!$B$34,Z127)</f>
        <v>0</v>
      </c>
      <c r="AC127" s="5">
        <f>IF(AA127&gt;Inputs!$B$34,Inputs!$B$34,AA127)</f>
        <v>0</v>
      </c>
      <c r="AD127" s="11">
        <f t="shared" si="10"/>
        <v>0</v>
      </c>
      <c r="AE127" s="11">
        <f t="shared" si="11"/>
        <v>0</v>
      </c>
    </row>
    <row r="128" spans="1:31" x14ac:dyDescent="0.25">
      <c r="A128" s="1">
        <f>'Salary and Rating'!A129</f>
        <v>0</v>
      </c>
      <c r="B128" s="1">
        <f>'Salary and Rating'!B129</f>
        <v>0</v>
      </c>
      <c r="C128" s="13">
        <f>'Salary and Rating'!C129</f>
        <v>0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f>'Salary and Rating'!J129</f>
        <v>0</v>
      </c>
      <c r="J128" s="5">
        <f>IFERROR(IF(VLOOKUP(I128,Inputs!$A$20:$G$29,3,FALSE)="Stipend Award",VLOOKUP(I128,Inputs!$A$7:$G$16,3,FALSE),0),0)</f>
        <v>0</v>
      </c>
      <c r="K128" s="5">
        <f>IFERROR(IF(VLOOKUP(I128,Inputs!$A$20:$G$29,4,FALSE)="Stipend Award",VLOOKUP(I128,Inputs!$A$7:$G$16,4,FALSE),0),0)</f>
        <v>0</v>
      </c>
      <c r="L128" s="5">
        <f>IFERROR(IF(F128=1,IF(VLOOKUP(I128,Inputs!$A$20:$G$29,5,FALSE)="Stipend Award",VLOOKUP(I128,Inputs!$A$7:$G$16,5,FALSE),0),0),0)</f>
        <v>0</v>
      </c>
      <c r="M128" s="5">
        <f>IFERROR(IF(G128=1,IF(VLOOKUP(I128,Inputs!$A$20:$G$29,6,FALSE)="Stipend Award",VLOOKUP(I128,Inputs!$A$7:$G$16,6,FALSE),0),0),0)</f>
        <v>0</v>
      </c>
      <c r="N128" s="5">
        <f>IFERROR(IF(H128=1,IF(VLOOKUP(I128,Inputs!$A$20:$G$29,7,FALSE)="Stipend Award",VLOOKUP(I128,Inputs!$A$7:$G$16,7,FALSE),0),0),0)</f>
        <v>0</v>
      </c>
      <c r="O128" s="5">
        <f>IFERROR(IF(VLOOKUP(I128,Inputs!$A$20:$G$29,3,FALSE)="Base Increase",VLOOKUP(I128,Inputs!$A$7:$G$16,3,FALSE),0),0)</f>
        <v>0</v>
      </c>
      <c r="P128" s="5">
        <f>IFERROR(IF(VLOOKUP(I128,Inputs!$A$20:$G$29,4,FALSE)="Base Increase",VLOOKUP(I128,Inputs!$A$7:$G$16,4,FALSE),0),0)</f>
        <v>0</v>
      </c>
      <c r="Q128" s="5">
        <f>IFERROR(IF(F128=1,IF(VLOOKUP(I128,Inputs!$A$20:$G$29,5,FALSE)="Base Increase",VLOOKUP(I128,Inputs!$A$7:$G$16,5,FALSE),0),0),0)</f>
        <v>0</v>
      </c>
      <c r="R128" s="5">
        <f>IFERROR(IF(G128=1,IF(VLOOKUP(I128,Inputs!$A$20:$G$29,6,FALSE)="Base Increase",VLOOKUP(I128,Inputs!$A$7:$G$16,6,FALSE),0),0),0)</f>
        <v>0</v>
      </c>
      <c r="S128" s="5">
        <f>IFERROR(IF(H128=1,IF(VLOOKUP(I128,Inputs!$A$20:$G$29,7,FALSE)="Base Increase",VLOOKUP(I128,Inputs!$A$7:$G$16,7,FALSE),0),0),0)</f>
        <v>0</v>
      </c>
      <c r="T128" s="5">
        <f t="shared" si="6"/>
        <v>0</v>
      </c>
      <c r="U128" s="5">
        <f t="shared" si="7"/>
        <v>0</v>
      </c>
      <c r="V128" s="5">
        <f t="shared" si="8"/>
        <v>0</v>
      </c>
      <c r="W128" s="5">
        <f t="shared" si="9"/>
        <v>0</v>
      </c>
      <c r="X128" s="5">
        <f>IF(AND(I128&lt;=4,V128&gt;Inputs!$B$32),MAX(C128,Inputs!$B$32),V128)</f>
        <v>0</v>
      </c>
      <c r="Y128" s="5">
        <f>IF(AND(I128&lt;=4,W128&gt;Inputs!$B$32),MAX(C128,Inputs!$B$32),W128)</f>
        <v>0</v>
      </c>
      <c r="Z128" s="5">
        <f>IF(AND(I128&lt;=7,X128&gt;Inputs!$B$33),MAX(C128,Inputs!$B$33),X128)</f>
        <v>0</v>
      </c>
      <c r="AA128" s="5">
        <f>IF(W128&gt;Inputs!$B$34,Inputs!$B$34,Y128)</f>
        <v>0</v>
      </c>
      <c r="AB128" s="5">
        <f>IF(Z128&gt;Inputs!$B$34,Inputs!$B$34,Z128)</f>
        <v>0</v>
      </c>
      <c r="AC128" s="5">
        <f>IF(AA128&gt;Inputs!$B$34,Inputs!$B$34,AA128)</f>
        <v>0</v>
      </c>
      <c r="AD128" s="11">
        <f t="shared" si="10"/>
        <v>0</v>
      </c>
      <c r="AE128" s="11">
        <f t="shared" si="11"/>
        <v>0</v>
      </c>
    </row>
    <row r="129" spans="1:31" x14ac:dyDescent="0.25">
      <c r="A129" s="1">
        <f>'Salary and Rating'!A130</f>
        <v>0</v>
      </c>
      <c r="B129" s="1">
        <f>'Salary and Rating'!B130</f>
        <v>0</v>
      </c>
      <c r="C129" s="13">
        <f>'Salary and Rating'!C130</f>
        <v>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f>'Salary and Rating'!J130</f>
        <v>0</v>
      </c>
      <c r="J129" s="5">
        <f>IFERROR(IF(VLOOKUP(I129,Inputs!$A$20:$G$29,3,FALSE)="Stipend Award",VLOOKUP(I129,Inputs!$A$7:$G$16,3,FALSE),0),0)</f>
        <v>0</v>
      </c>
      <c r="K129" s="5">
        <f>IFERROR(IF(VLOOKUP(I129,Inputs!$A$20:$G$29,4,FALSE)="Stipend Award",VLOOKUP(I129,Inputs!$A$7:$G$16,4,FALSE),0),0)</f>
        <v>0</v>
      </c>
      <c r="L129" s="5">
        <f>IFERROR(IF(F129=1,IF(VLOOKUP(I129,Inputs!$A$20:$G$29,5,FALSE)="Stipend Award",VLOOKUP(I129,Inputs!$A$7:$G$16,5,FALSE),0),0),0)</f>
        <v>0</v>
      </c>
      <c r="M129" s="5">
        <f>IFERROR(IF(G129=1,IF(VLOOKUP(I129,Inputs!$A$20:$G$29,6,FALSE)="Stipend Award",VLOOKUP(I129,Inputs!$A$7:$G$16,6,FALSE),0),0),0)</f>
        <v>0</v>
      </c>
      <c r="N129" s="5">
        <f>IFERROR(IF(H129=1,IF(VLOOKUP(I129,Inputs!$A$20:$G$29,7,FALSE)="Stipend Award",VLOOKUP(I129,Inputs!$A$7:$G$16,7,FALSE),0),0),0)</f>
        <v>0</v>
      </c>
      <c r="O129" s="5">
        <f>IFERROR(IF(VLOOKUP(I129,Inputs!$A$20:$G$29,3,FALSE)="Base Increase",VLOOKUP(I129,Inputs!$A$7:$G$16,3,FALSE),0),0)</f>
        <v>0</v>
      </c>
      <c r="P129" s="5">
        <f>IFERROR(IF(VLOOKUP(I129,Inputs!$A$20:$G$29,4,FALSE)="Base Increase",VLOOKUP(I129,Inputs!$A$7:$G$16,4,FALSE),0),0)</f>
        <v>0</v>
      </c>
      <c r="Q129" s="5">
        <f>IFERROR(IF(F129=1,IF(VLOOKUP(I129,Inputs!$A$20:$G$29,5,FALSE)="Base Increase",VLOOKUP(I129,Inputs!$A$7:$G$16,5,FALSE),0),0),0)</f>
        <v>0</v>
      </c>
      <c r="R129" s="5">
        <f>IFERROR(IF(G129=1,IF(VLOOKUP(I129,Inputs!$A$20:$G$29,6,FALSE)="Base Increase",VLOOKUP(I129,Inputs!$A$7:$G$16,6,FALSE),0),0),0)</f>
        <v>0</v>
      </c>
      <c r="S129" s="5">
        <f>IFERROR(IF(H129=1,IF(VLOOKUP(I129,Inputs!$A$20:$G$29,7,FALSE)="Base Increase",VLOOKUP(I129,Inputs!$A$7:$G$16,7,FALSE),0),0),0)</f>
        <v>0</v>
      </c>
      <c r="T129" s="5">
        <f t="shared" si="6"/>
        <v>0</v>
      </c>
      <c r="U129" s="5">
        <f t="shared" si="7"/>
        <v>0</v>
      </c>
      <c r="V129" s="5">
        <f t="shared" si="8"/>
        <v>0</v>
      </c>
      <c r="W129" s="5">
        <f t="shared" si="9"/>
        <v>0</v>
      </c>
      <c r="X129" s="5">
        <f>IF(AND(I129&lt;=4,V129&gt;Inputs!$B$32),MAX(C129,Inputs!$B$32),V129)</f>
        <v>0</v>
      </c>
      <c r="Y129" s="5">
        <f>IF(AND(I129&lt;=4,W129&gt;Inputs!$B$32),MAX(C129,Inputs!$B$32),W129)</f>
        <v>0</v>
      </c>
      <c r="Z129" s="5">
        <f>IF(AND(I129&lt;=7,X129&gt;Inputs!$B$33),MAX(C129,Inputs!$B$33),X129)</f>
        <v>0</v>
      </c>
      <c r="AA129" s="5">
        <f>IF(W129&gt;Inputs!$B$34,Inputs!$B$34,Y129)</f>
        <v>0</v>
      </c>
      <c r="AB129" s="5">
        <f>IF(Z129&gt;Inputs!$B$34,Inputs!$B$34,Z129)</f>
        <v>0</v>
      </c>
      <c r="AC129" s="5">
        <f>IF(AA129&gt;Inputs!$B$34,Inputs!$B$34,AA129)</f>
        <v>0</v>
      </c>
      <c r="AD129" s="11">
        <f t="shared" si="10"/>
        <v>0</v>
      </c>
      <c r="AE129" s="11">
        <f t="shared" si="11"/>
        <v>0</v>
      </c>
    </row>
    <row r="130" spans="1:31" x14ac:dyDescent="0.25">
      <c r="A130" s="1">
        <f>'Salary and Rating'!A131</f>
        <v>0</v>
      </c>
      <c r="B130" s="1">
        <f>'Salary and Rating'!B131</f>
        <v>0</v>
      </c>
      <c r="C130" s="13">
        <f>'Salary and Rating'!C131</f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f>'Salary and Rating'!J131</f>
        <v>0</v>
      </c>
      <c r="J130" s="5">
        <f>IFERROR(IF(VLOOKUP(I130,Inputs!$A$20:$G$29,3,FALSE)="Stipend Award",VLOOKUP(I130,Inputs!$A$7:$G$16,3,FALSE),0),0)</f>
        <v>0</v>
      </c>
      <c r="K130" s="5">
        <f>IFERROR(IF(VLOOKUP(I130,Inputs!$A$20:$G$29,4,FALSE)="Stipend Award",VLOOKUP(I130,Inputs!$A$7:$G$16,4,FALSE),0),0)</f>
        <v>0</v>
      </c>
      <c r="L130" s="5">
        <f>IFERROR(IF(F130=1,IF(VLOOKUP(I130,Inputs!$A$20:$G$29,5,FALSE)="Stipend Award",VLOOKUP(I130,Inputs!$A$7:$G$16,5,FALSE),0),0),0)</f>
        <v>0</v>
      </c>
      <c r="M130" s="5">
        <f>IFERROR(IF(G130=1,IF(VLOOKUP(I130,Inputs!$A$20:$G$29,6,FALSE)="Stipend Award",VLOOKUP(I130,Inputs!$A$7:$G$16,6,FALSE),0),0),0)</f>
        <v>0</v>
      </c>
      <c r="N130" s="5">
        <f>IFERROR(IF(H130=1,IF(VLOOKUP(I130,Inputs!$A$20:$G$29,7,FALSE)="Stipend Award",VLOOKUP(I130,Inputs!$A$7:$G$16,7,FALSE),0),0),0)</f>
        <v>0</v>
      </c>
      <c r="O130" s="5">
        <f>IFERROR(IF(VLOOKUP(I130,Inputs!$A$20:$G$29,3,FALSE)="Base Increase",VLOOKUP(I130,Inputs!$A$7:$G$16,3,FALSE),0),0)</f>
        <v>0</v>
      </c>
      <c r="P130" s="5">
        <f>IFERROR(IF(VLOOKUP(I130,Inputs!$A$20:$G$29,4,FALSE)="Base Increase",VLOOKUP(I130,Inputs!$A$7:$G$16,4,FALSE),0),0)</f>
        <v>0</v>
      </c>
      <c r="Q130" s="5">
        <f>IFERROR(IF(F130=1,IF(VLOOKUP(I130,Inputs!$A$20:$G$29,5,FALSE)="Base Increase",VLOOKUP(I130,Inputs!$A$7:$G$16,5,FALSE),0),0),0)</f>
        <v>0</v>
      </c>
      <c r="R130" s="5">
        <f>IFERROR(IF(G130=1,IF(VLOOKUP(I130,Inputs!$A$20:$G$29,6,FALSE)="Base Increase",VLOOKUP(I130,Inputs!$A$7:$G$16,6,FALSE),0),0),0)</f>
        <v>0</v>
      </c>
      <c r="S130" s="5">
        <f>IFERROR(IF(H130=1,IF(VLOOKUP(I130,Inputs!$A$20:$G$29,7,FALSE)="Base Increase",VLOOKUP(I130,Inputs!$A$7:$G$16,7,FALSE),0),0),0)</f>
        <v>0</v>
      </c>
      <c r="T130" s="5">
        <f t="shared" si="6"/>
        <v>0</v>
      </c>
      <c r="U130" s="5">
        <f t="shared" si="7"/>
        <v>0</v>
      </c>
      <c r="V130" s="5">
        <f t="shared" si="8"/>
        <v>0</v>
      </c>
      <c r="W130" s="5">
        <f t="shared" si="9"/>
        <v>0</v>
      </c>
      <c r="X130" s="5">
        <f>IF(AND(I130&lt;=4,V130&gt;Inputs!$B$32),MAX(C130,Inputs!$B$32),V130)</f>
        <v>0</v>
      </c>
      <c r="Y130" s="5">
        <f>IF(AND(I130&lt;=4,W130&gt;Inputs!$B$32),MAX(C130,Inputs!$B$32),W130)</f>
        <v>0</v>
      </c>
      <c r="Z130" s="5">
        <f>IF(AND(I130&lt;=7,X130&gt;Inputs!$B$33),MAX(C130,Inputs!$B$33),X130)</f>
        <v>0</v>
      </c>
      <c r="AA130" s="5">
        <f>IF(W130&gt;Inputs!$B$34,Inputs!$B$34,Y130)</f>
        <v>0</v>
      </c>
      <c r="AB130" s="5">
        <f>IF(Z130&gt;Inputs!$B$34,Inputs!$B$34,Z130)</f>
        <v>0</v>
      </c>
      <c r="AC130" s="5">
        <f>IF(AA130&gt;Inputs!$B$34,Inputs!$B$34,AA130)</f>
        <v>0</v>
      </c>
      <c r="AD130" s="11">
        <f t="shared" si="10"/>
        <v>0</v>
      </c>
      <c r="AE130" s="11">
        <f t="shared" si="11"/>
        <v>0</v>
      </c>
    </row>
    <row r="131" spans="1:31" x14ac:dyDescent="0.25">
      <c r="A131" s="1">
        <f>'Salary and Rating'!A132</f>
        <v>0</v>
      </c>
      <c r="B131" s="1">
        <f>'Salary and Rating'!B132</f>
        <v>0</v>
      </c>
      <c r="C131" s="13">
        <f>'Salary and Rating'!C132</f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f>'Salary and Rating'!J132</f>
        <v>0</v>
      </c>
      <c r="J131" s="5">
        <f>IFERROR(IF(VLOOKUP(I131,Inputs!$A$20:$G$29,3,FALSE)="Stipend Award",VLOOKUP(I131,Inputs!$A$7:$G$16,3,FALSE),0),0)</f>
        <v>0</v>
      </c>
      <c r="K131" s="5">
        <f>IFERROR(IF(VLOOKUP(I131,Inputs!$A$20:$G$29,4,FALSE)="Stipend Award",VLOOKUP(I131,Inputs!$A$7:$G$16,4,FALSE),0),0)</f>
        <v>0</v>
      </c>
      <c r="L131" s="5">
        <f>IFERROR(IF(F131=1,IF(VLOOKUP(I131,Inputs!$A$20:$G$29,5,FALSE)="Stipend Award",VLOOKUP(I131,Inputs!$A$7:$G$16,5,FALSE),0),0),0)</f>
        <v>0</v>
      </c>
      <c r="M131" s="5">
        <f>IFERROR(IF(G131=1,IF(VLOOKUP(I131,Inputs!$A$20:$G$29,6,FALSE)="Stipend Award",VLOOKUP(I131,Inputs!$A$7:$G$16,6,FALSE),0),0),0)</f>
        <v>0</v>
      </c>
      <c r="N131" s="5">
        <f>IFERROR(IF(H131=1,IF(VLOOKUP(I131,Inputs!$A$20:$G$29,7,FALSE)="Stipend Award",VLOOKUP(I131,Inputs!$A$7:$G$16,7,FALSE),0),0),0)</f>
        <v>0</v>
      </c>
      <c r="O131" s="5">
        <f>IFERROR(IF(VLOOKUP(I131,Inputs!$A$20:$G$29,3,FALSE)="Base Increase",VLOOKUP(I131,Inputs!$A$7:$G$16,3,FALSE),0),0)</f>
        <v>0</v>
      </c>
      <c r="P131" s="5">
        <f>IFERROR(IF(VLOOKUP(I131,Inputs!$A$20:$G$29,4,FALSE)="Base Increase",VLOOKUP(I131,Inputs!$A$7:$G$16,4,FALSE),0),0)</f>
        <v>0</v>
      </c>
      <c r="Q131" s="5">
        <f>IFERROR(IF(F131=1,IF(VLOOKUP(I131,Inputs!$A$20:$G$29,5,FALSE)="Base Increase",VLOOKUP(I131,Inputs!$A$7:$G$16,5,FALSE),0),0),0)</f>
        <v>0</v>
      </c>
      <c r="R131" s="5">
        <f>IFERROR(IF(G131=1,IF(VLOOKUP(I131,Inputs!$A$20:$G$29,6,FALSE)="Base Increase",VLOOKUP(I131,Inputs!$A$7:$G$16,6,FALSE),0),0),0)</f>
        <v>0</v>
      </c>
      <c r="S131" s="5">
        <f>IFERROR(IF(H131=1,IF(VLOOKUP(I131,Inputs!$A$20:$G$29,7,FALSE)="Base Increase",VLOOKUP(I131,Inputs!$A$7:$G$16,7,FALSE),0),0),0)</f>
        <v>0</v>
      </c>
      <c r="T131" s="5">
        <f t="shared" si="6"/>
        <v>0</v>
      </c>
      <c r="U131" s="5">
        <f t="shared" si="7"/>
        <v>0</v>
      </c>
      <c r="V131" s="5">
        <f t="shared" si="8"/>
        <v>0</v>
      </c>
      <c r="W131" s="5">
        <f t="shared" si="9"/>
        <v>0</v>
      </c>
      <c r="X131" s="5">
        <f>IF(AND(I131&lt;=4,V131&gt;Inputs!$B$32),MAX(C131,Inputs!$B$32),V131)</f>
        <v>0</v>
      </c>
      <c r="Y131" s="5">
        <f>IF(AND(I131&lt;=4,W131&gt;Inputs!$B$32),MAX(C131,Inputs!$B$32),W131)</f>
        <v>0</v>
      </c>
      <c r="Z131" s="5">
        <f>IF(AND(I131&lt;=7,X131&gt;Inputs!$B$33),MAX(C131,Inputs!$B$33),X131)</f>
        <v>0</v>
      </c>
      <c r="AA131" s="5">
        <f>IF(W131&gt;Inputs!$B$34,Inputs!$B$34,Y131)</f>
        <v>0</v>
      </c>
      <c r="AB131" s="5">
        <f>IF(Z131&gt;Inputs!$B$34,Inputs!$B$34,Z131)</f>
        <v>0</v>
      </c>
      <c r="AC131" s="5">
        <f>IF(AA131&gt;Inputs!$B$34,Inputs!$B$34,AA131)</f>
        <v>0</v>
      </c>
      <c r="AD131" s="11">
        <f t="shared" si="10"/>
        <v>0</v>
      </c>
      <c r="AE131" s="11">
        <f t="shared" si="11"/>
        <v>0</v>
      </c>
    </row>
    <row r="132" spans="1:31" x14ac:dyDescent="0.25">
      <c r="A132" s="1">
        <f>'Salary and Rating'!A133</f>
        <v>0</v>
      </c>
      <c r="B132" s="1">
        <f>'Salary and Rating'!B133</f>
        <v>0</v>
      </c>
      <c r="C132" s="13">
        <f>'Salary and Rating'!C133</f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f>'Salary and Rating'!J133</f>
        <v>0</v>
      </c>
      <c r="J132" s="5">
        <f>IFERROR(IF(VLOOKUP(I132,Inputs!$A$20:$G$29,3,FALSE)="Stipend Award",VLOOKUP(I132,Inputs!$A$7:$G$16,3,FALSE),0),0)</f>
        <v>0</v>
      </c>
      <c r="K132" s="5">
        <f>IFERROR(IF(VLOOKUP(I132,Inputs!$A$20:$G$29,4,FALSE)="Stipend Award",VLOOKUP(I132,Inputs!$A$7:$G$16,4,FALSE),0),0)</f>
        <v>0</v>
      </c>
      <c r="L132" s="5">
        <f>IFERROR(IF(F132=1,IF(VLOOKUP(I132,Inputs!$A$20:$G$29,5,FALSE)="Stipend Award",VLOOKUP(I132,Inputs!$A$7:$G$16,5,FALSE),0),0),0)</f>
        <v>0</v>
      </c>
      <c r="M132" s="5">
        <f>IFERROR(IF(G132=1,IF(VLOOKUP(I132,Inputs!$A$20:$G$29,6,FALSE)="Stipend Award",VLOOKUP(I132,Inputs!$A$7:$G$16,6,FALSE),0),0),0)</f>
        <v>0</v>
      </c>
      <c r="N132" s="5">
        <f>IFERROR(IF(H132=1,IF(VLOOKUP(I132,Inputs!$A$20:$G$29,7,FALSE)="Stipend Award",VLOOKUP(I132,Inputs!$A$7:$G$16,7,FALSE),0),0),0)</f>
        <v>0</v>
      </c>
      <c r="O132" s="5">
        <f>IFERROR(IF(VLOOKUP(I132,Inputs!$A$20:$G$29,3,FALSE)="Base Increase",VLOOKUP(I132,Inputs!$A$7:$G$16,3,FALSE),0),0)</f>
        <v>0</v>
      </c>
      <c r="P132" s="5">
        <f>IFERROR(IF(VLOOKUP(I132,Inputs!$A$20:$G$29,4,FALSE)="Base Increase",VLOOKUP(I132,Inputs!$A$7:$G$16,4,FALSE),0),0)</f>
        <v>0</v>
      </c>
      <c r="Q132" s="5">
        <f>IFERROR(IF(F132=1,IF(VLOOKUP(I132,Inputs!$A$20:$G$29,5,FALSE)="Base Increase",VLOOKUP(I132,Inputs!$A$7:$G$16,5,FALSE),0),0),0)</f>
        <v>0</v>
      </c>
      <c r="R132" s="5">
        <f>IFERROR(IF(G132=1,IF(VLOOKUP(I132,Inputs!$A$20:$G$29,6,FALSE)="Base Increase",VLOOKUP(I132,Inputs!$A$7:$G$16,6,FALSE),0),0),0)</f>
        <v>0</v>
      </c>
      <c r="S132" s="5">
        <f>IFERROR(IF(H132=1,IF(VLOOKUP(I132,Inputs!$A$20:$G$29,7,FALSE)="Base Increase",VLOOKUP(I132,Inputs!$A$7:$G$16,7,FALSE),0),0),0)</f>
        <v>0</v>
      </c>
      <c r="T132" s="5">
        <f t="shared" si="6"/>
        <v>0</v>
      </c>
      <c r="U132" s="5">
        <f t="shared" si="7"/>
        <v>0</v>
      </c>
      <c r="V132" s="5">
        <f t="shared" si="8"/>
        <v>0</v>
      </c>
      <c r="W132" s="5">
        <f t="shared" si="9"/>
        <v>0</v>
      </c>
      <c r="X132" s="5">
        <f>IF(AND(I132&lt;=4,V132&gt;Inputs!$B$32),MAX(C132,Inputs!$B$32),V132)</f>
        <v>0</v>
      </c>
      <c r="Y132" s="5">
        <f>IF(AND(I132&lt;=4,W132&gt;Inputs!$B$32),MAX(C132,Inputs!$B$32),W132)</f>
        <v>0</v>
      </c>
      <c r="Z132" s="5">
        <f>IF(AND(I132&lt;=7,X132&gt;Inputs!$B$33),MAX(C132,Inputs!$B$33),X132)</f>
        <v>0</v>
      </c>
      <c r="AA132" s="5">
        <f>IF(W132&gt;Inputs!$B$34,Inputs!$B$34,Y132)</f>
        <v>0</v>
      </c>
      <c r="AB132" s="5">
        <f>IF(Z132&gt;Inputs!$B$34,Inputs!$B$34,Z132)</f>
        <v>0</v>
      </c>
      <c r="AC132" s="5">
        <f>IF(AA132&gt;Inputs!$B$34,Inputs!$B$34,AA132)</f>
        <v>0</v>
      </c>
      <c r="AD132" s="11">
        <f t="shared" si="10"/>
        <v>0</v>
      </c>
      <c r="AE132" s="11">
        <f t="shared" si="11"/>
        <v>0</v>
      </c>
    </row>
    <row r="133" spans="1:31" x14ac:dyDescent="0.25">
      <c r="A133" s="1">
        <f>'Salary and Rating'!A134</f>
        <v>0</v>
      </c>
      <c r="B133" s="1">
        <f>'Salary and Rating'!B134</f>
        <v>0</v>
      </c>
      <c r="C133" s="13">
        <f>'Salary and Rating'!C134</f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f>'Salary and Rating'!J134</f>
        <v>0</v>
      </c>
      <c r="J133" s="5">
        <f>IFERROR(IF(VLOOKUP(I133,Inputs!$A$20:$G$29,3,FALSE)="Stipend Award",VLOOKUP(I133,Inputs!$A$7:$G$16,3,FALSE),0),0)</f>
        <v>0</v>
      </c>
      <c r="K133" s="5">
        <f>IFERROR(IF(VLOOKUP(I133,Inputs!$A$20:$G$29,4,FALSE)="Stipend Award",VLOOKUP(I133,Inputs!$A$7:$G$16,4,FALSE),0),0)</f>
        <v>0</v>
      </c>
      <c r="L133" s="5">
        <f>IFERROR(IF(F133=1,IF(VLOOKUP(I133,Inputs!$A$20:$G$29,5,FALSE)="Stipend Award",VLOOKUP(I133,Inputs!$A$7:$G$16,5,FALSE),0),0),0)</f>
        <v>0</v>
      </c>
      <c r="M133" s="5">
        <f>IFERROR(IF(G133=1,IF(VLOOKUP(I133,Inputs!$A$20:$G$29,6,FALSE)="Stipend Award",VLOOKUP(I133,Inputs!$A$7:$G$16,6,FALSE),0),0),0)</f>
        <v>0</v>
      </c>
      <c r="N133" s="5">
        <f>IFERROR(IF(H133=1,IF(VLOOKUP(I133,Inputs!$A$20:$G$29,7,FALSE)="Stipend Award",VLOOKUP(I133,Inputs!$A$7:$G$16,7,FALSE),0),0),0)</f>
        <v>0</v>
      </c>
      <c r="O133" s="5">
        <f>IFERROR(IF(VLOOKUP(I133,Inputs!$A$20:$G$29,3,FALSE)="Base Increase",VLOOKUP(I133,Inputs!$A$7:$G$16,3,FALSE),0),0)</f>
        <v>0</v>
      </c>
      <c r="P133" s="5">
        <f>IFERROR(IF(VLOOKUP(I133,Inputs!$A$20:$G$29,4,FALSE)="Base Increase",VLOOKUP(I133,Inputs!$A$7:$G$16,4,FALSE),0),0)</f>
        <v>0</v>
      </c>
      <c r="Q133" s="5">
        <f>IFERROR(IF(F133=1,IF(VLOOKUP(I133,Inputs!$A$20:$G$29,5,FALSE)="Base Increase",VLOOKUP(I133,Inputs!$A$7:$G$16,5,FALSE),0),0),0)</f>
        <v>0</v>
      </c>
      <c r="R133" s="5">
        <f>IFERROR(IF(G133=1,IF(VLOOKUP(I133,Inputs!$A$20:$G$29,6,FALSE)="Base Increase",VLOOKUP(I133,Inputs!$A$7:$G$16,6,FALSE),0),0),0)</f>
        <v>0</v>
      </c>
      <c r="S133" s="5">
        <f>IFERROR(IF(H133=1,IF(VLOOKUP(I133,Inputs!$A$20:$G$29,7,FALSE)="Base Increase",VLOOKUP(I133,Inputs!$A$7:$G$16,7,FALSE),0),0),0)</f>
        <v>0</v>
      </c>
      <c r="T133" s="5">
        <f t="shared" ref="T133:T196" si="12">SUM(J133:N133)</f>
        <v>0</v>
      </c>
      <c r="U133" s="5">
        <f t="shared" ref="U133:U196" si="13">SUM(O133:S133)</f>
        <v>0</v>
      </c>
      <c r="V133" s="5">
        <f t="shared" ref="V133:V196" si="14">U133+C133</f>
        <v>0</v>
      </c>
      <c r="W133" s="5">
        <f t="shared" ref="W133:W196" si="15">U133+T133+C133</f>
        <v>0</v>
      </c>
      <c r="X133" s="5">
        <f>IF(AND(I133&lt;=4,V133&gt;Inputs!$B$32),MAX(C133,Inputs!$B$32),V133)</f>
        <v>0</v>
      </c>
      <c r="Y133" s="5">
        <f>IF(AND(I133&lt;=4,W133&gt;Inputs!$B$32),MAX(C133,Inputs!$B$32),W133)</f>
        <v>0</v>
      </c>
      <c r="Z133" s="5">
        <f>IF(AND(I133&lt;=7,X133&gt;Inputs!$B$33),MAX(C133,Inputs!$B$33),X133)</f>
        <v>0</v>
      </c>
      <c r="AA133" s="5">
        <f>IF(W133&gt;Inputs!$B$34,Inputs!$B$34,Y133)</f>
        <v>0</v>
      </c>
      <c r="AB133" s="5">
        <f>IF(Z133&gt;Inputs!$B$34,Inputs!$B$34,Z133)</f>
        <v>0</v>
      </c>
      <c r="AC133" s="5">
        <f>IF(AA133&gt;Inputs!$B$34,Inputs!$B$34,AA133)</f>
        <v>0</v>
      </c>
      <c r="AD133" s="11">
        <f t="shared" ref="AD133:AD196" si="16">IF(E133=0,0,AB133)</f>
        <v>0</v>
      </c>
      <c r="AE133" s="11">
        <f t="shared" ref="AE133:AE196" si="17">IF(E133=0,0,AC133)</f>
        <v>0</v>
      </c>
    </row>
    <row r="134" spans="1:31" x14ac:dyDescent="0.25">
      <c r="A134" s="1">
        <f>'Salary and Rating'!A135</f>
        <v>0</v>
      </c>
      <c r="B134" s="1">
        <f>'Salary and Rating'!B135</f>
        <v>0</v>
      </c>
      <c r="C134" s="13">
        <f>'Salary and Rating'!C135</f>
        <v>0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f>'Salary and Rating'!J135</f>
        <v>0</v>
      </c>
      <c r="J134" s="5">
        <f>IFERROR(IF(VLOOKUP(I134,Inputs!$A$20:$G$29,3,FALSE)="Stipend Award",VLOOKUP(I134,Inputs!$A$7:$G$16,3,FALSE),0),0)</f>
        <v>0</v>
      </c>
      <c r="K134" s="5">
        <f>IFERROR(IF(VLOOKUP(I134,Inputs!$A$20:$G$29,4,FALSE)="Stipend Award",VLOOKUP(I134,Inputs!$A$7:$G$16,4,FALSE),0),0)</f>
        <v>0</v>
      </c>
      <c r="L134" s="5">
        <f>IFERROR(IF(F134=1,IF(VLOOKUP(I134,Inputs!$A$20:$G$29,5,FALSE)="Stipend Award",VLOOKUP(I134,Inputs!$A$7:$G$16,5,FALSE),0),0),0)</f>
        <v>0</v>
      </c>
      <c r="M134" s="5">
        <f>IFERROR(IF(G134=1,IF(VLOOKUP(I134,Inputs!$A$20:$G$29,6,FALSE)="Stipend Award",VLOOKUP(I134,Inputs!$A$7:$G$16,6,FALSE),0),0),0)</f>
        <v>0</v>
      </c>
      <c r="N134" s="5">
        <f>IFERROR(IF(H134=1,IF(VLOOKUP(I134,Inputs!$A$20:$G$29,7,FALSE)="Stipend Award",VLOOKUP(I134,Inputs!$A$7:$G$16,7,FALSE),0),0),0)</f>
        <v>0</v>
      </c>
      <c r="O134" s="5">
        <f>IFERROR(IF(VLOOKUP(I134,Inputs!$A$20:$G$29,3,FALSE)="Base Increase",VLOOKUP(I134,Inputs!$A$7:$G$16,3,FALSE),0),0)</f>
        <v>0</v>
      </c>
      <c r="P134" s="5">
        <f>IFERROR(IF(VLOOKUP(I134,Inputs!$A$20:$G$29,4,FALSE)="Base Increase",VLOOKUP(I134,Inputs!$A$7:$G$16,4,FALSE),0),0)</f>
        <v>0</v>
      </c>
      <c r="Q134" s="5">
        <f>IFERROR(IF(F134=1,IF(VLOOKUP(I134,Inputs!$A$20:$G$29,5,FALSE)="Base Increase",VLOOKUP(I134,Inputs!$A$7:$G$16,5,FALSE),0),0),0)</f>
        <v>0</v>
      </c>
      <c r="R134" s="5">
        <f>IFERROR(IF(G134=1,IF(VLOOKUP(I134,Inputs!$A$20:$G$29,6,FALSE)="Base Increase",VLOOKUP(I134,Inputs!$A$7:$G$16,6,FALSE),0),0),0)</f>
        <v>0</v>
      </c>
      <c r="S134" s="5">
        <f>IFERROR(IF(H134=1,IF(VLOOKUP(I134,Inputs!$A$20:$G$29,7,FALSE)="Base Increase",VLOOKUP(I134,Inputs!$A$7:$G$16,7,FALSE),0),0),0)</f>
        <v>0</v>
      </c>
      <c r="T134" s="5">
        <f t="shared" si="12"/>
        <v>0</v>
      </c>
      <c r="U134" s="5">
        <f t="shared" si="13"/>
        <v>0</v>
      </c>
      <c r="V134" s="5">
        <f t="shared" si="14"/>
        <v>0</v>
      </c>
      <c r="W134" s="5">
        <f t="shared" si="15"/>
        <v>0</v>
      </c>
      <c r="X134" s="5">
        <f>IF(AND(I134&lt;=4,V134&gt;Inputs!$B$32),MAX(C134,Inputs!$B$32),V134)</f>
        <v>0</v>
      </c>
      <c r="Y134" s="5">
        <f>IF(AND(I134&lt;=4,W134&gt;Inputs!$B$32),MAX(C134,Inputs!$B$32),W134)</f>
        <v>0</v>
      </c>
      <c r="Z134" s="5">
        <f>IF(AND(I134&lt;=7,X134&gt;Inputs!$B$33),MAX(C134,Inputs!$B$33),X134)</f>
        <v>0</v>
      </c>
      <c r="AA134" s="5">
        <f>IF(W134&gt;Inputs!$B$34,Inputs!$B$34,Y134)</f>
        <v>0</v>
      </c>
      <c r="AB134" s="5">
        <f>IF(Z134&gt;Inputs!$B$34,Inputs!$B$34,Z134)</f>
        <v>0</v>
      </c>
      <c r="AC134" s="5">
        <f>IF(AA134&gt;Inputs!$B$34,Inputs!$B$34,AA134)</f>
        <v>0</v>
      </c>
      <c r="AD134" s="11">
        <f t="shared" si="16"/>
        <v>0</v>
      </c>
      <c r="AE134" s="11">
        <f t="shared" si="17"/>
        <v>0</v>
      </c>
    </row>
    <row r="135" spans="1:31" x14ac:dyDescent="0.25">
      <c r="A135" s="1">
        <f>'Salary and Rating'!A136</f>
        <v>0</v>
      </c>
      <c r="B135" s="1">
        <f>'Salary and Rating'!B136</f>
        <v>0</v>
      </c>
      <c r="C135" s="13">
        <f>'Salary and Rating'!C136</f>
        <v>0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f>'Salary and Rating'!J136</f>
        <v>0</v>
      </c>
      <c r="J135" s="5">
        <f>IFERROR(IF(VLOOKUP(I135,Inputs!$A$20:$G$29,3,FALSE)="Stipend Award",VLOOKUP(I135,Inputs!$A$7:$G$16,3,FALSE),0),0)</f>
        <v>0</v>
      </c>
      <c r="K135" s="5">
        <f>IFERROR(IF(VLOOKUP(I135,Inputs!$A$20:$G$29,4,FALSE)="Stipend Award",VLOOKUP(I135,Inputs!$A$7:$G$16,4,FALSE),0),0)</f>
        <v>0</v>
      </c>
      <c r="L135" s="5">
        <f>IFERROR(IF(F135=1,IF(VLOOKUP(I135,Inputs!$A$20:$G$29,5,FALSE)="Stipend Award",VLOOKUP(I135,Inputs!$A$7:$G$16,5,FALSE),0),0),0)</f>
        <v>0</v>
      </c>
      <c r="M135" s="5">
        <f>IFERROR(IF(G135=1,IF(VLOOKUP(I135,Inputs!$A$20:$G$29,6,FALSE)="Stipend Award",VLOOKUP(I135,Inputs!$A$7:$G$16,6,FALSE),0),0),0)</f>
        <v>0</v>
      </c>
      <c r="N135" s="5">
        <f>IFERROR(IF(H135=1,IF(VLOOKUP(I135,Inputs!$A$20:$G$29,7,FALSE)="Stipend Award",VLOOKUP(I135,Inputs!$A$7:$G$16,7,FALSE),0),0),0)</f>
        <v>0</v>
      </c>
      <c r="O135" s="5">
        <f>IFERROR(IF(VLOOKUP(I135,Inputs!$A$20:$G$29,3,FALSE)="Base Increase",VLOOKUP(I135,Inputs!$A$7:$G$16,3,FALSE),0),0)</f>
        <v>0</v>
      </c>
      <c r="P135" s="5">
        <f>IFERROR(IF(VLOOKUP(I135,Inputs!$A$20:$G$29,4,FALSE)="Base Increase",VLOOKUP(I135,Inputs!$A$7:$G$16,4,FALSE),0),0)</f>
        <v>0</v>
      </c>
      <c r="Q135" s="5">
        <f>IFERROR(IF(F135=1,IF(VLOOKUP(I135,Inputs!$A$20:$G$29,5,FALSE)="Base Increase",VLOOKUP(I135,Inputs!$A$7:$G$16,5,FALSE),0),0),0)</f>
        <v>0</v>
      </c>
      <c r="R135" s="5">
        <f>IFERROR(IF(G135=1,IF(VLOOKUP(I135,Inputs!$A$20:$G$29,6,FALSE)="Base Increase",VLOOKUP(I135,Inputs!$A$7:$G$16,6,FALSE),0),0),0)</f>
        <v>0</v>
      </c>
      <c r="S135" s="5">
        <f>IFERROR(IF(H135=1,IF(VLOOKUP(I135,Inputs!$A$20:$G$29,7,FALSE)="Base Increase",VLOOKUP(I135,Inputs!$A$7:$G$16,7,FALSE),0),0),0)</f>
        <v>0</v>
      </c>
      <c r="T135" s="5">
        <f t="shared" si="12"/>
        <v>0</v>
      </c>
      <c r="U135" s="5">
        <f t="shared" si="13"/>
        <v>0</v>
      </c>
      <c r="V135" s="5">
        <f t="shared" si="14"/>
        <v>0</v>
      </c>
      <c r="W135" s="5">
        <f t="shared" si="15"/>
        <v>0</v>
      </c>
      <c r="X135" s="5">
        <f>IF(AND(I135&lt;=4,V135&gt;Inputs!$B$32),MAX(C135,Inputs!$B$32),V135)</f>
        <v>0</v>
      </c>
      <c r="Y135" s="5">
        <f>IF(AND(I135&lt;=4,W135&gt;Inputs!$B$32),MAX(C135,Inputs!$B$32),W135)</f>
        <v>0</v>
      </c>
      <c r="Z135" s="5">
        <f>IF(AND(I135&lt;=7,X135&gt;Inputs!$B$33),MAX(C135,Inputs!$B$33),X135)</f>
        <v>0</v>
      </c>
      <c r="AA135" s="5">
        <f>IF(W135&gt;Inputs!$B$34,Inputs!$B$34,Y135)</f>
        <v>0</v>
      </c>
      <c r="AB135" s="5">
        <f>IF(Z135&gt;Inputs!$B$34,Inputs!$B$34,Z135)</f>
        <v>0</v>
      </c>
      <c r="AC135" s="5">
        <f>IF(AA135&gt;Inputs!$B$34,Inputs!$B$34,AA135)</f>
        <v>0</v>
      </c>
      <c r="AD135" s="11">
        <f t="shared" si="16"/>
        <v>0</v>
      </c>
      <c r="AE135" s="11">
        <f t="shared" si="17"/>
        <v>0</v>
      </c>
    </row>
    <row r="136" spans="1:31" x14ac:dyDescent="0.25">
      <c r="A136" s="1">
        <f>'Salary and Rating'!A137</f>
        <v>0</v>
      </c>
      <c r="B136" s="1">
        <f>'Salary and Rating'!B137</f>
        <v>0</v>
      </c>
      <c r="C136" s="13">
        <f>'Salary and Rating'!C137</f>
        <v>0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f>'Salary and Rating'!J137</f>
        <v>0</v>
      </c>
      <c r="J136" s="5">
        <f>IFERROR(IF(VLOOKUP(I136,Inputs!$A$20:$G$29,3,FALSE)="Stipend Award",VLOOKUP(I136,Inputs!$A$7:$G$16,3,FALSE),0),0)</f>
        <v>0</v>
      </c>
      <c r="K136" s="5">
        <f>IFERROR(IF(VLOOKUP(I136,Inputs!$A$20:$G$29,4,FALSE)="Stipend Award",VLOOKUP(I136,Inputs!$A$7:$G$16,4,FALSE),0),0)</f>
        <v>0</v>
      </c>
      <c r="L136" s="5">
        <f>IFERROR(IF(F136=1,IF(VLOOKUP(I136,Inputs!$A$20:$G$29,5,FALSE)="Stipend Award",VLOOKUP(I136,Inputs!$A$7:$G$16,5,FALSE),0),0),0)</f>
        <v>0</v>
      </c>
      <c r="M136" s="5">
        <f>IFERROR(IF(G136=1,IF(VLOOKUP(I136,Inputs!$A$20:$G$29,6,FALSE)="Stipend Award",VLOOKUP(I136,Inputs!$A$7:$G$16,6,FALSE),0),0),0)</f>
        <v>0</v>
      </c>
      <c r="N136" s="5">
        <f>IFERROR(IF(H136=1,IF(VLOOKUP(I136,Inputs!$A$20:$G$29,7,FALSE)="Stipend Award",VLOOKUP(I136,Inputs!$A$7:$G$16,7,FALSE),0),0),0)</f>
        <v>0</v>
      </c>
      <c r="O136" s="5">
        <f>IFERROR(IF(VLOOKUP(I136,Inputs!$A$20:$G$29,3,FALSE)="Base Increase",VLOOKUP(I136,Inputs!$A$7:$G$16,3,FALSE),0),0)</f>
        <v>0</v>
      </c>
      <c r="P136" s="5">
        <f>IFERROR(IF(VLOOKUP(I136,Inputs!$A$20:$G$29,4,FALSE)="Base Increase",VLOOKUP(I136,Inputs!$A$7:$G$16,4,FALSE),0),0)</f>
        <v>0</v>
      </c>
      <c r="Q136" s="5">
        <f>IFERROR(IF(F136=1,IF(VLOOKUP(I136,Inputs!$A$20:$G$29,5,FALSE)="Base Increase",VLOOKUP(I136,Inputs!$A$7:$G$16,5,FALSE),0),0),0)</f>
        <v>0</v>
      </c>
      <c r="R136" s="5">
        <f>IFERROR(IF(G136=1,IF(VLOOKUP(I136,Inputs!$A$20:$G$29,6,FALSE)="Base Increase",VLOOKUP(I136,Inputs!$A$7:$G$16,6,FALSE),0),0),0)</f>
        <v>0</v>
      </c>
      <c r="S136" s="5">
        <f>IFERROR(IF(H136=1,IF(VLOOKUP(I136,Inputs!$A$20:$G$29,7,FALSE)="Base Increase",VLOOKUP(I136,Inputs!$A$7:$G$16,7,FALSE),0),0),0)</f>
        <v>0</v>
      </c>
      <c r="T136" s="5">
        <f t="shared" si="12"/>
        <v>0</v>
      </c>
      <c r="U136" s="5">
        <f t="shared" si="13"/>
        <v>0</v>
      </c>
      <c r="V136" s="5">
        <f t="shared" si="14"/>
        <v>0</v>
      </c>
      <c r="W136" s="5">
        <f t="shared" si="15"/>
        <v>0</v>
      </c>
      <c r="X136" s="5">
        <f>IF(AND(I136&lt;=4,V136&gt;Inputs!$B$32),MAX(C136,Inputs!$B$32),V136)</f>
        <v>0</v>
      </c>
      <c r="Y136" s="5">
        <f>IF(AND(I136&lt;=4,W136&gt;Inputs!$B$32),MAX(C136,Inputs!$B$32),W136)</f>
        <v>0</v>
      </c>
      <c r="Z136" s="5">
        <f>IF(AND(I136&lt;=7,X136&gt;Inputs!$B$33),MAX(C136,Inputs!$B$33),X136)</f>
        <v>0</v>
      </c>
      <c r="AA136" s="5">
        <f>IF(W136&gt;Inputs!$B$34,Inputs!$B$34,Y136)</f>
        <v>0</v>
      </c>
      <c r="AB136" s="5">
        <f>IF(Z136&gt;Inputs!$B$34,Inputs!$B$34,Z136)</f>
        <v>0</v>
      </c>
      <c r="AC136" s="5">
        <f>IF(AA136&gt;Inputs!$B$34,Inputs!$B$34,AA136)</f>
        <v>0</v>
      </c>
      <c r="AD136" s="11">
        <f t="shared" si="16"/>
        <v>0</v>
      </c>
      <c r="AE136" s="11">
        <f t="shared" si="17"/>
        <v>0</v>
      </c>
    </row>
    <row r="137" spans="1:31" x14ac:dyDescent="0.25">
      <c r="A137" s="1">
        <f>'Salary and Rating'!A138</f>
        <v>0</v>
      </c>
      <c r="B137" s="1">
        <f>'Salary and Rating'!B138</f>
        <v>0</v>
      </c>
      <c r="C137" s="13">
        <f>'Salary and Rating'!C138</f>
        <v>0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f>'Salary and Rating'!J138</f>
        <v>0</v>
      </c>
      <c r="J137" s="5">
        <f>IFERROR(IF(VLOOKUP(I137,Inputs!$A$20:$G$29,3,FALSE)="Stipend Award",VLOOKUP(I137,Inputs!$A$7:$G$16,3,FALSE),0),0)</f>
        <v>0</v>
      </c>
      <c r="K137" s="5">
        <f>IFERROR(IF(VLOOKUP(I137,Inputs!$A$20:$G$29,4,FALSE)="Stipend Award",VLOOKUP(I137,Inputs!$A$7:$G$16,4,FALSE),0),0)</f>
        <v>0</v>
      </c>
      <c r="L137" s="5">
        <f>IFERROR(IF(F137=1,IF(VLOOKUP(I137,Inputs!$A$20:$G$29,5,FALSE)="Stipend Award",VLOOKUP(I137,Inputs!$A$7:$G$16,5,FALSE),0),0),0)</f>
        <v>0</v>
      </c>
      <c r="M137" s="5">
        <f>IFERROR(IF(G137=1,IF(VLOOKUP(I137,Inputs!$A$20:$G$29,6,FALSE)="Stipend Award",VLOOKUP(I137,Inputs!$A$7:$G$16,6,FALSE),0),0),0)</f>
        <v>0</v>
      </c>
      <c r="N137" s="5">
        <f>IFERROR(IF(H137=1,IF(VLOOKUP(I137,Inputs!$A$20:$G$29,7,FALSE)="Stipend Award",VLOOKUP(I137,Inputs!$A$7:$G$16,7,FALSE),0),0),0)</f>
        <v>0</v>
      </c>
      <c r="O137" s="5">
        <f>IFERROR(IF(VLOOKUP(I137,Inputs!$A$20:$G$29,3,FALSE)="Base Increase",VLOOKUP(I137,Inputs!$A$7:$G$16,3,FALSE),0),0)</f>
        <v>0</v>
      </c>
      <c r="P137" s="5">
        <f>IFERROR(IF(VLOOKUP(I137,Inputs!$A$20:$G$29,4,FALSE)="Base Increase",VLOOKUP(I137,Inputs!$A$7:$G$16,4,FALSE),0),0)</f>
        <v>0</v>
      </c>
      <c r="Q137" s="5">
        <f>IFERROR(IF(F137=1,IF(VLOOKUP(I137,Inputs!$A$20:$G$29,5,FALSE)="Base Increase",VLOOKUP(I137,Inputs!$A$7:$G$16,5,FALSE),0),0),0)</f>
        <v>0</v>
      </c>
      <c r="R137" s="5">
        <f>IFERROR(IF(G137=1,IF(VLOOKUP(I137,Inputs!$A$20:$G$29,6,FALSE)="Base Increase",VLOOKUP(I137,Inputs!$A$7:$G$16,6,FALSE),0),0),0)</f>
        <v>0</v>
      </c>
      <c r="S137" s="5">
        <f>IFERROR(IF(H137=1,IF(VLOOKUP(I137,Inputs!$A$20:$G$29,7,FALSE)="Base Increase",VLOOKUP(I137,Inputs!$A$7:$G$16,7,FALSE),0),0),0)</f>
        <v>0</v>
      </c>
      <c r="T137" s="5">
        <f t="shared" si="12"/>
        <v>0</v>
      </c>
      <c r="U137" s="5">
        <f t="shared" si="13"/>
        <v>0</v>
      </c>
      <c r="V137" s="5">
        <f t="shared" si="14"/>
        <v>0</v>
      </c>
      <c r="W137" s="5">
        <f t="shared" si="15"/>
        <v>0</v>
      </c>
      <c r="X137" s="5">
        <f>IF(AND(I137&lt;=4,V137&gt;Inputs!$B$32),MAX(C137,Inputs!$B$32),V137)</f>
        <v>0</v>
      </c>
      <c r="Y137" s="5">
        <f>IF(AND(I137&lt;=4,W137&gt;Inputs!$B$32),MAX(C137,Inputs!$B$32),W137)</f>
        <v>0</v>
      </c>
      <c r="Z137" s="5">
        <f>IF(AND(I137&lt;=7,X137&gt;Inputs!$B$33),MAX(C137,Inputs!$B$33),X137)</f>
        <v>0</v>
      </c>
      <c r="AA137" s="5">
        <f>IF(W137&gt;Inputs!$B$34,Inputs!$B$34,Y137)</f>
        <v>0</v>
      </c>
      <c r="AB137" s="5">
        <f>IF(Z137&gt;Inputs!$B$34,Inputs!$B$34,Z137)</f>
        <v>0</v>
      </c>
      <c r="AC137" s="5">
        <f>IF(AA137&gt;Inputs!$B$34,Inputs!$B$34,AA137)</f>
        <v>0</v>
      </c>
      <c r="AD137" s="11">
        <f t="shared" si="16"/>
        <v>0</v>
      </c>
      <c r="AE137" s="11">
        <f t="shared" si="17"/>
        <v>0</v>
      </c>
    </row>
    <row r="138" spans="1:31" x14ac:dyDescent="0.25">
      <c r="A138" s="1">
        <f>'Salary and Rating'!A139</f>
        <v>0</v>
      </c>
      <c r="B138" s="1">
        <f>'Salary and Rating'!B139</f>
        <v>0</v>
      </c>
      <c r="C138" s="13">
        <f>'Salary and Rating'!C139</f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f>'Salary and Rating'!J139</f>
        <v>0</v>
      </c>
      <c r="J138" s="5">
        <f>IFERROR(IF(VLOOKUP(I138,Inputs!$A$20:$G$29,3,FALSE)="Stipend Award",VLOOKUP(I138,Inputs!$A$7:$G$16,3,FALSE),0),0)</f>
        <v>0</v>
      </c>
      <c r="K138" s="5">
        <f>IFERROR(IF(VLOOKUP(I138,Inputs!$A$20:$G$29,4,FALSE)="Stipend Award",VLOOKUP(I138,Inputs!$A$7:$G$16,4,FALSE),0),0)</f>
        <v>0</v>
      </c>
      <c r="L138" s="5">
        <f>IFERROR(IF(F138=1,IF(VLOOKUP(I138,Inputs!$A$20:$G$29,5,FALSE)="Stipend Award",VLOOKUP(I138,Inputs!$A$7:$G$16,5,FALSE),0),0),0)</f>
        <v>0</v>
      </c>
      <c r="M138" s="5">
        <f>IFERROR(IF(G138=1,IF(VLOOKUP(I138,Inputs!$A$20:$G$29,6,FALSE)="Stipend Award",VLOOKUP(I138,Inputs!$A$7:$G$16,6,FALSE),0),0),0)</f>
        <v>0</v>
      </c>
      <c r="N138" s="5">
        <f>IFERROR(IF(H138=1,IF(VLOOKUP(I138,Inputs!$A$20:$G$29,7,FALSE)="Stipend Award",VLOOKUP(I138,Inputs!$A$7:$G$16,7,FALSE),0),0),0)</f>
        <v>0</v>
      </c>
      <c r="O138" s="5">
        <f>IFERROR(IF(VLOOKUP(I138,Inputs!$A$20:$G$29,3,FALSE)="Base Increase",VLOOKUP(I138,Inputs!$A$7:$G$16,3,FALSE),0),0)</f>
        <v>0</v>
      </c>
      <c r="P138" s="5">
        <f>IFERROR(IF(VLOOKUP(I138,Inputs!$A$20:$G$29,4,FALSE)="Base Increase",VLOOKUP(I138,Inputs!$A$7:$G$16,4,FALSE),0),0)</f>
        <v>0</v>
      </c>
      <c r="Q138" s="5">
        <f>IFERROR(IF(F138=1,IF(VLOOKUP(I138,Inputs!$A$20:$G$29,5,FALSE)="Base Increase",VLOOKUP(I138,Inputs!$A$7:$G$16,5,FALSE),0),0),0)</f>
        <v>0</v>
      </c>
      <c r="R138" s="5">
        <f>IFERROR(IF(G138=1,IF(VLOOKUP(I138,Inputs!$A$20:$G$29,6,FALSE)="Base Increase",VLOOKUP(I138,Inputs!$A$7:$G$16,6,FALSE),0),0),0)</f>
        <v>0</v>
      </c>
      <c r="S138" s="5">
        <f>IFERROR(IF(H138=1,IF(VLOOKUP(I138,Inputs!$A$20:$G$29,7,FALSE)="Base Increase",VLOOKUP(I138,Inputs!$A$7:$G$16,7,FALSE),0),0),0)</f>
        <v>0</v>
      </c>
      <c r="T138" s="5">
        <f t="shared" si="12"/>
        <v>0</v>
      </c>
      <c r="U138" s="5">
        <f t="shared" si="13"/>
        <v>0</v>
      </c>
      <c r="V138" s="5">
        <f t="shared" si="14"/>
        <v>0</v>
      </c>
      <c r="W138" s="5">
        <f t="shared" si="15"/>
        <v>0</v>
      </c>
      <c r="X138" s="5">
        <f>IF(AND(I138&lt;=4,V138&gt;Inputs!$B$32),MAX(C138,Inputs!$B$32),V138)</f>
        <v>0</v>
      </c>
      <c r="Y138" s="5">
        <f>IF(AND(I138&lt;=4,W138&gt;Inputs!$B$32),MAX(C138,Inputs!$B$32),W138)</f>
        <v>0</v>
      </c>
      <c r="Z138" s="5">
        <f>IF(AND(I138&lt;=7,X138&gt;Inputs!$B$33),MAX(C138,Inputs!$B$33),X138)</f>
        <v>0</v>
      </c>
      <c r="AA138" s="5">
        <f>IF(W138&gt;Inputs!$B$34,Inputs!$B$34,Y138)</f>
        <v>0</v>
      </c>
      <c r="AB138" s="5">
        <f>IF(Z138&gt;Inputs!$B$34,Inputs!$B$34,Z138)</f>
        <v>0</v>
      </c>
      <c r="AC138" s="5">
        <f>IF(AA138&gt;Inputs!$B$34,Inputs!$B$34,AA138)</f>
        <v>0</v>
      </c>
      <c r="AD138" s="11">
        <f t="shared" si="16"/>
        <v>0</v>
      </c>
      <c r="AE138" s="11">
        <f t="shared" si="17"/>
        <v>0</v>
      </c>
    </row>
    <row r="139" spans="1:31" x14ac:dyDescent="0.25">
      <c r="A139" s="1">
        <f>'Salary and Rating'!A140</f>
        <v>0</v>
      </c>
      <c r="B139" s="1">
        <f>'Salary and Rating'!B140</f>
        <v>0</v>
      </c>
      <c r="C139" s="13">
        <f>'Salary and Rating'!C140</f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f>'Salary and Rating'!J140</f>
        <v>0</v>
      </c>
      <c r="J139" s="5">
        <f>IFERROR(IF(VLOOKUP(I139,Inputs!$A$20:$G$29,3,FALSE)="Stipend Award",VLOOKUP(I139,Inputs!$A$7:$G$16,3,FALSE),0),0)</f>
        <v>0</v>
      </c>
      <c r="K139" s="5">
        <f>IFERROR(IF(VLOOKUP(I139,Inputs!$A$20:$G$29,4,FALSE)="Stipend Award",VLOOKUP(I139,Inputs!$A$7:$G$16,4,FALSE),0),0)</f>
        <v>0</v>
      </c>
      <c r="L139" s="5">
        <f>IFERROR(IF(F139=1,IF(VLOOKUP(I139,Inputs!$A$20:$G$29,5,FALSE)="Stipend Award",VLOOKUP(I139,Inputs!$A$7:$G$16,5,FALSE),0),0),0)</f>
        <v>0</v>
      </c>
      <c r="M139" s="5">
        <f>IFERROR(IF(G139=1,IF(VLOOKUP(I139,Inputs!$A$20:$G$29,6,FALSE)="Stipend Award",VLOOKUP(I139,Inputs!$A$7:$G$16,6,FALSE),0),0),0)</f>
        <v>0</v>
      </c>
      <c r="N139" s="5">
        <f>IFERROR(IF(H139=1,IF(VLOOKUP(I139,Inputs!$A$20:$G$29,7,FALSE)="Stipend Award",VLOOKUP(I139,Inputs!$A$7:$G$16,7,FALSE),0),0),0)</f>
        <v>0</v>
      </c>
      <c r="O139" s="5">
        <f>IFERROR(IF(VLOOKUP(I139,Inputs!$A$20:$G$29,3,FALSE)="Base Increase",VLOOKUP(I139,Inputs!$A$7:$G$16,3,FALSE),0),0)</f>
        <v>0</v>
      </c>
      <c r="P139" s="5">
        <f>IFERROR(IF(VLOOKUP(I139,Inputs!$A$20:$G$29,4,FALSE)="Base Increase",VLOOKUP(I139,Inputs!$A$7:$G$16,4,FALSE),0),0)</f>
        <v>0</v>
      </c>
      <c r="Q139" s="5">
        <f>IFERROR(IF(F139=1,IF(VLOOKUP(I139,Inputs!$A$20:$G$29,5,FALSE)="Base Increase",VLOOKUP(I139,Inputs!$A$7:$G$16,5,FALSE),0),0),0)</f>
        <v>0</v>
      </c>
      <c r="R139" s="5">
        <f>IFERROR(IF(G139=1,IF(VLOOKUP(I139,Inputs!$A$20:$G$29,6,FALSE)="Base Increase",VLOOKUP(I139,Inputs!$A$7:$G$16,6,FALSE),0),0),0)</f>
        <v>0</v>
      </c>
      <c r="S139" s="5">
        <f>IFERROR(IF(H139=1,IF(VLOOKUP(I139,Inputs!$A$20:$G$29,7,FALSE)="Base Increase",VLOOKUP(I139,Inputs!$A$7:$G$16,7,FALSE),0),0),0)</f>
        <v>0</v>
      </c>
      <c r="T139" s="5">
        <f t="shared" si="12"/>
        <v>0</v>
      </c>
      <c r="U139" s="5">
        <f t="shared" si="13"/>
        <v>0</v>
      </c>
      <c r="V139" s="5">
        <f t="shared" si="14"/>
        <v>0</v>
      </c>
      <c r="W139" s="5">
        <f t="shared" si="15"/>
        <v>0</v>
      </c>
      <c r="X139" s="5">
        <f>IF(AND(I139&lt;=4,V139&gt;Inputs!$B$32),MAX(C139,Inputs!$B$32),V139)</f>
        <v>0</v>
      </c>
      <c r="Y139" s="5">
        <f>IF(AND(I139&lt;=4,W139&gt;Inputs!$B$32),MAX(C139,Inputs!$B$32),W139)</f>
        <v>0</v>
      </c>
      <c r="Z139" s="5">
        <f>IF(AND(I139&lt;=7,X139&gt;Inputs!$B$33),MAX(C139,Inputs!$B$33),X139)</f>
        <v>0</v>
      </c>
      <c r="AA139" s="5">
        <f>IF(W139&gt;Inputs!$B$34,Inputs!$B$34,Y139)</f>
        <v>0</v>
      </c>
      <c r="AB139" s="5">
        <f>IF(Z139&gt;Inputs!$B$34,Inputs!$B$34,Z139)</f>
        <v>0</v>
      </c>
      <c r="AC139" s="5">
        <f>IF(AA139&gt;Inputs!$B$34,Inputs!$B$34,AA139)</f>
        <v>0</v>
      </c>
      <c r="AD139" s="11">
        <f t="shared" si="16"/>
        <v>0</v>
      </c>
      <c r="AE139" s="11">
        <f t="shared" si="17"/>
        <v>0</v>
      </c>
    </row>
    <row r="140" spans="1:31" x14ac:dyDescent="0.25">
      <c r="A140" s="1">
        <f>'Salary and Rating'!A141</f>
        <v>0</v>
      </c>
      <c r="B140" s="1">
        <f>'Salary and Rating'!B141</f>
        <v>0</v>
      </c>
      <c r="C140" s="13">
        <f>'Salary and Rating'!C141</f>
        <v>0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f>'Salary and Rating'!J141</f>
        <v>0</v>
      </c>
      <c r="J140" s="5">
        <f>IFERROR(IF(VLOOKUP(I140,Inputs!$A$20:$G$29,3,FALSE)="Stipend Award",VLOOKUP(I140,Inputs!$A$7:$G$16,3,FALSE),0),0)</f>
        <v>0</v>
      </c>
      <c r="K140" s="5">
        <f>IFERROR(IF(VLOOKUP(I140,Inputs!$A$20:$G$29,4,FALSE)="Stipend Award",VLOOKUP(I140,Inputs!$A$7:$G$16,4,FALSE),0),0)</f>
        <v>0</v>
      </c>
      <c r="L140" s="5">
        <f>IFERROR(IF(F140=1,IF(VLOOKUP(I140,Inputs!$A$20:$G$29,5,FALSE)="Stipend Award",VLOOKUP(I140,Inputs!$A$7:$G$16,5,FALSE),0),0),0)</f>
        <v>0</v>
      </c>
      <c r="M140" s="5">
        <f>IFERROR(IF(G140=1,IF(VLOOKUP(I140,Inputs!$A$20:$G$29,6,FALSE)="Stipend Award",VLOOKUP(I140,Inputs!$A$7:$G$16,6,FALSE),0),0),0)</f>
        <v>0</v>
      </c>
      <c r="N140" s="5">
        <f>IFERROR(IF(H140=1,IF(VLOOKUP(I140,Inputs!$A$20:$G$29,7,FALSE)="Stipend Award",VLOOKUP(I140,Inputs!$A$7:$G$16,7,FALSE),0),0),0)</f>
        <v>0</v>
      </c>
      <c r="O140" s="5">
        <f>IFERROR(IF(VLOOKUP(I140,Inputs!$A$20:$G$29,3,FALSE)="Base Increase",VLOOKUP(I140,Inputs!$A$7:$G$16,3,FALSE),0),0)</f>
        <v>0</v>
      </c>
      <c r="P140" s="5">
        <f>IFERROR(IF(VLOOKUP(I140,Inputs!$A$20:$G$29,4,FALSE)="Base Increase",VLOOKUP(I140,Inputs!$A$7:$G$16,4,FALSE),0),0)</f>
        <v>0</v>
      </c>
      <c r="Q140" s="5">
        <f>IFERROR(IF(F140=1,IF(VLOOKUP(I140,Inputs!$A$20:$G$29,5,FALSE)="Base Increase",VLOOKUP(I140,Inputs!$A$7:$G$16,5,FALSE),0),0),0)</f>
        <v>0</v>
      </c>
      <c r="R140" s="5">
        <f>IFERROR(IF(G140=1,IF(VLOOKUP(I140,Inputs!$A$20:$G$29,6,FALSE)="Base Increase",VLOOKUP(I140,Inputs!$A$7:$G$16,6,FALSE),0),0),0)</f>
        <v>0</v>
      </c>
      <c r="S140" s="5">
        <f>IFERROR(IF(H140=1,IF(VLOOKUP(I140,Inputs!$A$20:$G$29,7,FALSE)="Base Increase",VLOOKUP(I140,Inputs!$A$7:$G$16,7,FALSE),0),0),0)</f>
        <v>0</v>
      </c>
      <c r="T140" s="5">
        <f t="shared" si="12"/>
        <v>0</v>
      </c>
      <c r="U140" s="5">
        <f t="shared" si="13"/>
        <v>0</v>
      </c>
      <c r="V140" s="5">
        <f t="shared" si="14"/>
        <v>0</v>
      </c>
      <c r="W140" s="5">
        <f t="shared" si="15"/>
        <v>0</v>
      </c>
      <c r="X140" s="5">
        <f>IF(AND(I140&lt;=4,V140&gt;Inputs!$B$32),MAX(C140,Inputs!$B$32),V140)</f>
        <v>0</v>
      </c>
      <c r="Y140" s="5">
        <f>IF(AND(I140&lt;=4,W140&gt;Inputs!$B$32),MAX(C140,Inputs!$B$32),W140)</f>
        <v>0</v>
      </c>
      <c r="Z140" s="5">
        <f>IF(AND(I140&lt;=7,X140&gt;Inputs!$B$33),MAX(C140,Inputs!$B$33),X140)</f>
        <v>0</v>
      </c>
      <c r="AA140" s="5">
        <f>IF(W140&gt;Inputs!$B$34,Inputs!$B$34,Y140)</f>
        <v>0</v>
      </c>
      <c r="AB140" s="5">
        <f>IF(Z140&gt;Inputs!$B$34,Inputs!$B$34,Z140)</f>
        <v>0</v>
      </c>
      <c r="AC140" s="5">
        <f>IF(AA140&gt;Inputs!$B$34,Inputs!$B$34,AA140)</f>
        <v>0</v>
      </c>
      <c r="AD140" s="11">
        <f t="shared" si="16"/>
        <v>0</v>
      </c>
      <c r="AE140" s="11">
        <f t="shared" si="17"/>
        <v>0</v>
      </c>
    </row>
    <row r="141" spans="1:31" x14ac:dyDescent="0.25">
      <c r="A141" s="1">
        <f>'Salary and Rating'!A142</f>
        <v>0</v>
      </c>
      <c r="B141" s="1">
        <f>'Salary and Rating'!B142</f>
        <v>0</v>
      </c>
      <c r="C141" s="13">
        <f>'Salary and Rating'!C142</f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f>'Salary and Rating'!J142</f>
        <v>0</v>
      </c>
      <c r="J141" s="5">
        <f>IFERROR(IF(VLOOKUP(I141,Inputs!$A$20:$G$29,3,FALSE)="Stipend Award",VLOOKUP(I141,Inputs!$A$7:$G$16,3,FALSE),0),0)</f>
        <v>0</v>
      </c>
      <c r="K141" s="5">
        <f>IFERROR(IF(VLOOKUP(I141,Inputs!$A$20:$G$29,4,FALSE)="Stipend Award",VLOOKUP(I141,Inputs!$A$7:$G$16,4,FALSE),0),0)</f>
        <v>0</v>
      </c>
      <c r="L141" s="5">
        <f>IFERROR(IF(F141=1,IF(VLOOKUP(I141,Inputs!$A$20:$G$29,5,FALSE)="Stipend Award",VLOOKUP(I141,Inputs!$A$7:$G$16,5,FALSE),0),0),0)</f>
        <v>0</v>
      </c>
      <c r="M141" s="5">
        <f>IFERROR(IF(G141=1,IF(VLOOKUP(I141,Inputs!$A$20:$G$29,6,FALSE)="Stipend Award",VLOOKUP(I141,Inputs!$A$7:$G$16,6,FALSE),0),0),0)</f>
        <v>0</v>
      </c>
      <c r="N141" s="5">
        <f>IFERROR(IF(H141=1,IF(VLOOKUP(I141,Inputs!$A$20:$G$29,7,FALSE)="Stipend Award",VLOOKUP(I141,Inputs!$A$7:$G$16,7,FALSE),0),0),0)</f>
        <v>0</v>
      </c>
      <c r="O141" s="5">
        <f>IFERROR(IF(VLOOKUP(I141,Inputs!$A$20:$G$29,3,FALSE)="Base Increase",VLOOKUP(I141,Inputs!$A$7:$G$16,3,FALSE),0),0)</f>
        <v>0</v>
      </c>
      <c r="P141" s="5">
        <f>IFERROR(IF(VLOOKUP(I141,Inputs!$A$20:$G$29,4,FALSE)="Base Increase",VLOOKUP(I141,Inputs!$A$7:$G$16,4,FALSE),0),0)</f>
        <v>0</v>
      </c>
      <c r="Q141" s="5">
        <f>IFERROR(IF(F141=1,IF(VLOOKUP(I141,Inputs!$A$20:$G$29,5,FALSE)="Base Increase",VLOOKUP(I141,Inputs!$A$7:$G$16,5,FALSE),0),0),0)</f>
        <v>0</v>
      </c>
      <c r="R141" s="5">
        <f>IFERROR(IF(G141=1,IF(VLOOKUP(I141,Inputs!$A$20:$G$29,6,FALSE)="Base Increase",VLOOKUP(I141,Inputs!$A$7:$G$16,6,FALSE),0),0),0)</f>
        <v>0</v>
      </c>
      <c r="S141" s="5">
        <f>IFERROR(IF(H141=1,IF(VLOOKUP(I141,Inputs!$A$20:$G$29,7,FALSE)="Base Increase",VLOOKUP(I141,Inputs!$A$7:$G$16,7,FALSE),0),0),0)</f>
        <v>0</v>
      </c>
      <c r="T141" s="5">
        <f t="shared" si="12"/>
        <v>0</v>
      </c>
      <c r="U141" s="5">
        <f t="shared" si="13"/>
        <v>0</v>
      </c>
      <c r="V141" s="5">
        <f t="shared" si="14"/>
        <v>0</v>
      </c>
      <c r="W141" s="5">
        <f t="shared" si="15"/>
        <v>0</v>
      </c>
      <c r="X141" s="5">
        <f>IF(AND(I141&lt;=4,V141&gt;Inputs!$B$32),MAX(C141,Inputs!$B$32),V141)</f>
        <v>0</v>
      </c>
      <c r="Y141" s="5">
        <f>IF(AND(I141&lt;=4,W141&gt;Inputs!$B$32),MAX(C141,Inputs!$B$32),W141)</f>
        <v>0</v>
      </c>
      <c r="Z141" s="5">
        <f>IF(AND(I141&lt;=7,X141&gt;Inputs!$B$33),MAX(C141,Inputs!$B$33),X141)</f>
        <v>0</v>
      </c>
      <c r="AA141" s="5">
        <f>IF(W141&gt;Inputs!$B$34,Inputs!$B$34,Y141)</f>
        <v>0</v>
      </c>
      <c r="AB141" s="5">
        <f>IF(Z141&gt;Inputs!$B$34,Inputs!$B$34,Z141)</f>
        <v>0</v>
      </c>
      <c r="AC141" s="5">
        <f>IF(AA141&gt;Inputs!$B$34,Inputs!$B$34,AA141)</f>
        <v>0</v>
      </c>
      <c r="AD141" s="11">
        <f t="shared" si="16"/>
        <v>0</v>
      </c>
      <c r="AE141" s="11">
        <f t="shared" si="17"/>
        <v>0</v>
      </c>
    </row>
    <row r="142" spans="1:31" x14ac:dyDescent="0.25">
      <c r="A142" s="1">
        <f>'Salary and Rating'!A143</f>
        <v>0</v>
      </c>
      <c r="B142" s="1">
        <f>'Salary and Rating'!B143</f>
        <v>0</v>
      </c>
      <c r="C142" s="13">
        <f>'Salary and Rating'!C143</f>
        <v>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f>'Salary and Rating'!J143</f>
        <v>0</v>
      </c>
      <c r="J142" s="5">
        <f>IFERROR(IF(VLOOKUP(I142,Inputs!$A$20:$G$29,3,FALSE)="Stipend Award",VLOOKUP(I142,Inputs!$A$7:$G$16,3,FALSE),0),0)</f>
        <v>0</v>
      </c>
      <c r="K142" s="5">
        <f>IFERROR(IF(VLOOKUP(I142,Inputs!$A$20:$G$29,4,FALSE)="Stipend Award",VLOOKUP(I142,Inputs!$A$7:$G$16,4,FALSE),0),0)</f>
        <v>0</v>
      </c>
      <c r="L142" s="5">
        <f>IFERROR(IF(F142=1,IF(VLOOKUP(I142,Inputs!$A$20:$G$29,5,FALSE)="Stipend Award",VLOOKUP(I142,Inputs!$A$7:$G$16,5,FALSE),0),0),0)</f>
        <v>0</v>
      </c>
      <c r="M142" s="5">
        <f>IFERROR(IF(G142=1,IF(VLOOKUP(I142,Inputs!$A$20:$G$29,6,FALSE)="Stipend Award",VLOOKUP(I142,Inputs!$A$7:$G$16,6,FALSE),0),0),0)</f>
        <v>0</v>
      </c>
      <c r="N142" s="5">
        <f>IFERROR(IF(H142=1,IF(VLOOKUP(I142,Inputs!$A$20:$G$29,7,FALSE)="Stipend Award",VLOOKUP(I142,Inputs!$A$7:$G$16,7,FALSE),0),0),0)</f>
        <v>0</v>
      </c>
      <c r="O142" s="5">
        <f>IFERROR(IF(VLOOKUP(I142,Inputs!$A$20:$G$29,3,FALSE)="Base Increase",VLOOKUP(I142,Inputs!$A$7:$G$16,3,FALSE),0),0)</f>
        <v>0</v>
      </c>
      <c r="P142" s="5">
        <f>IFERROR(IF(VLOOKUP(I142,Inputs!$A$20:$G$29,4,FALSE)="Base Increase",VLOOKUP(I142,Inputs!$A$7:$G$16,4,FALSE),0),0)</f>
        <v>0</v>
      </c>
      <c r="Q142" s="5">
        <f>IFERROR(IF(F142=1,IF(VLOOKUP(I142,Inputs!$A$20:$G$29,5,FALSE)="Base Increase",VLOOKUP(I142,Inputs!$A$7:$G$16,5,FALSE),0),0),0)</f>
        <v>0</v>
      </c>
      <c r="R142" s="5">
        <f>IFERROR(IF(G142=1,IF(VLOOKUP(I142,Inputs!$A$20:$G$29,6,FALSE)="Base Increase",VLOOKUP(I142,Inputs!$A$7:$G$16,6,FALSE),0),0),0)</f>
        <v>0</v>
      </c>
      <c r="S142" s="5">
        <f>IFERROR(IF(H142=1,IF(VLOOKUP(I142,Inputs!$A$20:$G$29,7,FALSE)="Base Increase",VLOOKUP(I142,Inputs!$A$7:$G$16,7,FALSE),0),0),0)</f>
        <v>0</v>
      </c>
      <c r="T142" s="5">
        <f t="shared" si="12"/>
        <v>0</v>
      </c>
      <c r="U142" s="5">
        <f t="shared" si="13"/>
        <v>0</v>
      </c>
      <c r="V142" s="5">
        <f t="shared" si="14"/>
        <v>0</v>
      </c>
      <c r="W142" s="5">
        <f t="shared" si="15"/>
        <v>0</v>
      </c>
      <c r="X142" s="5">
        <f>IF(AND(I142&lt;=4,V142&gt;Inputs!$B$32),MAX(C142,Inputs!$B$32),V142)</f>
        <v>0</v>
      </c>
      <c r="Y142" s="5">
        <f>IF(AND(I142&lt;=4,W142&gt;Inputs!$B$32),MAX(C142,Inputs!$B$32),W142)</f>
        <v>0</v>
      </c>
      <c r="Z142" s="5">
        <f>IF(AND(I142&lt;=7,X142&gt;Inputs!$B$33),MAX(C142,Inputs!$B$33),X142)</f>
        <v>0</v>
      </c>
      <c r="AA142" s="5">
        <f>IF(W142&gt;Inputs!$B$34,Inputs!$B$34,Y142)</f>
        <v>0</v>
      </c>
      <c r="AB142" s="5">
        <f>IF(Z142&gt;Inputs!$B$34,Inputs!$B$34,Z142)</f>
        <v>0</v>
      </c>
      <c r="AC142" s="5">
        <f>IF(AA142&gt;Inputs!$B$34,Inputs!$B$34,AA142)</f>
        <v>0</v>
      </c>
      <c r="AD142" s="11">
        <f t="shared" si="16"/>
        <v>0</v>
      </c>
      <c r="AE142" s="11">
        <f t="shared" si="17"/>
        <v>0</v>
      </c>
    </row>
    <row r="143" spans="1:31" x14ac:dyDescent="0.25">
      <c r="A143" s="1">
        <f>'Salary and Rating'!A144</f>
        <v>0</v>
      </c>
      <c r="B143" s="1">
        <f>'Salary and Rating'!B144</f>
        <v>0</v>
      </c>
      <c r="C143" s="13">
        <f>'Salary and Rating'!C144</f>
        <v>0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f>'Salary and Rating'!J144</f>
        <v>0</v>
      </c>
      <c r="J143" s="5">
        <f>IFERROR(IF(VLOOKUP(I143,Inputs!$A$20:$G$29,3,FALSE)="Stipend Award",VLOOKUP(I143,Inputs!$A$7:$G$16,3,FALSE),0),0)</f>
        <v>0</v>
      </c>
      <c r="K143" s="5">
        <f>IFERROR(IF(VLOOKUP(I143,Inputs!$A$20:$G$29,4,FALSE)="Stipend Award",VLOOKUP(I143,Inputs!$A$7:$G$16,4,FALSE),0),0)</f>
        <v>0</v>
      </c>
      <c r="L143" s="5">
        <f>IFERROR(IF(F143=1,IF(VLOOKUP(I143,Inputs!$A$20:$G$29,5,FALSE)="Stipend Award",VLOOKUP(I143,Inputs!$A$7:$G$16,5,FALSE),0),0),0)</f>
        <v>0</v>
      </c>
      <c r="M143" s="5">
        <f>IFERROR(IF(G143=1,IF(VLOOKUP(I143,Inputs!$A$20:$G$29,6,FALSE)="Stipend Award",VLOOKUP(I143,Inputs!$A$7:$G$16,6,FALSE),0),0),0)</f>
        <v>0</v>
      </c>
      <c r="N143" s="5">
        <f>IFERROR(IF(H143=1,IF(VLOOKUP(I143,Inputs!$A$20:$G$29,7,FALSE)="Stipend Award",VLOOKUP(I143,Inputs!$A$7:$G$16,7,FALSE),0),0),0)</f>
        <v>0</v>
      </c>
      <c r="O143" s="5">
        <f>IFERROR(IF(VLOOKUP(I143,Inputs!$A$20:$G$29,3,FALSE)="Base Increase",VLOOKUP(I143,Inputs!$A$7:$G$16,3,FALSE),0),0)</f>
        <v>0</v>
      </c>
      <c r="P143" s="5">
        <f>IFERROR(IF(VLOOKUP(I143,Inputs!$A$20:$G$29,4,FALSE)="Base Increase",VLOOKUP(I143,Inputs!$A$7:$G$16,4,FALSE),0),0)</f>
        <v>0</v>
      </c>
      <c r="Q143" s="5">
        <f>IFERROR(IF(F143=1,IF(VLOOKUP(I143,Inputs!$A$20:$G$29,5,FALSE)="Base Increase",VLOOKUP(I143,Inputs!$A$7:$G$16,5,FALSE),0),0),0)</f>
        <v>0</v>
      </c>
      <c r="R143" s="5">
        <f>IFERROR(IF(G143=1,IF(VLOOKUP(I143,Inputs!$A$20:$G$29,6,FALSE)="Base Increase",VLOOKUP(I143,Inputs!$A$7:$G$16,6,FALSE),0),0),0)</f>
        <v>0</v>
      </c>
      <c r="S143" s="5">
        <f>IFERROR(IF(H143=1,IF(VLOOKUP(I143,Inputs!$A$20:$G$29,7,FALSE)="Base Increase",VLOOKUP(I143,Inputs!$A$7:$G$16,7,FALSE),0),0),0)</f>
        <v>0</v>
      </c>
      <c r="T143" s="5">
        <f t="shared" si="12"/>
        <v>0</v>
      </c>
      <c r="U143" s="5">
        <f t="shared" si="13"/>
        <v>0</v>
      </c>
      <c r="V143" s="5">
        <f t="shared" si="14"/>
        <v>0</v>
      </c>
      <c r="W143" s="5">
        <f t="shared" si="15"/>
        <v>0</v>
      </c>
      <c r="X143" s="5">
        <f>IF(AND(I143&lt;=4,V143&gt;Inputs!$B$32),MAX(C143,Inputs!$B$32),V143)</f>
        <v>0</v>
      </c>
      <c r="Y143" s="5">
        <f>IF(AND(I143&lt;=4,W143&gt;Inputs!$B$32),MAX(C143,Inputs!$B$32),W143)</f>
        <v>0</v>
      </c>
      <c r="Z143" s="5">
        <f>IF(AND(I143&lt;=7,X143&gt;Inputs!$B$33),MAX(C143,Inputs!$B$33),X143)</f>
        <v>0</v>
      </c>
      <c r="AA143" s="5">
        <f>IF(W143&gt;Inputs!$B$34,Inputs!$B$34,Y143)</f>
        <v>0</v>
      </c>
      <c r="AB143" s="5">
        <f>IF(Z143&gt;Inputs!$B$34,Inputs!$B$34,Z143)</f>
        <v>0</v>
      </c>
      <c r="AC143" s="5">
        <f>IF(AA143&gt;Inputs!$B$34,Inputs!$B$34,AA143)</f>
        <v>0</v>
      </c>
      <c r="AD143" s="11">
        <f t="shared" si="16"/>
        <v>0</v>
      </c>
      <c r="AE143" s="11">
        <f t="shared" si="17"/>
        <v>0</v>
      </c>
    </row>
    <row r="144" spans="1:31" x14ac:dyDescent="0.25">
      <c r="A144" s="1">
        <f>'Salary and Rating'!A145</f>
        <v>0</v>
      </c>
      <c r="B144" s="1">
        <f>'Salary and Rating'!B145</f>
        <v>0</v>
      </c>
      <c r="C144" s="13">
        <f>'Salary and Rating'!C145</f>
        <v>0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f>'Salary and Rating'!J145</f>
        <v>0</v>
      </c>
      <c r="J144" s="5">
        <f>IFERROR(IF(VLOOKUP(I144,Inputs!$A$20:$G$29,3,FALSE)="Stipend Award",VLOOKUP(I144,Inputs!$A$7:$G$16,3,FALSE),0),0)</f>
        <v>0</v>
      </c>
      <c r="K144" s="5">
        <f>IFERROR(IF(VLOOKUP(I144,Inputs!$A$20:$G$29,4,FALSE)="Stipend Award",VLOOKUP(I144,Inputs!$A$7:$G$16,4,FALSE),0),0)</f>
        <v>0</v>
      </c>
      <c r="L144" s="5">
        <f>IFERROR(IF(F144=1,IF(VLOOKUP(I144,Inputs!$A$20:$G$29,5,FALSE)="Stipend Award",VLOOKUP(I144,Inputs!$A$7:$G$16,5,FALSE),0),0),0)</f>
        <v>0</v>
      </c>
      <c r="M144" s="5">
        <f>IFERROR(IF(G144=1,IF(VLOOKUP(I144,Inputs!$A$20:$G$29,6,FALSE)="Stipend Award",VLOOKUP(I144,Inputs!$A$7:$G$16,6,FALSE),0),0),0)</f>
        <v>0</v>
      </c>
      <c r="N144" s="5">
        <f>IFERROR(IF(H144=1,IF(VLOOKUP(I144,Inputs!$A$20:$G$29,7,FALSE)="Stipend Award",VLOOKUP(I144,Inputs!$A$7:$G$16,7,FALSE),0),0),0)</f>
        <v>0</v>
      </c>
      <c r="O144" s="5">
        <f>IFERROR(IF(VLOOKUP(I144,Inputs!$A$20:$G$29,3,FALSE)="Base Increase",VLOOKUP(I144,Inputs!$A$7:$G$16,3,FALSE),0),0)</f>
        <v>0</v>
      </c>
      <c r="P144" s="5">
        <f>IFERROR(IF(VLOOKUP(I144,Inputs!$A$20:$G$29,4,FALSE)="Base Increase",VLOOKUP(I144,Inputs!$A$7:$G$16,4,FALSE),0),0)</f>
        <v>0</v>
      </c>
      <c r="Q144" s="5">
        <f>IFERROR(IF(F144=1,IF(VLOOKUP(I144,Inputs!$A$20:$G$29,5,FALSE)="Base Increase",VLOOKUP(I144,Inputs!$A$7:$G$16,5,FALSE),0),0),0)</f>
        <v>0</v>
      </c>
      <c r="R144" s="5">
        <f>IFERROR(IF(G144=1,IF(VLOOKUP(I144,Inputs!$A$20:$G$29,6,FALSE)="Base Increase",VLOOKUP(I144,Inputs!$A$7:$G$16,6,FALSE),0),0),0)</f>
        <v>0</v>
      </c>
      <c r="S144" s="5">
        <f>IFERROR(IF(H144=1,IF(VLOOKUP(I144,Inputs!$A$20:$G$29,7,FALSE)="Base Increase",VLOOKUP(I144,Inputs!$A$7:$G$16,7,FALSE),0),0),0)</f>
        <v>0</v>
      </c>
      <c r="T144" s="5">
        <f t="shared" si="12"/>
        <v>0</v>
      </c>
      <c r="U144" s="5">
        <f t="shared" si="13"/>
        <v>0</v>
      </c>
      <c r="V144" s="5">
        <f t="shared" si="14"/>
        <v>0</v>
      </c>
      <c r="W144" s="5">
        <f t="shared" si="15"/>
        <v>0</v>
      </c>
      <c r="X144" s="5">
        <f>IF(AND(I144&lt;=4,V144&gt;Inputs!$B$32),MAX(C144,Inputs!$B$32),V144)</f>
        <v>0</v>
      </c>
      <c r="Y144" s="5">
        <f>IF(AND(I144&lt;=4,W144&gt;Inputs!$B$32),MAX(C144,Inputs!$B$32),W144)</f>
        <v>0</v>
      </c>
      <c r="Z144" s="5">
        <f>IF(AND(I144&lt;=7,X144&gt;Inputs!$B$33),MAX(C144,Inputs!$B$33),X144)</f>
        <v>0</v>
      </c>
      <c r="AA144" s="5">
        <f>IF(W144&gt;Inputs!$B$34,Inputs!$B$34,Y144)</f>
        <v>0</v>
      </c>
      <c r="AB144" s="5">
        <f>IF(Z144&gt;Inputs!$B$34,Inputs!$B$34,Z144)</f>
        <v>0</v>
      </c>
      <c r="AC144" s="5">
        <f>IF(AA144&gt;Inputs!$B$34,Inputs!$B$34,AA144)</f>
        <v>0</v>
      </c>
      <c r="AD144" s="11">
        <f t="shared" si="16"/>
        <v>0</v>
      </c>
      <c r="AE144" s="11">
        <f t="shared" si="17"/>
        <v>0</v>
      </c>
    </row>
    <row r="145" spans="1:31" x14ac:dyDescent="0.25">
      <c r="A145" s="1">
        <f>'Salary and Rating'!A146</f>
        <v>0</v>
      </c>
      <c r="B145" s="1">
        <f>'Salary and Rating'!B146</f>
        <v>0</v>
      </c>
      <c r="C145" s="13">
        <f>'Salary and Rating'!C146</f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f>'Salary and Rating'!J146</f>
        <v>0</v>
      </c>
      <c r="J145" s="5">
        <f>IFERROR(IF(VLOOKUP(I145,Inputs!$A$20:$G$29,3,FALSE)="Stipend Award",VLOOKUP(I145,Inputs!$A$7:$G$16,3,FALSE),0),0)</f>
        <v>0</v>
      </c>
      <c r="K145" s="5">
        <f>IFERROR(IF(VLOOKUP(I145,Inputs!$A$20:$G$29,4,FALSE)="Stipend Award",VLOOKUP(I145,Inputs!$A$7:$G$16,4,FALSE),0),0)</f>
        <v>0</v>
      </c>
      <c r="L145" s="5">
        <f>IFERROR(IF(F145=1,IF(VLOOKUP(I145,Inputs!$A$20:$G$29,5,FALSE)="Stipend Award",VLOOKUP(I145,Inputs!$A$7:$G$16,5,FALSE),0),0),0)</f>
        <v>0</v>
      </c>
      <c r="M145" s="5">
        <f>IFERROR(IF(G145=1,IF(VLOOKUP(I145,Inputs!$A$20:$G$29,6,FALSE)="Stipend Award",VLOOKUP(I145,Inputs!$A$7:$G$16,6,FALSE),0),0),0)</f>
        <v>0</v>
      </c>
      <c r="N145" s="5">
        <f>IFERROR(IF(H145=1,IF(VLOOKUP(I145,Inputs!$A$20:$G$29,7,FALSE)="Stipend Award",VLOOKUP(I145,Inputs!$A$7:$G$16,7,FALSE),0),0),0)</f>
        <v>0</v>
      </c>
      <c r="O145" s="5">
        <f>IFERROR(IF(VLOOKUP(I145,Inputs!$A$20:$G$29,3,FALSE)="Base Increase",VLOOKUP(I145,Inputs!$A$7:$G$16,3,FALSE),0),0)</f>
        <v>0</v>
      </c>
      <c r="P145" s="5">
        <f>IFERROR(IF(VLOOKUP(I145,Inputs!$A$20:$G$29,4,FALSE)="Base Increase",VLOOKUP(I145,Inputs!$A$7:$G$16,4,FALSE),0),0)</f>
        <v>0</v>
      </c>
      <c r="Q145" s="5">
        <f>IFERROR(IF(F145=1,IF(VLOOKUP(I145,Inputs!$A$20:$G$29,5,FALSE)="Base Increase",VLOOKUP(I145,Inputs!$A$7:$G$16,5,FALSE),0),0),0)</f>
        <v>0</v>
      </c>
      <c r="R145" s="5">
        <f>IFERROR(IF(G145=1,IF(VLOOKUP(I145,Inputs!$A$20:$G$29,6,FALSE)="Base Increase",VLOOKUP(I145,Inputs!$A$7:$G$16,6,FALSE),0),0),0)</f>
        <v>0</v>
      </c>
      <c r="S145" s="5">
        <f>IFERROR(IF(H145=1,IF(VLOOKUP(I145,Inputs!$A$20:$G$29,7,FALSE)="Base Increase",VLOOKUP(I145,Inputs!$A$7:$G$16,7,FALSE),0),0),0)</f>
        <v>0</v>
      </c>
      <c r="T145" s="5">
        <f t="shared" si="12"/>
        <v>0</v>
      </c>
      <c r="U145" s="5">
        <f t="shared" si="13"/>
        <v>0</v>
      </c>
      <c r="V145" s="5">
        <f t="shared" si="14"/>
        <v>0</v>
      </c>
      <c r="W145" s="5">
        <f t="shared" si="15"/>
        <v>0</v>
      </c>
      <c r="X145" s="5">
        <f>IF(AND(I145&lt;=4,V145&gt;Inputs!$B$32),MAX(C145,Inputs!$B$32),V145)</f>
        <v>0</v>
      </c>
      <c r="Y145" s="5">
        <f>IF(AND(I145&lt;=4,W145&gt;Inputs!$B$32),MAX(C145,Inputs!$B$32),W145)</f>
        <v>0</v>
      </c>
      <c r="Z145" s="5">
        <f>IF(AND(I145&lt;=7,X145&gt;Inputs!$B$33),MAX(C145,Inputs!$B$33),X145)</f>
        <v>0</v>
      </c>
      <c r="AA145" s="5">
        <f>IF(W145&gt;Inputs!$B$34,Inputs!$B$34,Y145)</f>
        <v>0</v>
      </c>
      <c r="AB145" s="5">
        <f>IF(Z145&gt;Inputs!$B$34,Inputs!$B$34,Z145)</f>
        <v>0</v>
      </c>
      <c r="AC145" s="5">
        <f>IF(AA145&gt;Inputs!$B$34,Inputs!$B$34,AA145)</f>
        <v>0</v>
      </c>
      <c r="AD145" s="11">
        <f t="shared" si="16"/>
        <v>0</v>
      </c>
      <c r="AE145" s="11">
        <f t="shared" si="17"/>
        <v>0</v>
      </c>
    </row>
    <row r="146" spans="1:31" x14ac:dyDescent="0.25">
      <c r="A146" s="1">
        <f>'Salary and Rating'!A147</f>
        <v>0</v>
      </c>
      <c r="B146" s="1">
        <f>'Salary and Rating'!B147</f>
        <v>0</v>
      </c>
      <c r="C146" s="13">
        <f>'Salary and Rating'!C147</f>
        <v>0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f>'Salary and Rating'!J147</f>
        <v>0</v>
      </c>
      <c r="J146" s="5">
        <f>IFERROR(IF(VLOOKUP(I146,Inputs!$A$20:$G$29,3,FALSE)="Stipend Award",VLOOKUP(I146,Inputs!$A$7:$G$16,3,FALSE),0),0)</f>
        <v>0</v>
      </c>
      <c r="K146" s="5">
        <f>IFERROR(IF(VLOOKUP(I146,Inputs!$A$20:$G$29,4,FALSE)="Stipend Award",VLOOKUP(I146,Inputs!$A$7:$G$16,4,FALSE),0),0)</f>
        <v>0</v>
      </c>
      <c r="L146" s="5">
        <f>IFERROR(IF(F146=1,IF(VLOOKUP(I146,Inputs!$A$20:$G$29,5,FALSE)="Stipend Award",VLOOKUP(I146,Inputs!$A$7:$G$16,5,FALSE),0),0),0)</f>
        <v>0</v>
      </c>
      <c r="M146" s="5">
        <f>IFERROR(IF(G146=1,IF(VLOOKUP(I146,Inputs!$A$20:$G$29,6,FALSE)="Stipend Award",VLOOKUP(I146,Inputs!$A$7:$G$16,6,FALSE),0),0),0)</f>
        <v>0</v>
      </c>
      <c r="N146" s="5">
        <f>IFERROR(IF(H146=1,IF(VLOOKUP(I146,Inputs!$A$20:$G$29,7,FALSE)="Stipend Award",VLOOKUP(I146,Inputs!$A$7:$G$16,7,FALSE),0),0),0)</f>
        <v>0</v>
      </c>
      <c r="O146" s="5">
        <f>IFERROR(IF(VLOOKUP(I146,Inputs!$A$20:$G$29,3,FALSE)="Base Increase",VLOOKUP(I146,Inputs!$A$7:$G$16,3,FALSE),0),0)</f>
        <v>0</v>
      </c>
      <c r="P146" s="5">
        <f>IFERROR(IF(VLOOKUP(I146,Inputs!$A$20:$G$29,4,FALSE)="Base Increase",VLOOKUP(I146,Inputs!$A$7:$G$16,4,FALSE),0),0)</f>
        <v>0</v>
      </c>
      <c r="Q146" s="5">
        <f>IFERROR(IF(F146=1,IF(VLOOKUP(I146,Inputs!$A$20:$G$29,5,FALSE)="Base Increase",VLOOKUP(I146,Inputs!$A$7:$G$16,5,FALSE),0),0),0)</f>
        <v>0</v>
      </c>
      <c r="R146" s="5">
        <f>IFERROR(IF(G146=1,IF(VLOOKUP(I146,Inputs!$A$20:$G$29,6,FALSE)="Base Increase",VLOOKUP(I146,Inputs!$A$7:$G$16,6,FALSE),0),0),0)</f>
        <v>0</v>
      </c>
      <c r="S146" s="5">
        <f>IFERROR(IF(H146=1,IF(VLOOKUP(I146,Inputs!$A$20:$G$29,7,FALSE)="Base Increase",VLOOKUP(I146,Inputs!$A$7:$G$16,7,FALSE),0),0),0)</f>
        <v>0</v>
      </c>
      <c r="T146" s="5">
        <f t="shared" si="12"/>
        <v>0</v>
      </c>
      <c r="U146" s="5">
        <f t="shared" si="13"/>
        <v>0</v>
      </c>
      <c r="V146" s="5">
        <f t="shared" si="14"/>
        <v>0</v>
      </c>
      <c r="W146" s="5">
        <f t="shared" si="15"/>
        <v>0</v>
      </c>
      <c r="X146" s="5">
        <f>IF(AND(I146&lt;=4,V146&gt;Inputs!$B$32),MAX(C146,Inputs!$B$32),V146)</f>
        <v>0</v>
      </c>
      <c r="Y146" s="5">
        <f>IF(AND(I146&lt;=4,W146&gt;Inputs!$B$32),MAX(C146,Inputs!$B$32),W146)</f>
        <v>0</v>
      </c>
      <c r="Z146" s="5">
        <f>IF(AND(I146&lt;=7,X146&gt;Inputs!$B$33),MAX(C146,Inputs!$B$33),X146)</f>
        <v>0</v>
      </c>
      <c r="AA146" s="5">
        <f>IF(W146&gt;Inputs!$B$34,Inputs!$B$34,Y146)</f>
        <v>0</v>
      </c>
      <c r="AB146" s="5">
        <f>IF(Z146&gt;Inputs!$B$34,Inputs!$B$34,Z146)</f>
        <v>0</v>
      </c>
      <c r="AC146" s="5">
        <f>IF(AA146&gt;Inputs!$B$34,Inputs!$B$34,AA146)</f>
        <v>0</v>
      </c>
      <c r="AD146" s="11">
        <f t="shared" si="16"/>
        <v>0</v>
      </c>
      <c r="AE146" s="11">
        <f t="shared" si="17"/>
        <v>0</v>
      </c>
    </row>
    <row r="147" spans="1:31" x14ac:dyDescent="0.25">
      <c r="A147" s="1">
        <f>'Salary and Rating'!A148</f>
        <v>0</v>
      </c>
      <c r="B147" s="1">
        <f>'Salary and Rating'!B148</f>
        <v>0</v>
      </c>
      <c r="C147" s="13">
        <f>'Salary and Rating'!C148</f>
        <v>0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5">
        <f>'Salary and Rating'!J148</f>
        <v>0</v>
      </c>
      <c r="J147" s="5">
        <f>IFERROR(IF(VLOOKUP(I147,Inputs!$A$20:$G$29,3,FALSE)="Stipend Award",VLOOKUP(I147,Inputs!$A$7:$G$16,3,FALSE),0),0)</f>
        <v>0</v>
      </c>
      <c r="K147" s="5">
        <f>IFERROR(IF(VLOOKUP(I147,Inputs!$A$20:$G$29,4,FALSE)="Stipend Award",VLOOKUP(I147,Inputs!$A$7:$G$16,4,FALSE),0),0)</f>
        <v>0</v>
      </c>
      <c r="L147" s="5">
        <f>IFERROR(IF(F147=1,IF(VLOOKUP(I147,Inputs!$A$20:$G$29,5,FALSE)="Stipend Award",VLOOKUP(I147,Inputs!$A$7:$G$16,5,FALSE),0),0),0)</f>
        <v>0</v>
      </c>
      <c r="M147" s="5">
        <f>IFERROR(IF(G147=1,IF(VLOOKUP(I147,Inputs!$A$20:$G$29,6,FALSE)="Stipend Award",VLOOKUP(I147,Inputs!$A$7:$G$16,6,FALSE),0),0),0)</f>
        <v>0</v>
      </c>
      <c r="N147" s="5">
        <f>IFERROR(IF(H147=1,IF(VLOOKUP(I147,Inputs!$A$20:$G$29,7,FALSE)="Stipend Award",VLOOKUP(I147,Inputs!$A$7:$G$16,7,FALSE),0),0),0)</f>
        <v>0</v>
      </c>
      <c r="O147" s="5">
        <f>IFERROR(IF(VLOOKUP(I147,Inputs!$A$20:$G$29,3,FALSE)="Base Increase",VLOOKUP(I147,Inputs!$A$7:$G$16,3,FALSE),0),0)</f>
        <v>0</v>
      </c>
      <c r="P147" s="5">
        <f>IFERROR(IF(VLOOKUP(I147,Inputs!$A$20:$G$29,4,FALSE)="Base Increase",VLOOKUP(I147,Inputs!$A$7:$G$16,4,FALSE),0),0)</f>
        <v>0</v>
      </c>
      <c r="Q147" s="5">
        <f>IFERROR(IF(F147=1,IF(VLOOKUP(I147,Inputs!$A$20:$G$29,5,FALSE)="Base Increase",VLOOKUP(I147,Inputs!$A$7:$G$16,5,FALSE),0),0),0)</f>
        <v>0</v>
      </c>
      <c r="R147" s="5">
        <f>IFERROR(IF(G147=1,IF(VLOOKUP(I147,Inputs!$A$20:$G$29,6,FALSE)="Base Increase",VLOOKUP(I147,Inputs!$A$7:$G$16,6,FALSE),0),0),0)</f>
        <v>0</v>
      </c>
      <c r="S147" s="5">
        <f>IFERROR(IF(H147=1,IF(VLOOKUP(I147,Inputs!$A$20:$G$29,7,FALSE)="Base Increase",VLOOKUP(I147,Inputs!$A$7:$G$16,7,FALSE),0),0),0)</f>
        <v>0</v>
      </c>
      <c r="T147" s="5">
        <f t="shared" si="12"/>
        <v>0</v>
      </c>
      <c r="U147" s="5">
        <f t="shared" si="13"/>
        <v>0</v>
      </c>
      <c r="V147" s="5">
        <f t="shared" si="14"/>
        <v>0</v>
      </c>
      <c r="W147" s="5">
        <f t="shared" si="15"/>
        <v>0</v>
      </c>
      <c r="X147" s="5">
        <f>IF(AND(I147&lt;=4,V147&gt;Inputs!$B$32),MAX(C147,Inputs!$B$32),V147)</f>
        <v>0</v>
      </c>
      <c r="Y147" s="5">
        <f>IF(AND(I147&lt;=4,W147&gt;Inputs!$B$32),MAX(C147,Inputs!$B$32),W147)</f>
        <v>0</v>
      </c>
      <c r="Z147" s="5">
        <f>IF(AND(I147&lt;=7,X147&gt;Inputs!$B$33),MAX(C147,Inputs!$B$33),X147)</f>
        <v>0</v>
      </c>
      <c r="AA147" s="5">
        <f>IF(W147&gt;Inputs!$B$34,Inputs!$B$34,Y147)</f>
        <v>0</v>
      </c>
      <c r="AB147" s="5">
        <f>IF(Z147&gt;Inputs!$B$34,Inputs!$B$34,Z147)</f>
        <v>0</v>
      </c>
      <c r="AC147" s="5">
        <f>IF(AA147&gt;Inputs!$B$34,Inputs!$B$34,AA147)</f>
        <v>0</v>
      </c>
      <c r="AD147" s="11">
        <f t="shared" si="16"/>
        <v>0</v>
      </c>
      <c r="AE147" s="11">
        <f t="shared" si="17"/>
        <v>0</v>
      </c>
    </row>
    <row r="148" spans="1:31" x14ac:dyDescent="0.25">
      <c r="A148" s="1">
        <f>'Salary and Rating'!A149</f>
        <v>0</v>
      </c>
      <c r="B148" s="1">
        <f>'Salary and Rating'!B149</f>
        <v>0</v>
      </c>
      <c r="C148" s="13">
        <f>'Salary and Rating'!C149</f>
        <v>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f>'Salary and Rating'!J149</f>
        <v>0</v>
      </c>
      <c r="J148" s="5">
        <f>IFERROR(IF(VLOOKUP(I148,Inputs!$A$20:$G$29,3,FALSE)="Stipend Award",VLOOKUP(I148,Inputs!$A$7:$G$16,3,FALSE),0),0)</f>
        <v>0</v>
      </c>
      <c r="K148" s="5">
        <f>IFERROR(IF(VLOOKUP(I148,Inputs!$A$20:$G$29,4,FALSE)="Stipend Award",VLOOKUP(I148,Inputs!$A$7:$G$16,4,FALSE),0),0)</f>
        <v>0</v>
      </c>
      <c r="L148" s="5">
        <f>IFERROR(IF(F148=1,IF(VLOOKUP(I148,Inputs!$A$20:$G$29,5,FALSE)="Stipend Award",VLOOKUP(I148,Inputs!$A$7:$G$16,5,FALSE),0),0),0)</f>
        <v>0</v>
      </c>
      <c r="M148" s="5">
        <f>IFERROR(IF(G148=1,IF(VLOOKUP(I148,Inputs!$A$20:$G$29,6,FALSE)="Stipend Award",VLOOKUP(I148,Inputs!$A$7:$G$16,6,FALSE),0),0),0)</f>
        <v>0</v>
      </c>
      <c r="N148" s="5">
        <f>IFERROR(IF(H148=1,IF(VLOOKUP(I148,Inputs!$A$20:$G$29,7,FALSE)="Stipend Award",VLOOKUP(I148,Inputs!$A$7:$G$16,7,FALSE),0),0),0)</f>
        <v>0</v>
      </c>
      <c r="O148" s="5">
        <f>IFERROR(IF(VLOOKUP(I148,Inputs!$A$20:$G$29,3,FALSE)="Base Increase",VLOOKUP(I148,Inputs!$A$7:$G$16,3,FALSE),0),0)</f>
        <v>0</v>
      </c>
      <c r="P148" s="5">
        <f>IFERROR(IF(VLOOKUP(I148,Inputs!$A$20:$G$29,4,FALSE)="Base Increase",VLOOKUP(I148,Inputs!$A$7:$G$16,4,FALSE),0),0)</f>
        <v>0</v>
      </c>
      <c r="Q148" s="5">
        <f>IFERROR(IF(F148=1,IF(VLOOKUP(I148,Inputs!$A$20:$G$29,5,FALSE)="Base Increase",VLOOKUP(I148,Inputs!$A$7:$G$16,5,FALSE),0),0),0)</f>
        <v>0</v>
      </c>
      <c r="R148" s="5">
        <f>IFERROR(IF(G148=1,IF(VLOOKUP(I148,Inputs!$A$20:$G$29,6,FALSE)="Base Increase",VLOOKUP(I148,Inputs!$A$7:$G$16,6,FALSE),0),0),0)</f>
        <v>0</v>
      </c>
      <c r="S148" s="5">
        <f>IFERROR(IF(H148=1,IF(VLOOKUP(I148,Inputs!$A$20:$G$29,7,FALSE)="Base Increase",VLOOKUP(I148,Inputs!$A$7:$G$16,7,FALSE),0),0),0)</f>
        <v>0</v>
      </c>
      <c r="T148" s="5">
        <f t="shared" si="12"/>
        <v>0</v>
      </c>
      <c r="U148" s="5">
        <f t="shared" si="13"/>
        <v>0</v>
      </c>
      <c r="V148" s="5">
        <f t="shared" si="14"/>
        <v>0</v>
      </c>
      <c r="W148" s="5">
        <f t="shared" si="15"/>
        <v>0</v>
      </c>
      <c r="X148" s="5">
        <f>IF(AND(I148&lt;=4,V148&gt;Inputs!$B$32),MAX(C148,Inputs!$B$32),V148)</f>
        <v>0</v>
      </c>
      <c r="Y148" s="5">
        <f>IF(AND(I148&lt;=4,W148&gt;Inputs!$B$32),MAX(C148,Inputs!$B$32),W148)</f>
        <v>0</v>
      </c>
      <c r="Z148" s="5">
        <f>IF(AND(I148&lt;=7,X148&gt;Inputs!$B$33),MAX(C148,Inputs!$B$33),X148)</f>
        <v>0</v>
      </c>
      <c r="AA148" s="5">
        <f>IF(W148&gt;Inputs!$B$34,Inputs!$B$34,Y148)</f>
        <v>0</v>
      </c>
      <c r="AB148" s="5">
        <f>IF(Z148&gt;Inputs!$B$34,Inputs!$B$34,Z148)</f>
        <v>0</v>
      </c>
      <c r="AC148" s="5">
        <f>IF(AA148&gt;Inputs!$B$34,Inputs!$B$34,AA148)</f>
        <v>0</v>
      </c>
      <c r="AD148" s="11">
        <f t="shared" si="16"/>
        <v>0</v>
      </c>
      <c r="AE148" s="11">
        <f t="shared" si="17"/>
        <v>0</v>
      </c>
    </row>
    <row r="149" spans="1:31" x14ac:dyDescent="0.25">
      <c r="A149" s="1">
        <f>'Salary and Rating'!A150</f>
        <v>0</v>
      </c>
      <c r="B149" s="1">
        <f>'Salary and Rating'!B150</f>
        <v>0</v>
      </c>
      <c r="C149" s="13">
        <f>'Salary and Rating'!C150</f>
        <v>0</v>
      </c>
      <c r="D149" s="5">
        <v>0</v>
      </c>
      <c r="E149" s="5">
        <v>0</v>
      </c>
      <c r="F149" s="5">
        <v>0</v>
      </c>
      <c r="G149" s="5">
        <v>0</v>
      </c>
      <c r="H149" s="5">
        <v>0</v>
      </c>
      <c r="I149" s="5">
        <f>'Salary and Rating'!J150</f>
        <v>0</v>
      </c>
      <c r="J149" s="5">
        <f>IFERROR(IF(VLOOKUP(I149,Inputs!$A$20:$G$29,3,FALSE)="Stipend Award",VLOOKUP(I149,Inputs!$A$7:$G$16,3,FALSE),0),0)</f>
        <v>0</v>
      </c>
      <c r="K149" s="5">
        <f>IFERROR(IF(VLOOKUP(I149,Inputs!$A$20:$G$29,4,FALSE)="Stipend Award",VLOOKUP(I149,Inputs!$A$7:$G$16,4,FALSE),0),0)</f>
        <v>0</v>
      </c>
      <c r="L149" s="5">
        <f>IFERROR(IF(F149=1,IF(VLOOKUP(I149,Inputs!$A$20:$G$29,5,FALSE)="Stipend Award",VLOOKUP(I149,Inputs!$A$7:$G$16,5,FALSE),0),0),0)</f>
        <v>0</v>
      </c>
      <c r="M149" s="5">
        <f>IFERROR(IF(G149=1,IF(VLOOKUP(I149,Inputs!$A$20:$G$29,6,FALSE)="Stipend Award",VLOOKUP(I149,Inputs!$A$7:$G$16,6,FALSE),0),0),0)</f>
        <v>0</v>
      </c>
      <c r="N149" s="5">
        <f>IFERROR(IF(H149=1,IF(VLOOKUP(I149,Inputs!$A$20:$G$29,7,FALSE)="Stipend Award",VLOOKUP(I149,Inputs!$A$7:$G$16,7,FALSE),0),0),0)</f>
        <v>0</v>
      </c>
      <c r="O149" s="5">
        <f>IFERROR(IF(VLOOKUP(I149,Inputs!$A$20:$G$29,3,FALSE)="Base Increase",VLOOKUP(I149,Inputs!$A$7:$G$16,3,FALSE),0),0)</f>
        <v>0</v>
      </c>
      <c r="P149" s="5">
        <f>IFERROR(IF(VLOOKUP(I149,Inputs!$A$20:$G$29,4,FALSE)="Base Increase",VLOOKUP(I149,Inputs!$A$7:$G$16,4,FALSE),0),0)</f>
        <v>0</v>
      </c>
      <c r="Q149" s="5">
        <f>IFERROR(IF(F149=1,IF(VLOOKUP(I149,Inputs!$A$20:$G$29,5,FALSE)="Base Increase",VLOOKUP(I149,Inputs!$A$7:$G$16,5,FALSE),0),0),0)</f>
        <v>0</v>
      </c>
      <c r="R149" s="5">
        <f>IFERROR(IF(G149=1,IF(VLOOKUP(I149,Inputs!$A$20:$G$29,6,FALSE)="Base Increase",VLOOKUP(I149,Inputs!$A$7:$G$16,6,FALSE),0),0),0)</f>
        <v>0</v>
      </c>
      <c r="S149" s="5">
        <f>IFERROR(IF(H149=1,IF(VLOOKUP(I149,Inputs!$A$20:$G$29,7,FALSE)="Base Increase",VLOOKUP(I149,Inputs!$A$7:$G$16,7,FALSE),0),0),0)</f>
        <v>0</v>
      </c>
      <c r="T149" s="5">
        <f t="shared" si="12"/>
        <v>0</v>
      </c>
      <c r="U149" s="5">
        <f t="shared" si="13"/>
        <v>0</v>
      </c>
      <c r="V149" s="5">
        <f t="shared" si="14"/>
        <v>0</v>
      </c>
      <c r="W149" s="5">
        <f t="shared" si="15"/>
        <v>0</v>
      </c>
      <c r="X149" s="5">
        <f>IF(AND(I149&lt;=4,V149&gt;Inputs!$B$32),MAX(C149,Inputs!$B$32),V149)</f>
        <v>0</v>
      </c>
      <c r="Y149" s="5">
        <f>IF(AND(I149&lt;=4,W149&gt;Inputs!$B$32),MAX(C149,Inputs!$B$32),W149)</f>
        <v>0</v>
      </c>
      <c r="Z149" s="5">
        <f>IF(AND(I149&lt;=7,X149&gt;Inputs!$B$33),MAX(C149,Inputs!$B$33),X149)</f>
        <v>0</v>
      </c>
      <c r="AA149" s="5">
        <f>IF(W149&gt;Inputs!$B$34,Inputs!$B$34,Y149)</f>
        <v>0</v>
      </c>
      <c r="AB149" s="5">
        <f>IF(Z149&gt;Inputs!$B$34,Inputs!$B$34,Z149)</f>
        <v>0</v>
      </c>
      <c r="AC149" s="5">
        <f>IF(AA149&gt;Inputs!$B$34,Inputs!$B$34,AA149)</f>
        <v>0</v>
      </c>
      <c r="AD149" s="11">
        <f t="shared" si="16"/>
        <v>0</v>
      </c>
      <c r="AE149" s="11">
        <f t="shared" si="17"/>
        <v>0</v>
      </c>
    </row>
    <row r="150" spans="1:31" x14ac:dyDescent="0.25">
      <c r="A150" s="1">
        <f>'Salary and Rating'!A151</f>
        <v>0</v>
      </c>
      <c r="B150" s="1">
        <f>'Salary and Rating'!B151</f>
        <v>0</v>
      </c>
      <c r="C150" s="13">
        <f>'Salary and Rating'!C151</f>
        <v>0</v>
      </c>
      <c r="D150" s="5">
        <v>0</v>
      </c>
      <c r="E150" s="5">
        <v>0</v>
      </c>
      <c r="F150" s="5">
        <v>0</v>
      </c>
      <c r="G150" s="5">
        <v>0</v>
      </c>
      <c r="H150" s="5">
        <v>0</v>
      </c>
      <c r="I150" s="5">
        <f>'Salary and Rating'!J151</f>
        <v>0</v>
      </c>
      <c r="J150" s="5">
        <f>IFERROR(IF(VLOOKUP(I150,Inputs!$A$20:$G$29,3,FALSE)="Stipend Award",VLOOKUP(I150,Inputs!$A$7:$G$16,3,FALSE),0),0)</f>
        <v>0</v>
      </c>
      <c r="K150" s="5">
        <f>IFERROR(IF(VLOOKUP(I150,Inputs!$A$20:$G$29,4,FALSE)="Stipend Award",VLOOKUP(I150,Inputs!$A$7:$G$16,4,FALSE),0),0)</f>
        <v>0</v>
      </c>
      <c r="L150" s="5">
        <f>IFERROR(IF(F150=1,IF(VLOOKUP(I150,Inputs!$A$20:$G$29,5,FALSE)="Stipend Award",VLOOKUP(I150,Inputs!$A$7:$G$16,5,FALSE),0),0),0)</f>
        <v>0</v>
      </c>
      <c r="M150" s="5">
        <f>IFERROR(IF(G150=1,IF(VLOOKUP(I150,Inputs!$A$20:$G$29,6,FALSE)="Stipend Award",VLOOKUP(I150,Inputs!$A$7:$G$16,6,FALSE),0),0),0)</f>
        <v>0</v>
      </c>
      <c r="N150" s="5">
        <f>IFERROR(IF(H150=1,IF(VLOOKUP(I150,Inputs!$A$20:$G$29,7,FALSE)="Stipend Award",VLOOKUP(I150,Inputs!$A$7:$G$16,7,FALSE),0),0),0)</f>
        <v>0</v>
      </c>
      <c r="O150" s="5">
        <f>IFERROR(IF(VLOOKUP(I150,Inputs!$A$20:$G$29,3,FALSE)="Base Increase",VLOOKUP(I150,Inputs!$A$7:$G$16,3,FALSE),0),0)</f>
        <v>0</v>
      </c>
      <c r="P150" s="5">
        <f>IFERROR(IF(VLOOKUP(I150,Inputs!$A$20:$G$29,4,FALSE)="Base Increase",VLOOKUP(I150,Inputs!$A$7:$G$16,4,FALSE),0),0)</f>
        <v>0</v>
      </c>
      <c r="Q150" s="5">
        <f>IFERROR(IF(F150=1,IF(VLOOKUP(I150,Inputs!$A$20:$G$29,5,FALSE)="Base Increase",VLOOKUP(I150,Inputs!$A$7:$G$16,5,FALSE),0),0),0)</f>
        <v>0</v>
      </c>
      <c r="R150" s="5">
        <f>IFERROR(IF(G150=1,IF(VLOOKUP(I150,Inputs!$A$20:$G$29,6,FALSE)="Base Increase",VLOOKUP(I150,Inputs!$A$7:$G$16,6,FALSE),0),0),0)</f>
        <v>0</v>
      </c>
      <c r="S150" s="5">
        <f>IFERROR(IF(H150=1,IF(VLOOKUP(I150,Inputs!$A$20:$G$29,7,FALSE)="Base Increase",VLOOKUP(I150,Inputs!$A$7:$G$16,7,FALSE),0),0),0)</f>
        <v>0</v>
      </c>
      <c r="T150" s="5">
        <f t="shared" si="12"/>
        <v>0</v>
      </c>
      <c r="U150" s="5">
        <f t="shared" si="13"/>
        <v>0</v>
      </c>
      <c r="V150" s="5">
        <f t="shared" si="14"/>
        <v>0</v>
      </c>
      <c r="W150" s="5">
        <f t="shared" si="15"/>
        <v>0</v>
      </c>
      <c r="X150" s="5">
        <f>IF(AND(I150&lt;=4,V150&gt;Inputs!$B$32),MAX(C150,Inputs!$B$32),V150)</f>
        <v>0</v>
      </c>
      <c r="Y150" s="5">
        <f>IF(AND(I150&lt;=4,W150&gt;Inputs!$B$32),MAX(C150,Inputs!$B$32),W150)</f>
        <v>0</v>
      </c>
      <c r="Z150" s="5">
        <f>IF(AND(I150&lt;=7,X150&gt;Inputs!$B$33),MAX(C150,Inputs!$B$33),X150)</f>
        <v>0</v>
      </c>
      <c r="AA150" s="5">
        <f>IF(W150&gt;Inputs!$B$34,Inputs!$B$34,Y150)</f>
        <v>0</v>
      </c>
      <c r="AB150" s="5">
        <f>IF(Z150&gt;Inputs!$B$34,Inputs!$B$34,Z150)</f>
        <v>0</v>
      </c>
      <c r="AC150" s="5">
        <f>IF(AA150&gt;Inputs!$B$34,Inputs!$B$34,AA150)</f>
        <v>0</v>
      </c>
      <c r="AD150" s="11">
        <f t="shared" si="16"/>
        <v>0</v>
      </c>
      <c r="AE150" s="11">
        <f t="shared" si="17"/>
        <v>0</v>
      </c>
    </row>
    <row r="151" spans="1:31" x14ac:dyDescent="0.25">
      <c r="A151" s="1">
        <f>'Salary and Rating'!A152</f>
        <v>0</v>
      </c>
      <c r="B151" s="1">
        <f>'Salary and Rating'!B152</f>
        <v>0</v>
      </c>
      <c r="C151" s="13">
        <f>'Salary and Rating'!C152</f>
        <v>0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f>'Salary and Rating'!J152</f>
        <v>0</v>
      </c>
      <c r="J151" s="5">
        <f>IFERROR(IF(VLOOKUP(I151,Inputs!$A$20:$G$29,3,FALSE)="Stipend Award",VLOOKUP(I151,Inputs!$A$7:$G$16,3,FALSE),0),0)</f>
        <v>0</v>
      </c>
      <c r="K151" s="5">
        <f>IFERROR(IF(VLOOKUP(I151,Inputs!$A$20:$G$29,4,FALSE)="Stipend Award",VLOOKUP(I151,Inputs!$A$7:$G$16,4,FALSE),0),0)</f>
        <v>0</v>
      </c>
      <c r="L151" s="5">
        <f>IFERROR(IF(F151=1,IF(VLOOKUP(I151,Inputs!$A$20:$G$29,5,FALSE)="Stipend Award",VLOOKUP(I151,Inputs!$A$7:$G$16,5,FALSE),0),0),0)</f>
        <v>0</v>
      </c>
      <c r="M151" s="5">
        <f>IFERROR(IF(G151=1,IF(VLOOKUP(I151,Inputs!$A$20:$G$29,6,FALSE)="Stipend Award",VLOOKUP(I151,Inputs!$A$7:$G$16,6,FALSE),0),0),0)</f>
        <v>0</v>
      </c>
      <c r="N151" s="5">
        <f>IFERROR(IF(H151=1,IF(VLOOKUP(I151,Inputs!$A$20:$G$29,7,FALSE)="Stipend Award",VLOOKUP(I151,Inputs!$A$7:$G$16,7,FALSE),0),0),0)</f>
        <v>0</v>
      </c>
      <c r="O151" s="5">
        <f>IFERROR(IF(VLOOKUP(I151,Inputs!$A$20:$G$29,3,FALSE)="Base Increase",VLOOKUP(I151,Inputs!$A$7:$G$16,3,FALSE),0),0)</f>
        <v>0</v>
      </c>
      <c r="P151" s="5">
        <f>IFERROR(IF(VLOOKUP(I151,Inputs!$A$20:$G$29,4,FALSE)="Base Increase",VLOOKUP(I151,Inputs!$A$7:$G$16,4,FALSE),0),0)</f>
        <v>0</v>
      </c>
      <c r="Q151" s="5">
        <f>IFERROR(IF(F151=1,IF(VLOOKUP(I151,Inputs!$A$20:$G$29,5,FALSE)="Base Increase",VLOOKUP(I151,Inputs!$A$7:$G$16,5,FALSE),0),0),0)</f>
        <v>0</v>
      </c>
      <c r="R151" s="5">
        <f>IFERROR(IF(G151=1,IF(VLOOKUP(I151,Inputs!$A$20:$G$29,6,FALSE)="Base Increase",VLOOKUP(I151,Inputs!$A$7:$G$16,6,FALSE),0),0),0)</f>
        <v>0</v>
      </c>
      <c r="S151" s="5">
        <f>IFERROR(IF(H151=1,IF(VLOOKUP(I151,Inputs!$A$20:$G$29,7,FALSE)="Base Increase",VLOOKUP(I151,Inputs!$A$7:$G$16,7,FALSE),0),0),0)</f>
        <v>0</v>
      </c>
      <c r="T151" s="5">
        <f t="shared" si="12"/>
        <v>0</v>
      </c>
      <c r="U151" s="5">
        <f t="shared" si="13"/>
        <v>0</v>
      </c>
      <c r="V151" s="5">
        <f t="shared" si="14"/>
        <v>0</v>
      </c>
      <c r="W151" s="5">
        <f t="shared" si="15"/>
        <v>0</v>
      </c>
      <c r="X151" s="5">
        <f>IF(AND(I151&lt;=4,V151&gt;Inputs!$B$32),MAX(C151,Inputs!$B$32),V151)</f>
        <v>0</v>
      </c>
      <c r="Y151" s="5">
        <f>IF(AND(I151&lt;=4,W151&gt;Inputs!$B$32),MAX(C151,Inputs!$B$32),W151)</f>
        <v>0</v>
      </c>
      <c r="Z151" s="5">
        <f>IF(AND(I151&lt;=7,X151&gt;Inputs!$B$33),MAX(C151,Inputs!$B$33),X151)</f>
        <v>0</v>
      </c>
      <c r="AA151" s="5">
        <f>IF(W151&gt;Inputs!$B$34,Inputs!$B$34,Y151)</f>
        <v>0</v>
      </c>
      <c r="AB151" s="5">
        <f>IF(Z151&gt;Inputs!$B$34,Inputs!$B$34,Z151)</f>
        <v>0</v>
      </c>
      <c r="AC151" s="5">
        <f>IF(AA151&gt;Inputs!$B$34,Inputs!$B$34,AA151)</f>
        <v>0</v>
      </c>
      <c r="AD151" s="11">
        <f t="shared" si="16"/>
        <v>0</v>
      </c>
      <c r="AE151" s="11">
        <f t="shared" si="17"/>
        <v>0</v>
      </c>
    </row>
    <row r="152" spans="1:31" x14ac:dyDescent="0.25">
      <c r="A152" s="1">
        <f>'Salary and Rating'!A153</f>
        <v>0</v>
      </c>
      <c r="B152" s="1">
        <f>'Salary and Rating'!B153</f>
        <v>0</v>
      </c>
      <c r="C152" s="13">
        <f>'Salary and Rating'!C153</f>
        <v>0</v>
      </c>
      <c r="D152" s="5">
        <v>0</v>
      </c>
      <c r="E152" s="5">
        <v>0</v>
      </c>
      <c r="F152" s="5">
        <v>0</v>
      </c>
      <c r="G152" s="5">
        <v>0</v>
      </c>
      <c r="H152" s="5">
        <v>0</v>
      </c>
      <c r="I152" s="5">
        <f>'Salary and Rating'!J153</f>
        <v>0</v>
      </c>
      <c r="J152" s="5">
        <f>IFERROR(IF(VLOOKUP(I152,Inputs!$A$20:$G$29,3,FALSE)="Stipend Award",VLOOKUP(I152,Inputs!$A$7:$G$16,3,FALSE),0),0)</f>
        <v>0</v>
      </c>
      <c r="K152" s="5">
        <f>IFERROR(IF(VLOOKUP(I152,Inputs!$A$20:$G$29,4,FALSE)="Stipend Award",VLOOKUP(I152,Inputs!$A$7:$G$16,4,FALSE),0),0)</f>
        <v>0</v>
      </c>
      <c r="L152" s="5">
        <f>IFERROR(IF(F152=1,IF(VLOOKUP(I152,Inputs!$A$20:$G$29,5,FALSE)="Stipend Award",VLOOKUP(I152,Inputs!$A$7:$G$16,5,FALSE),0),0),0)</f>
        <v>0</v>
      </c>
      <c r="M152" s="5">
        <f>IFERROR(IF(G152=1,IF(VLOOKUP(I152,Inputs!$A$20:$G$29,6,FALSE)="Stipend Award",VLOOKUP(I152,Inputs!$A$7:$G$16,6,FALSE),0),0),0)</f>
        <v>0</v>
      </c>
      <c r="N152" s="5">
        <f>IFERROR(IF(H152=1,IF(VLOOKUP(I152,Inputs!$A$20:$G$29,7,FALSE)="Stipend Award",VLOOKUP(I152,Inputs!$A$7:$G$16,7,FALSE),0),0),0)</f>
        <v>0</v>
      </c>
      <c r="O152" s="5">
        <f>IFERROR(IF(VLOOKUP(I152,Inputs!$A$20:$G$29,3,FALSE)="Base Increase",VLOOKUP(I152,Inputs!$A$7:$G$16,3,FALSE),0),0)</f>
        <v>0</v>
      </c>
      <c r="P152" s="5">
        <f>IFERROR(IF(VLOOKUP(I152,Inputs!$A$20:$G$29,4,FALSE)="Base Increase",VLOOKUP(I152,Inputs!$A$7:$G$16,4,FALSE),0),0)</f>
        <v>0</v>
      </c>
      <c r="Q152" s="5">
        <f>IFERROR(IF(F152=1,IF(VLOOKUP(I152,Inputs!$A$20:$G$29,5,FALSE)="Base Increase",VLOOKUP(I152,Inputs!$A$7:$G$16,5,FALSE),0),0),0)</f>
        <v>0</v>
      </c>
      <c r="R152" s="5">
        <f>IFERROR(IF(G152=1,IF(VLOOKUP(I152,Inputs!$A$20:$G$29,6,FALSE)="Base Increase",VLOOKUP(I152,Inputs!$A$7:$G$16,6,FALSE),0),0),0)</f>
        <v>0</v>
      </c>
      <c r="S152" s="5">
        <f>IFERROR(IF(H152=1,IF(VLOOKUP(I152,Inputs!$A$20:$G$29,7,FALSE)="Base Increase",VLOOKUP(I152,Inputs!$A$7:$G$16,7,FALSE),0),0),0)</f>
        <v>0</v>
      </c>
      <c r="T152" s="5">
        <f t="shared" si="12"/>
        <v>0</v>
      </c>
      <c r="U152" s="5">
        <f t="shared" si="13"/>
        <v>0</v>
      </c>
      <c r="V152" s="5">
        <f t="shared" si="14"/>
        <v>0</v>
      </c>
      <c r="W152" s="5">
        <f t="shared" si="15"/>
        <v>0</v>
      </c>
      <c r="X152" s="5">
        <f>IF(AND(I152&lt;=4,V152&gt;Inputs!$B$32),MAX(C152,Inputs!$B$32),V152)</f>
        <v>0</v>
      </c>
      <c r="Y152" s="5">
        <f>IF(AND(I152&lt;=4,W152&gt;Inputs!$B$32),MAX(C152,Inputs!$B$32),W152)</f>
        <v>0</v>
      </c>
      <c r="Z152" s="5">
        <f>IF(AND(I152&lt;=7,X152&gt;Inputs!$B$33),MAX(C152,Inputs!$B$33),X152)</f>
        <v>0</v>
      </c>
      <c r="AA152" s="5">
        <f>IF(W152&gt;Inputs!$B$34,Inputs!$B$34,Y152)</f>
        <v>0</v>
      </c>
      <c r="AB152" s="5">
        <f>IF(Z152&gt;Inputs!$B$34,Inputs!$B$34,Z152)</f>
        <v>0</v>
      </c>
      <c r="AC152" s="5">
        <f>IF(AA152&gt;Inputs!$B$34,Inputs!$B$34,AA152)</f>
        <v>0</v>
      </c>
      <c r="AD152" s="11">
        <f t="shared" si="16"/>
        <v>0</v>
      </c>
      <c r="AE152" s="11">
        <f t="shared" si="17"/>
        <v>0</v>
      </c>
    </row>
    <row r="153" spans="1:31" x14ac:dyDescent="0.25">
      <c r="A153" s="1">
        <f>'Salary and Rating'!A154</f>
        <v>0</v>
      </c>
      <c r="B153" s="1">
        <f>'Salary and Rating'!B154</f>
        <v>0</v>
      </c>
      <c r="C153" s="13">
        <f>'Salary and Rating'!C154</f>
        <v>0</v>
      </c>
      <c r="D153" s="5">
        <v>0</v>
      </c>
      <c r="E153" s="5">
        <v>0</v>
      </c>
      <c r="F153" s="5">
        <v>0</v>
      </c>
      <c r="G153" s="5">
        <v>0</v>
      </c>
      <c r="H153" s="5">
        <v>0</v>
      </c>
      <c r="I153" s="5">
        <f>'Salary and Rating'!J154</f>
        <v>0</v>
      </c>
      <c r="J153" s="5">
        <f>IFERROR(IF(VLOOKUP(I153,Inputs!$A$20:$G$29,3,FALSE)="Stipend Award",VLOOKUP(I153,Inputs!$A$7:$G$16,3,FALSE),0),0)</f>
        <v>0</v>
      </c>
      <c r="K153" s="5">
        <f>IFERROR(IF(VLOOKUP(I153,Inputs!$A$20:$G$29,4,FALSE)="Stipend Award",VLOOKUP(I153,Inputs!$A$7:$G$16,4,FALSE),0),0)</f>
        <v>0</v>
      </c>
      <c r="L153" s="5">
        <f>IFERROR(IF(F153=1,IF(VLOOKUP(I153,Inputs!$A$20:$G$29,5,FALSE)="Stipend Award",VLOOKUP(I153,Inputs!$A$7:$G$16,5,FALSE),0),0),0)</f>
        <v>0</v>
      </c>
      <c r="M153" s="5">
        <f>IFERROR(IF(G153=1,IF(VLOOKUP(I153,Inputs!$A$20:$G$29,6,FALSE)="Stipend Award",VLOOKUP(I153,Inputs!$A$7:$G$16,6,FALSE),0),0),0)</f>
        <v>0</v>
      </c>
      <c r="N153" s="5">
        <f>IFERROR(IF(H153=1,IF(VLOOKUP(I153,Inputs!$A$20:$G$29,7,FALSE)="Stipend Award",VLOOKUP(I153,Inputs!$A$7:$G$16,7,FALSE),0),0),0)</f>
        <v>0</v>
      </c>
      <c r="O153" s="5">
        <f>IFERROR(IF(VLOOKUP(I153,Inputs!$A$20:$G$29,3,FALSE)="Base Increase",VLOOKUP(I153,Inputs!$A$7:$G$16,3,FALSE),0),0)</f>
        <v>0</v>
      </c>
      <c r="P153" s="5">
        <f>IFERROR(IF(VLOOKUP(I153,Inputs!$A$20:$G$29,4,FALSE)="Base Increase",VLOOKUP(I153,Inputs!$A$7:$G$16,4,FALSE),0),0)</f>
        <v>0</v>
      </c>
      <c r="Q153" s="5">
        <f>IFERROR(IF(F153=1,IF(VLOOKUP(I153,Inputs!$A$20:$G$29,5,FALSE)="Base Increase",VLOOKUP(I153,Inputs!$A$7:$G$16,5,FALSE),0),0),0)</f>
        <v>0</v>
      </c>
      <c r="R153" s="5">
        <f>IFERROR(IF(G153=1,IF(VLOOKUP(I153,Inputs!$A$20:$G$29,6,FALSE)="Base Increase",VLOOKUP(I153,Inputs!$A$7:$G$16,6,FALSE),0),0),0)</f>
        <v>0</v>
      </c>
      <c r="S153" s="5">
        <f>IFERROR(IF(H153=1,IF(VLOOKUP(I153,Inputs!$A$20:$G$29,7,FALSE)="Base Increase",VLOOKUP(I153,Inputs!$A$7:$G$16,7,FALSE),0),0),0)</f>
        <v>0</v>
      </c>
      <c r="T153" s="5">
        <f t="shared" si="12"/>
        <v>0</v>
      </c>
      <c r="U153" s="5">
        <f t="shared" si="13"/>
        <v>0</v>
      </c>
      <c r="V153" s="5">
        <f t="shared" si="14"/>
        <v>0</v>
      </c>
      <c r="W153" s="5">
        <f t="shared" si="15"/>
        <v>0</v>
      </c>
      <c r="X153" s="5">
        <f>IF(AND(I153&lt;=4,V153&gt;Inputs!$B$32),MAX(C153,Inputs!$B$32),V153)</f>
        <v>0</v>
      </c>
      <c r="Y153" s="5">
        <f>IF(AND(I153&lt;=4,W153&gt;Inputs!$B$32),MAX(C153,Inputs!$B$32),W153)</f>
        <v>0</v>
      </c>
      <c r="Z153" s="5">
        <f>IF(AND(I153&lt;=7,X153&gt;Inputs!$B$33),MAX(C153,Inputs!$B$33),X153)</f>
        <v>0</v>
      </c>
      <c r="AA153" s="5">
        <f>IF(W153&gt;Inputs!$B$34,Inputs!$B$34,Y153)</f>
        <v>0</v>
      </c>
      <c r="AB153" s="5">
        <f>IF(Z153&gt;Inputs!$B$34,Inputs!$B$34,Z153)</f>
        <v>0</v>
      </c>
      <c r="AC153" s="5">
        <f>IF(AA153&gt;Inputs!$B$34,Inputs!$B$34,AA153)</f>
        <v>0</v>
      </c>
      <c r="AD153" s="11">
        <f t="shared" si="16"/>
        <v>0</v>
      </c>
      <c r="AE153" s="11">
        <f t="shared" si="17"/>
        <v>0</v>
      </c>
    </row>
    <row r="154" spans="1:31" x14ac:dyDescent="0.25">
      <c r="A154" s="1">
        <f>'Salary and Rating'!A155</f>
        <v>0</v>
      </c>
      <c r="B154" s="1">
        <f>'Salary and Rating'!B155</f>
        <v>0</v>
      </c>
      <c r="C154" s="13">
        <f>'Salary and Rating'!C155</f>
        <v>0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f>'Salary and Rating'!J155</f>
        <v>0</v>
      </c>
      <c r="J154" s="5">
        <f>IFERROR(IF(VLOOKUP(I154,Inputs!$A$20:$G$29,3,FALSE)="Stipend Award",VLOOKUP(I154,Inputs!$A$7:$G$16,3,FALSE),0),0)</f>
        <v>0</v>
      </c>
      <c r="K154" s="5">
        <f>IFERROR(IF(VLOOKUP(I154,Inputs!$A$20:$G$29,4,FALSE)="Stipend Award",VLOOKUP(I154,Inputs!$A$7:$G$16,4,FALSE),0),0)</f>
        <v>0</v>
      </c>
      <c r="L154" s="5">
        <f>IFERROR(IF(F154=1,IF(VLOOKUP(I154,Inputs!$A$20:$G$29,5,FALSE)="Stipend Award",VLOOKUP(I154,Inputs!$A$7:$G$16,5,FALSE),0),0),0)</f>
        <v>0</v>
      </c>
      <c r="M154" s="5">
        <f>IFERROR(IF(G154=1,IF(VLOOKUP(I154,Inputs!$A$20:$G$29,6,FALSE)="Stipend Award",VLOOKUP(I154,Inputs!$A$7:$G$16,6,FALSE),0),0),0)</f>
        <v>0</v>
      </c>
      <c r="N154" s="5">
        <f>IFERROR(IF(H154=1,IF(VLOOKUP(I154,Inputs!$A$20:$G$29,7,FALSE)="Stipend Award",VLOOKUP(I154,Inputs!$A$7:$G$16,7,FALSE),0),0),0)</f>
        <v>0</v>
      </c>
      <c r="O154" s="5">
        <f>IFERROR(IF(VLOOKUP(I154,Inputs!$A$20:$G$29,3,FALSE)="Base Increase",VLOOKUP(I154,Inputs!$A$7:$G$16,3,FALSE),0),0)</f>
        <v>0</v>
      </c>
      <c r="P154" s="5">
        <f>IFERROR(IF(VLOOKUP(I154,Inputs!$A$20:$G$29,4,FALSE)="Base Increase",VLOOKUP(I154,Inputs!$A$7:$G$16,4,FALSE),0),0)</f>
        <v>0</v>
      </c>
      <c r="Q154" s="5">
        <f>IFERROR(IF(F154=1,IF(VLOOKUP(I154,Inputs!$A$20:$G$29,5,FALSE)="Base Increase",VLOOKUP(I154,Inputs!$A$7:$G$16,5,FALSE),0),0),0)</f>
        <v>0</v>
      </c>
      <c r="R154" s="5">
        <f>IFERROR(IF(G154=1,IF(VLOOKUP(I154,Inputs!$A$20:$G$29,6,FALSE)="Base Increase",VLOOKUP(I154,Inputs!$A$7:$G$16,6,FALSE),0),0),0)</f>
        <v>0</v>
      </c>
      <c r="S154" s="5">
        <f>IFERROR(IF(H154=1,IF(VLOOKUP(I154,Inputs!$A$20:$G$29,7,FALSE)="Base Increase",VLOOKUP(I154,Inputs!$A$7:$G$16,7,FALSE),0),0),0)</f>
        <v>0</v>
      </c>
      <c r="T154" s="5">
        <f t="shared" si="12"/>
        <v>0</v>
      </c>
      <c r="U154" s="5">
        <f t="shared" si="13"/>
        <v>0</v>
      </c>
      <c r="V154" s="5">
        <f t="shared" si="14"/>
        <v>0</v>
      </c>
      <c r="W154" s="5">
        <f t="shared" si="15"/>
        <v>0</v>
      </c>
      <c r="X154" s="5">
        <f>IF(AND(I154&lt;=4,V154&gt;Inputs!$B$32),MAX(C154,Inputs!$B$32),V154)</f>
        <v>0</v>
      </c>
      <c r="Y154" s="5">
        <f>IF(AND(I154&lt;=4,W154&gt;Inputs!$B$32),MAX(C154,Inputs!$B$32),W154)</f>
        <v>0</v>
      </c>
      <c r="Z154" s="5">
        <f>IF(AND(I154&lt;=7,X154&gt;Inputs!$B$33),MAX(C154,Inputs!$B$33),X154)</f>
        <v>0</v>
      </c>
      <c r="AA154" s="5">
        <f>IF(W154&gt;Inputs!$B$34,Inputs!$B$34,Y154)</f>
        <v>0</v>
      </c>
      <c r="AB154" s="5">
        <f>IF(Z154&gt;Inputs!$B$34,Inputs!$B$34,Z154)</f>
        <v>0</v>
      </c>
      <c r="AC154" s="5">
        <f>IF(AA154&gt;Inputs!$B$34,Inputs!$B$34,AA154)</f>
        <v>0</v>
      </c>
      <c r="AD154" s="11">
        <f t="shared" si="16"/>
        <v>0</v>
      </c>
      <c r="AE154" s="11">
        <f t="shared" si="17"/>
        <v>0</v>
      </c>
    </row>
    <row r="155" spans="1:31" x14ac:dyDescent="0.25">
      <c r="A155" s="1">
        <f>'Salary and Rating'!A156</f>
        <v>0</v>
      </c>
      <c r="B155" s="1">
        <f>'Salary and Rating'!B156</f>
        <v>0</v>
      </c>
      <c r="C155" s="13">
        <f>'Salary and Rating'!C156</f>
        <v>0</v>
      </c>
      <c r="D155" s="5">
        <v>0</v>
      </c>
      <c r="E155" s="5">
        <v>0</v>
      </c>
      <c r="F155" s="5">
        <v>0</v>
      </c>
      <c r="G155" s="5">
        <v>0</v>
      </c>
      <c r="H155" s="5">
        <v>0</v>
      </c>
      <c r="I155" s="5">
        <f>'Salary and Rating'!J156</f>
        <v>0</v>
      </c>
      <c r="J155" s="5">
        <f>IFERROR(IF(VLOOKUP(I155,Inputs!$A$20:$G$29,3,FALSE)="Stipend Award",VLOOKUP(I155,Inputs!$A$7:$G$16,3,FALSE),0),0)</f>
        <v>0</v>
      </c>
      <c r="K155" s="5">
        <f>IFERROR(IF(VLOOKUP(I155,Inputs!$A$20:$G$29,4,FALSE)="Stipend Award",VLOOKUP(I155,Inputs!$A$7:$G$16,4,FALSE),0),0)</f>
        <v>0</v>
      </c>
      <c r="L155" s="5">
        <f>IFERROR(IF(F155=1,IF(VLOOKUP(I155,Inputs!$A$20:$G$29,5,FALSE)="Stipend Award",VLOOKUP(I155,Inputs!$A$7:$G$16,5,FALSE),0),0),0)</f>
        <v>0</v>
      </c>
      <c r="M155" s="5">
        <f>IFERROR(IF(G155=1,IF(VLOOKUP(I155,Inputs!$A$20:$G$29,6,FALSE)="Stipend Award",VLOOKUP(I155,Inputs!$A$7:$G$16,6,FALSE),0),0),0)</f>
        <v>0</v>
      </c>
      <c r="N155" s="5">
        <f>IFERROR(IF(H155=1,IF(VLOOKUP(I155,Inputs!$A$20:$G$29,7,FALSE)="Stipend Award",VLOOKUP(I155,Inputs!$A$7:$G$16,7,FALSE),0),0),0)</f>
        <v>0</v>
      </c>
      <c r="O155" s="5">
        <f>IFERROR(IF(VLOOKUP(I155,Inputs!$A$20:$G$29,3,FALSE)="Base Increase",VLOOKUP(I155,Inputs!$A$7:$G$16,3,FALSE),0),0)</f>
        <v>0</v>
      </c>
      <c r="P155" s="5">
        <f>IFERROR(IF(VLOOKUP(I155,Inputs!$A$20:$G$29,4,FALSE)="Base Increase",VLOOKUP(I155,Inputs!$A$7:$G$16,4,FALSE),0),0)</f>
        <v>0</v>
      </c>
      <c r="Q155" s="5">
        <f>IFERROR(IF(F155=1,IF(VLOOKUP(I155,Inputs!$A$20:$G$29,5,FALSE)="Base Increase",VLOOKUP(I155,Inputs!$A$7:$G$16,5,FALSE),0),0),0)</f>
        <v>0</v>
      </c>
      <c r="R155" s="5">
        <f>IFERROR(IF(G155=1,IF(VLOOKUP(I155,Inputs!$A$20:$G$29,6,FALSE)="Base Increase",VLOOKUP(I155,Inputs!$A$7:$G$16,6,FALSE),0),0),0)</f>
        <v>0</v>
      </c>
      <c r="S155" s="5">
        <f>IFERROR(IF(H155=1,IF(VLOOKUP(I155,Inputs!$A$20:$G$29,7,FALSE)="Base Increase",VLOOKUP(I155,Inputs!$A$7:$G$16,7,FALSE),0),0),0)</f>
        <v>0</v>
      </c>
      <c r="T155" s="5">
        <f t="shared" si="12"/>
        <v>0</v>
      </c>
      <c r="U155" s="5">
        <f t="shared" si="13"/>
        <v>0</v>
      </c>
      <c r="V155" s="5">
        <f t="shared" si="14"/>
        <v>0</v>
      </c>
      <c r="W155" s="5">
        <f t="shared" si="15"/>
        <v>0</v>
      </c>
      <c r="X155" s="5">
        <f>IF(AND(I155&lt;=4,V155&gt;Inputs!$B$32),MAX(C155,Inputs!$B$32),V155)</f>
        <v>0</v>
      </c>
      <c r="Y155" s="5">
        <f>IF(AND(I155&lt;=4,W155&gt;Inputs!$B$32),MAX(C155,Inputs!$B$32),W155)</f>
        <v>0</v>
      </c>
      <c r="Z155" s="5">
        <f>IF(AND(I155&lt;=7,X155&gt;Inputs!$B$33),MAX(C155,Inputs!$B$33),X155)</f>
        <v>0</v>
      </c>
      <c r="AA155" s="5">
        <f>IF(W155&gt;Inputs!$B$34,Inputs!$B$34,Y155)</f>
        <v>0</v>
      </c>
      <c r="AB155" s="5">
        <f>IF(Z155&gt;Inputs!$B$34,Inputs!$B$34,Z155)</f>
        <v>0</v>
      </c>
      <c r="AC155" s="5">
        <f>IF(AA155&gt;Inputs!$B$34,Inputs!$B$34,AA155)</f>
        <v>0</v>
      </c>
      <c r="AD155" s="11">
        <f t="shared" si="16"/>
        <v>0</v>
      </c>
      <c r="AE155" s="11">
        <f t="shared" si="17"/>
        <v>0</v>
      </c>
    </row>
    <row r="156" spans="1:31" x14ac:dyDescent="0.25">
      <c r="A156" s="1">
        <f>'Salary and Rating'!A157</f>
        <v>0</v>
      </c>
      <c r="B156" s="1">
        <f>'Salary and Rating'!B157</f>
        <v>0</v>
      </c>
      <c r="C156" s="13">
        <f>'Salary and Rating'!C157</f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f>'Salary and Rating'!J157</f>
        <v>0</v>
      </c>
      <c r="J156" s="5">
        <f>IFERROR(IF(VLOOKUP(I156,Inputs!$A$20:$G$29,3,FALSE)="Stipend Award",VLOOKUP(I156,Inputs!$A$7:$G$16,3,FALSE),0),0)</f>
        <v>0</v>
      </c>
      <c r="K156" s="5">
        <f>IFERROR(IF(VLOOKUP(I156,Inputs!$A$20:$G$29,4,FALSE)="Stipend Award",VLOOKUP(I156,Inputs!$A$7:$G$16,4,FALSE),0),0)</f>
        <v>0</v>
      </c>
      <c r="L156" s="5">
        <f>IFERROR(IF(F156=1,IF(VLOOKUP(I156,Inputs!$A$20:$G$29,5,FALSE)="Stipend Award",VLOOKUP(I156,Inputs!$A$7:$G$16,5,FALSE),0),0),0)</f>
        <v>0</v>
      </c>
      <c r="M156" s="5">
        <f>IFERROR(IF(G156=1,IF(VLOOKUP(I156,Inputs!$A$20:$G$29,6,FALSE)="Stipend Award",VLOOKUP(I156,Inputs!$A$7:$G$16,6,FALSE),0),0),0)</f>
        <v>0</v>
      </c>
      <c r="N156" s="5">
        <f>IFERROR(IF(H156=1,IF(VLOOKUP(I156,Inputs!$A$20:$G$29,7,FALSE)="Stipend Award",VLOOKUP(I156,Inputs!$A$7:$G$16,7,FALSE),0),0),0)</f>
        <v>0</v>
      </c>
      <c r="O156" s="5">
        <f>IFERROR(IF(VLOOKUP(I156,Inputs!$A$20:$G$29,3,FALSE)="Base Increase",VLOOKUP(I156,Inputs!$A$7:$G$16,3,FALSE),0),0)</f>
        <v>0</v>
      </c>
      <c r="P156" s="5">
        <f>IFERROR(IF(VLOOKUP(I156,Inputs!$A$20:$G$29,4,FALSE)="Base Increase",VLOOKUP(I156,Inputs!$A$7:$G$16,4,FALSE),0),0)</f>
        <v>0</v>
      </c>
      <c r="Q156" s="5">
        <f>IFERROR(IF(F156=1,IF(VLOOKUP(I156,Inputs!$A$20:$G$29,5,FALSE)="Base Increase",VLOOKUP(I156,Inputs!$A$7:$G$16,5,FALSE),0),0),0)</f>
        <v>0</v>
      </c>
      <c r="R156" s="5">
        <f>IFERROR(IF(G156=1,IF(VLOOKUP(I156,Inputs!$A$20:$G$29,6,FALSE)="Base Increase",VLOOKUP(I156,Inputs!$A$7:$G$16,6,FALSE),0),0),0)</f>
        <v>0</v>
      </c>
      <c r="S156" s="5">
        <f>IFERROR(IF(H156=1,IF(VLOOKUP(I156,Inputs!$A$20:$G$29,7,FALSE)="Base Increase",VLOOKUP(I156,Inputs!$A$7:$G$16,7,FALSE),0),0),0)</f>
        <v>0</v>
      </c>
      <c r="T156" s="5">
        <f t="shared" si="12"/>
        <v>0</v>
      </c>
      <c r="U156" s="5">
        <f t="shared" si="13"/>
        <v>0</v>
      </c>
      <c r="V156" s="5">
        <f t="shared" si="14"/>
        <v>0</v>
      </c>
      <c r="W156" s="5">
        <f t="shared" si="15"/>
        <v>0</v>
      </c>
      <c r="X156" s="5">
        <f>IF(AND(I156&lt;=4,V156&gt;Inputs!$B$32),MAX(C156,Inputs!$B$32),V156)</f>
        <v>0</v>
      </c>
      <c r="Y156" s="5">
        <f>IF(AND(I156&lt;=4,W156&gt;Inputs!$B$32),MAX(C156,Inputs!$B$32),W156)</f>
        <v>0</v>
      </c>
      <c r="Z156" s="5">
        <f>IF(AND(I156&lt;=7,X156&gt;Inputs!$B$33),MAX(C156,Inputs!$B$33),X156)</f>
        <v>0</v>
      </c>
      <c r="AA156" s="5">
        <f>IF(W156&gt;Inputs!$B$34,Inputs!$B$34,Y156)</f>
        <v>0</v>
      </c>
      <c r="AB156" s="5">
        <f>IF(Z156&gt;Inputs!$B$34,Inputs!$B$34,Z156)</f>
        <v>0</v>
      </c>
      <c r="AC156" s="5">
        <f>IF(AA156&gt;Inputs!$B$34,Inputs!$B$34,AA156)</f>
        <v>0</v>
      </c>
      <c r="AD156" s="11">
        <f t="shared" si="16"/>
        <v>0</v>
      </c>
      <c r="AE156" s="11">
        <f t="shared" si="17"/>
        <v>0</v>
      </c>
    </row>
    <row r="157" spans="1:31" x14ac:dyDescent="0.25">
      <c r="A157" s="1">
        <f>'Salary and Rating'!A158</f>
        <v>0</v>
      </c>
      <c r="B157" s="1">
        <f>'Salary and Rating'!B158</f>
        <v>0</v>
      </c>
      <c r="C157" s="13">
        <f>'Salary and Rating'!C158</f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f>'Salary and Rating'!J158</f>
        <v>0</v>
      </c>
      <c r="J157" s="5">
        <f>IFERROR(IF(VLOOKUP(I157,Inputs!$A$20:$G$29,3,FALSE)="Stipend Award",VLOOKUP(I157,Inputs!$A$7:$G$16,3,FALSE),0),0)</f>
        <v>0</v>
      </c>
      <c r="K157" s="5">
        <f>IFERROR(IF(VLOOKUP(I157,Inputs!$A$20:$G$29,4,FALSE)="Stipend Award",VLOOKUP(I157,Inputs!$A$7:$G$16,4,FALSE),0),0)</f>
        <v>0</v>
      </c>
      <c r="L157" s="5">
        <f>IFERROR(IF(F157=1,IF(VLOOKUP(I157,Inputs!$A$20:$G$29,5,FALSE)="Stipend Award",VLOOKUP(I157,Inputs!$A$7:$G$16,5,FALSE),0),0),0)</f>
        <v>0</v>
      </c>
      <c r="M157" s="5">
        <f>IFERROR(IF(G157=1,IF(VLOOKUP(I157,Inputs!$A$20:$G$29,6,FALSE)="Stipend Award",VLOOKUP(I157,Inputs!$A$7:$G$16,6,FALSE),0),0),0)</f>
        <v>0</v>
      </c>
      <c r="N157" s="5">
        <f>IFERROR(IF(H157=1,IF(VLOOKUP(I157,Inputs!$A$20:$G$29,7,FALSE)="Stipend Award",VLOOKUP(I157,Inputs!$A$7:$G$16,7,FALSE),0),0),0)</f>
        <v>0</v>
      </c>
      <c r="O157" s="5">
        <f>IFERROR(IF(VLOOKUP(I157,Inputs!$A$20:$G$29,3,FALSE)="Base Increase",VLOOKUP(I157,Inputs!$A$7:$G$16,3,FALSE),0),0)</f>
        <v>0</v>
      </c>
      <c r="P157" s="5">
        <f>IFERROR(IF(VLOOKUP(I157,Inputs!$A$20:$G$29,4,FALSE)="Base Increase",VLOOKUP(I157,Inputs!$A$7:$G$16,4,FALSE),0),0)</f>
        <v>0</v>
      </c>
      <c r="Q157" s="5">
        <f>IFERROR(IF(F157=1,IF(VLOOKUP(I157,Inputs!$A$20:$G$29,5,FALSE)="Base Increase",VLOOKUP(I157,Inputs!$A$7:$G$16,5,FALSE),0),0),0)</f>
        <v>0</v>
      </c>
      <c r="R157" s="5">
        <f>IFERROR(IF(G157=1,IF(VLOOKUP(I157,Inputs!$A$20:$G$29,6,FALSE)="Base Increase",VLOOKUP(I157,Inputs!$A$7:$G$16,6,FALSE),0),0),0)</f>
        <v>0</v>
      </c>
      <c r="S157" s="5">
        <f>IFERROR(IF(H157=1,IF(VLOOKUP(I157,Inputs!$A$20:$G$29,7,FALSE)="Base Increase",VLOOKUP(I157,Inputs!$A$7:$G$16,7,FALSE),0),0),0)</f>
        <v>0</v>
      </c>
      <c r="T157" s="5">
        <f t="shared" si="12"/>
        <v>0</v>
      </c>
      <c r="U157" s="5">
        <f t="shared" si="13"/>
        <v>0</v>
      </c>
      <c r="V157" s="5">
        <f t="shared" si="14"/>
        <v>0</v>
      </c>
      <c r="W157" s="5">
        <f t="shared" si="15"/>
        <v>0</v>
      </c>
      <c r="X157" s="5">
        <f>IF(AND(I157&lt;=4,V157&gt;Inputs!$B$32),MAX(C157,Inputs!$B$32),V157)</f>
        <v>0</v>
      </c>
      <c r="Y157" s="5">
        <f>IF(AND(I157&lt;=4,W157&gt;Inputs!$B$32),MAX(C157,Inputs!$B$32),W157)</f>
        <v>0</v>
      </c>
      <c r="Z157" s="5">
        <f>IF(AND(I157&lt;=7,X157&gt;Inputs!$B$33),MAX(C157,Inputs!$B$33),X157)</f>
        <v>0</v>
      </c>
      <c r="AA157" s="5">
        <f>IF(W157&gt;Inputs!$B$34,Inputs!$B$34,Y157)</f>
        <v>0</v>
      </c>
      <c r="AB157" s="5">
        <f>IF(Z157&gt;Inputs!$B$34,Inputs!$B$34,Z157)</f>
        <v>0</v>
      </c>
      <c r="AC157" s="5">
        <f>IF(AA157&gt;Inputs!$B$34,Inputs!$B$34,AA157)</f>
        <v>0</v>
      </c>
      <c r="AD157" s="11">
        <f t="shared" si="16"/>
        <v>0</v>
      </c>
      <c r="AE157" s="11">
        <f t="shared" si="17"/>
        <v>0</v>
      </c>
    </row>
    <row r="158" spans="1:31" x14ac:dyDescent="0.25">
      <c r="A158" s="1">
        <f>'Salary and Rating'!A159</f>
        <v>0</v>
      </c>
      <c r="B158" s="1">
        <f>'Salary and Rating'!B159</f>
        <v>0</v>
      </c>
      <c r="C158" s="13">
        <f>'Salary and Rating'!C159</f>
        <v>0</v>
      </c>
      <c r="D158" s="5">
        <v>0</v>
      </c>
      <c r="E158" s="5">
        <v>0</v>
      </c>
      <c r="F158" s="5">
        <v>0</v>
      </c>
      <c r="G158" s="5">
        <v>0</v>
      </c>
      <c r="H158" s="5">
        <v>0</v>
      </c>
      <c r="I158" s="5">
        <f>'Salary and Rating'!J159</f>
        <v>0</v>
      </c>
      <c r="J158" s="5">
        <f>IFERROR(IF(VLOOKUP(I158,Inputs!$A$20:$G$29,3,FALSE)="Stipend Award",VLOOKUP(I158,Inputs!$A$7:$G$16,3,FALSE),0),0)</f>
        <v>0</v>
      </c>
      <c r="K158" s="5">
        <f>IFERROR(IF(VLOOKUP(I158,Inputs!$A$20:$G$29,4,FALSE)="Stipend Award",VLOOKUP(I158,Inputs!$A$7:$G$16,4,FALSE),0),0)</f>
        <v>0</v>
      </c>
      <c r="L158" s="5">
        <f>IFERROR(IF(F158=1,IF(VLOOKUP(I158,Inputs!$A$20:$G$29,5,FALSE)="Stipend Award",VLOOKUP(I158,Inputs!$A$7:$G$16,5,FALSE),0),0),0)</f>
        <v>0</v>
      </c>
      <c r="M158" s="5">
        <f>IFERROR(IF(G158=1,IF(VLOOKUP(I158,Inputs!$A$20:$G$29,6,FALSE)="Stipend Award",VLOOKUP(I158,Inputs!$A$7:$G$16,6,FALSE),0),0),0)</f>
        <v>0</v>
      </c>
      <c r="N158" s="5">
        <f>IFERROR(IF(H158=1,IF(VLOOKUP(I158,Inputs!$A$20:$G$29,7,FALSE)="Stipend Award",VLOOKUP(I158,Inputs!$A$7:$G$16,7,FALSE),0),0),0)</f>
        <v>0</v>
      </c>
      <c r="O158" s="5">
        <f>IFERROR(IF(VLOOKUP(I158,Inputs!$A$20:$G$29,3,FALSE)="Base Increase",VLOOKUP(I158,Inputs!$A$7:$G$16,3,FALSE),0),0)</f>
        <v>0</v>
      </c>
      <c r="P158" s="5">
        <f>IFERROR(IF(VLOOKUP(I158,Inputs!$A$20:$G$29,4,FALSE)="Base Increase",VLOOKUP(I158,Inputs!$A$7:$G$16,4,FALSE),0),0)</f>
        <v>0</v>
      </c>
      <c r="Q158" s="5">
        <f>IFERROR(IF(F158=1,IF(VLOOKUP(I158,Inputs!$A$20:$G$29,5,FALSE)="Base Increase",VLOOKUP(I158,Inputs!$A$7:$G$16,5,FALSE),0),0),0)</f>
        <v>0</v>
      </c>
      <c r="R158" s="5">
        <f>IFERROR(IF(G158=1,IF(VLOOKUP(I158,Inputs!$A$20:$G$29,6,FALSE)="Base Increase",VLOOKUP(I158,Inputs!$A$7:$G$16,6,FALSE),0),0),0)</f>
        <v>0</v>
      </c>
      <c r="S158" s="5">
        <f>IFERROR(IF(H158=1,IF(VLOOKUP(I158,Inputs!$A$20:$G$29,7,FALSE)="Base Increase",VLOOKUP(I158,Inputs!$A$7:$G$16,7,FALSE),0),0),0)</f>
        <v>0</v>
      </c>
      <c r="T158" s="5">
        <f t="shared" si="12"/>
        <v>0</v>
      </c>
      <c r="U158" s="5">
        <f t="shared" si="13"/>
        <v>0</v>
      </c>
      <c r="V158" s="5">
        <f t="shared" si="14"/>
        <v>0</v>
      </c>
      <c r="W158" s="5">
        <f t="shared" si="15"/>
        <v>0</v>
      </c>
      <c r="X158" s="5">
        <f>IF(AND(I158&lt;=4,V158&gt;Inputs!$B$32),MAX(C158,Inputs!$B$32),V158)</f>
        <v>0</v>
      </c>
      <c r="Y158" s="5">
        <f>IF(AND(I158&lt;=4,W158&gt;Inputs!$B$32),MAX(C158,Inputs!$B$32),W158)</f>
        <v>0</v>
      </c>
      <c r="Z158" s="5">
        <f>IF(AND(I158&lt;=7,X158&gt;Inputs!$B$33),MAX(C158,Inputs!$B$33),X158)</f>
        <v>0</v>
      </c>
      <c r="AA158" s="5">
        <f>IF(W158&gt;Inputs!$B$34,Inputs!$B$34,Y158)</f>
        <v>0</v>
      </c>
      <c r="AB158" s="5">
        <f>IF(Z158&gt;Inputs!$B$34,Inputs!$B$34,Z158)</f>
        <v>0</v>
      </c>
      <c r="AC158" s="5">
        <f>IF(AA158&gt;Inputs!$B$34,Inputs!$B$34,AA158)</f>
        <v>0</v>
      </c>
      <c r="AD158" s="11">
        <f t="shared" si="16"/>
        <v>0</v>
      </c>
      <c r="AE158" s="11">
        <f t="shared" si="17"/>
        <v>0</v>
      </c>
    </row>
    <row r="159" spans="1:31" x14ac:dyDescent="0.25">
      <c r="A159" s="1">
        <f>'Salary and Rating'!A160</f>
        <v>0</v>
      </c>
      <c r="B159" s="1">
        <f>'Salary and Rating'!B160</f>
        <v>0</v>
      </c>
      <c r="C159" s="13">
        <f>'Salary and Rating'!C160</f>
        <v>0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f>'Salary and Rating'!J160</f>
        <v>0</v>
      </c>
      <c r="J159" s="5">
        <f>IFERROR(IF(VLOOKUP(I159,Inputs!$A$20:$G$29,3,FALSE)="Stipend Award",VLOOKUP(I159,Inputs!$A$7:$G$16,3,FALSE),0),0)</f>
        <v>0</v>
      </c>
      <c r="K159" s="5">
        <f>IFERROR(IF(VLOOKUP(I159,Inputs!$A$20:$G$29,4,FALSE)="Stipend Award",VLOOKUP(I159,Inputs!$A$7:$G$16,4,FALSE),0),0)</f>
        <v>0</v>
      </c>
      <c r="L159" s="5">
        <f>IFERROR(IF(F159=1,IF(VLOOKUP(I159,Inputs!$A$20:$G$29,5,FALSE)="Stipend Award",VLOOKUP(I159,Inputs!$A$7:$G$16,5,FALSE),0),0),0)</f>
        <v>0</v>
      </c>
      <c r="M159" s="5">
        <f>IFERROR(IF(G159=1,IF(VLOOKUP(I159,Inputs!$A$20:$G$29,6,FALSE)="Stipend Award",VLOOKUP(I159,Inputs!$A$7:$G$16,6,FALSE),0),0),0)</f>
        <v>0</v>
      </c>
      <c r="N159" s="5">
        <f>IFERROR(IF(H159=1,IF(VLOOKUP(I159,Inputs!$A$20:$G$29,7,FALSE)="Stipend Award",VLOOKUP(I159,Inputs!$A$7:$G$16,7,FALSE),0),0),0)</f>
        <v>0</v>
      </c>
      <c r="O159" s="5">
        <f>IFERROR(IF(VLOOKUP(I159,Inputs!$A$20:$G$29,3,FALSE)="Base Increase",VLOOKUP(I159,Inputs!$A$7:$G$16,3,FALSE),0),0)</f>
        <v>0</v>
      </c>
      <c r="P159" s="5">
        <f>IFERROR(IF(VLOOKUP(I159,Inputs!$A$20:$G$29,4,FALSE)="Base Increase",VLOOKUP(I159,Inputs!$A$7:$G$16,4,FALSE),0),0)</f>
        <v>0</v>
      </c>
      <c r="Q159" s="5">
        <f>IFERROR(IF(F159=1,IF(VLOOKUP(I159,Inputs!$A$20:$G$29,5,FALSE)="Base Increase",VLOOKUP(I159,Inputs!$A$7:$G$16,5,FALSE),0),0),0)</f>
        <v>0</v>
      </c>
      <c r="R159" s="5">
        <f>IFERROR(IF(G159=1,IF(VLOOKUP(I159,Inputs!$A$20:$G$29,6,FALSE)="Base Increase",VLOOKUP(I159,Inputs!$A$7:$G$16,6,FALSE),0),0),0)</f>
        <v>0</v>
      </c>
      <c r="S159" s="5">
        <f>IFERROR(IF(H159=1,IF(VLOOKUP(I159,Inputs!$A$20:$G$29,7,FALSE)="Base Increase",VLOOKUP(I159,Inputs!$A$7:$G$16,7,FALSE),0),0),0)</f>
        <v>0</v>
      </c>
      <c r="T159" s="5">
        <f t="shared" si="12"/>
        <v>0</v>
      </c>
      <c r="U159" s="5">
        <f t="shared" si="13"/>
        <v>0</v>
      </c>
      <c r="V159" s="5">
        <f t="shared" si="14"/>
        <v>0</v>
      </c>
      <c r="W159" s="5">
        <f t="shared" si="15"/>
        <v>0</v>
      </c>
      <c r="X159" s="5">
        <f>IF(AND(I159&lt;=4,V159&gt;Inputs!$B$32),MAX(C159,Inputs!$B$32),V159)</f>
        <v>0</v>
      </c>
      <c r="Y159" s="5">
        <f>IF(AND(I159&lt;=4,W159&gt;Inputs!$B$32),MAX(C159,Inputs!$B$32),W159)</f>
        <v>0</v>
      </c>
      <c r="Z159" s="5">
        <f>IF(AND(I159&lt;=7,X159&gt;Inputs!$B$33),MAX(C159,Inputs!$B$33),X159)</f>
        <v>0</v>
      </c>
      <c r="AA159" s="5">
        <f>IF(W159&gt;Inputs!$B$34,Inputs!$B$34,Y159)</f>
        <v>0</v>
      </c>
      <c r="AB159" s="5">
        <f>IF(Z159&gt;Inputs!$B$34,Inputs!$B$34,Z159)</f>
        <v>0</v>
      </c>
      <c r="AC159" s="5">
        <f>IF(AA159&gt;Inputs!$B$34,Inputs!$B$34,AA159)</f>
        <v>0</v>
      </c>
      <c r="AD159" s="11">
        <f t="shared" si="16"/>
        <v>0</v>
      </c>
      <c r="AE159" s="11">
        <f t="shared" si="17"/>
        <v>0</v>
      </c>
    </row>
    <row r="160" spans="1:31" x14ac:dyDescent="0.25">
      <c r="A160" s="1">
        <f>'Salary and Rating'!A161</f>
        <v>0</v>
      </c>
      <c r="B160" s="1">
        <f>'Salary and Rating'!B161</f>
        <v>0</v>
      </c>
      <c r="C160" s="13">
        <f>'Salary and Rating'!C161</f>
        <v>0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f>'Salary and Rating'!J161</f>
        <v>0</v>
      </c>
      <c r="J160" s="5">
        <f>IFERROR(IF(VLOOKUP(I160,Inputs!$A$20:$G$29,3,FALSE)="Stipend Award",VLOOKUP(I160,Inputs!$A$7:$G$16,3,FALSE),0),0)</f>
        <v>0</v>
      </c>
      <c r="K160" s="5">
        <f>IFERROR(IF(VLOOKUP(I160,Inputs!$A$20:$G$29,4,FALSE)="Stipend Award",VLOOKUP(I160,Inputs!$A$7:$G$16,4,FALSE),0),0)</f>
        <v>0</v>
      </c>
      <c r="L160" s="5">
        <f>IFERROR(IF(F160=1,IF(VLOOKUP(I160,Inputs!$A$20:$G$29,5,FALSE)="Stipend Award",VLOOKUP(I160,Inputs!$A$7:$G$16,5,FALSE),0),0),0)</f>
        <v>0</v>
      </c>
      <c r="M160" s="5">
        <f>IFERROR(IF(G160=1,IF(VLOOKUP(I160,Inputs!$A$20:$G$29,6,FALSE)="Stipend Award",VLOOKUP(I160,Inputs!$A$7:$G$16,6,FALSE),0),0),0)</f>
        <v>0</v>
      </c>
      <c r="N160" s="5">
        <f>IFERROR(IF(H160=1,IF(VLOOKUP(I160,Inputs!$A$20:$G$29,7,FALSE)="Stipend Award",VLOOKUP(I160,Inputs!$A$7:$G$16,7,FALSE),0),0),0)</f>
        <v>0</v>
      </c>
      <c r="O160" s="5">
        <f>IFERROR(IF(VLOOKUP(I160,Inputs!$A$20:$G$29,3,FALSE)="Base Increase",VLOOKUP(I160,Inputs!$A$7:$G$16,3,FALSE),0),0)</f>
        <v>0</v>
      </c>
      <c r="P160" s="5">
        <f>IFERROR(IF(VLOOKUP(I160,Inputs!$A$20:$G$29,4,FALSE)="Base Increase",VLOOKUP(I160,Inputs!$A$7:$G$16,4,FALSE),0),0)</f>
        <v>0</v>
      </c>
      <c r="Q160" s="5">
        <f>IFERROR(IF(F160=1,IF(VLOOKUP(I160,Inputs!$A$20:$G$29,5,FALSE)="Base Increase",VLOOKUP(I160,Inputs!$A$7:$G$16,5,FALSE),0),0),0)</f>
        <v>0</v>
      </c>
      <c r="R160" s="5">
        <f>IFERROR(IF(G160=1,IF(VLOOKUP(I160,Inputs!$A$20:$G$29,6,FALSE)="Base Increase",VLOOKUP(I160,Inputs!$A$7:$G$16,6,FALSE),0),0),0)</f>
        <v>0</v>
      </c>
      <c r="S160" s="5">
        <f>IFERROR(IF(H160=1,IF(VLOOKUP(I160,Inputs!$A$20:$G$29,7,FALSE)="Base Increase",VLOOKUP(I160,Inputs!$A$7:$G$16,7,FALSE),0),0),0)</f>
        <v>0</v>
      </c>
      <c r="T160" s="5">
        <f t="shared" si="12"/>
        <v>0</v>
      </c>
      <c r="U160" s="5">
        <f t="shared" si="13"/>
        <v>0</v>
      </c>
      <c r="V160" s="5">
        <f t="shared" si="14"/>
        <v>0</v>
      </c>
      <c r="W160" s="5">
        <f t="shared" si="15"/>
        <v>0</v>
      </c>
      <c r="X160" s="5">
        <f>IF(AND(I160&lt;=4,V160&gt;Inputs!$B$32),MAX(C160,Inputs!$B$32),V160)</f>
        <v>0</v>
      </c>
      <c r="Y160" s="5">
        <f>IF(AND(I160&lt;=4,W160&gt;Inputs!$B$32),MAX(C160,Inputs!$B$32),W160)</f>
        <v>0</v>
      </c>
      <c r="Z160" s="5">
        <f>IF(AND(I160&lt;=7,X160&gt;Inputs!$B$33),MAX(C160,Inputs!$B$33),X160)</f>
        <v>0</v>
      </c>
      <c r="AA160" s="5">
        <f>IF(W160&gt;Inputs!$B$34,Inputs!$B$34,Y160)</f>
        <v>0</v>
      </c>
      <c r="AB160" s="5">
        <f>IF(Z160&gt;Inputs!$B$34,Inputs!$B$34,Z160)</f>
        <v>0</v>
      </c>
      <c r="AC160" s="5">
        <f>IF(AA160&gt;Inputs!$B$34,Inputs!$B$34,AA160)</f>
        <v>0</v>
      </c>
      <c r="AD160" s="11">
        <f t="shared" si="16"/>
        <v>0</v>
      </c>
      <c r="AE160" s="11">
        <f t="shared" si="17"/>
        <v>0</v>
      </c>
    </row>
    <row r="161" spans="1:31" x14ac:dyDescent="0.25">
      <c r="A161" s="1">
        <f>'Salary and Rating'!A162</f>
        <v>0</v>
      </c>
      <c r="B161" s="1">
        <f>'Salary and Rating'!B162</f>
        <v>0</v>
      </c>
      <c r="C161" s="13">
        <f>'Salary and Rating'!C162</f>
        <v>0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5">
        <f>'Salary and Rating'!J162</f>
        <v>0</v>
      </c>
      <c r="J161" s="5">
        <f>IFERROR(IF(VLOOKUP(I161,Inputs!$A$20:$G$29,3,FALSE)="Stipend Award",VLOOKUP(I161,Inputs!$A$7:$G$16,3,FALSE),0),0)</f>
        <v>0</v>
      </c>
      <c r="K161" s="5">
        <f>IFERROR(IF(VLOOKUP(I161,Inputs!$A$20:$G$29,4,FALSE)="Stipend Award",VLOOKUP(I161,Inputs!$A$7:$G$16,4,FALSE),0),0)</f>
        <v>0</v>
      </c>
      <c r="L161" s="5">
        <f>IFERROR(IF(F161=1,IF(VLOOKUP(I161,Inputs!$A$20:$G$29,5,FALSE)="Stipend Award",VLOOKUP(I161,Inputs!$A$7:$G$16,5,FALSE),0),0),0)</f>
        <v>0</v>
      </c>
      <c r="M161" s="5">
        <f>IFERROR(IF(G161=1,IF(VLOOKUP(I161,Inputs!$A$20:$G$29,6,FALSE)="Stipend Award",VLOOKUP(I161,Inputs!$A$7:$G$16,6,FALSE),0),0),0)</f>
        <v>0</v>
      </c>
      <c r="N161" s="5">
        <f>IFERROR(IF(H161=1,IF(VLOOKUP(I161,Inputs!$A$20:$G$29,7,FALSE)="Stipend Award",VLOOKUP(I161,Inputs!$A$7:$G$16,7,FALSE),0),0),0)</f>
        <v>0</v>
      </c>
      <c r="O161" s="5">
        <f>IFERROR(IF(VLOOKUP(I161,Inputs!$A$20:$G$29,3,FALSE)="Base Increase",VLOOKUP(I161,Inputs!$A$7:$G$16,3,FALSE),0),0)</f>
        <v>0</v>
      </c>
      <c r="P161" s="5">
        <f>IFERROR(IF(VLOOKUP(I161,Inputs!$A$20:$G$29,4,FALSE)="Base Increase",VLOOKUP(I161,Inputs!$A$7:$G$16,4,FALSE),0),0)</f>
        <v>0</v>
      </c>
      <c r="Q161" s="5">
        <f>IFERROR(IF(F161=1,IF(VLOOKUP(I161,Inputs!$A$20:$G$29,5,FALSE)="Base Increase",VLOOKUP(I161,Inputs!$A$7:$G$16,5,FALSE),0),0),0)</f>
        <v>0</v>
      </c>
      <c r="R161" s="5">
        <f>IFERROR(IF(G161=1,IF(VLOOKUP(I161,Inputs!$A$20:$G$29,6,FALSE)="Base Increase",VLOOKUP(I161,Inputs!$A$7:$G$16,6,FALSE),0),0),0)</f>
        <v>0</v>
      </c>
      <c r="S161" s="5">
        <f>IFERROR(IF(H161=1,IF(VLOOKUP(I161,Inputs!$A$20:$G$29,7,FALSE)="Base Increase",VLOOKUP(I161,Inputs!$A$7:$G$16,7,FALSE),0),0),0)</f>
        <v>0</v>
      </c>
      <c r="T161" s="5">
        <f t="shared" si="12"/>
        <v>0</v>
      </c>
      <c r="U161" s="5">
        <f t="shared" si="13"/>
        <v>0</v>
      </c>
      <c r="V161" s="5">
        <f t="shared" si="14"/>
        <v>0</v>
      </c>
      <c r="W161" s="5">
        <f t="shared" si="15"/>
        <v>0</v>
      </c>
      <c r="X161" s="5">
        <f>IF(AND(I161&lt;=4,V161&gt;Inputs!$B$32),MAX(C161,Inputs!$B$32),V161)</f>
        <v>0</v>
      </c>
      <c r="Y161" s="5">
        <f>IF(AND(I161&lt;=4,W161&gt;Inputs!$B$32),MAX(C161,Inputs!$B$32),W161)</f>
        <v>0</v>
      </c>
      <c r="Z161" s="5">
        <f>IF(AND(I161&lt;=7,X161&gt;Inputs!$B$33),MAX(C161,Inputs!$B$33),X161)</f>
        <v>0</v>
      </c>
      <c r="AA161" s="5">
        <f>IF(W161&gt;Inputs!$B$34,Inputs!$B$34,Y161)</f>
        <v>0</v>
      </c>
      <c r="AB161" s="5">
        <f>IF(Z161&gt;Inputs!$B$34,Inputs!$B$34,Z161)</f>
        <v>0</v>
      </c>
      <c r="AC161" s="5">
        <f>IF(AA161&gt;Inputs!$B$34,Inputs!$B$34,AA161)</f>
        <v>0</v>
      </c>
      <c r="AD161" s="11">
        <f t="shared" si="16"/>
        <v>0</v>
      </c>
      <c r="AE161" s="11">
        <f t="shared" si="17"/>
        <v>0</v>
      </c>
    </row>
    <row r="162" spans="1:31" x14ac:dyDescent="0.25">
      <c r="A162" s="1">
        <f>'Salary and Rating'!A163</f>
        <v>0</v>
      </c>
      <c r="B162" s="1">
        <f>'Salary and Rating'!B163</f>
        <v>0</v>
      </c>
      <c r="C162" s="13">
        <f>'Salary and Rating'!C163</f>
        <v>0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f>'Salary and Rating'!J163</f>
        <v>0</v>
      </c>
      <c r="J162" s="5">
        <f>IFERROR(IF(VLOOKUP(I162,Inputs!$A$20:$G$29,3,FALSE)="Stipend Award",VLOOKUP(I162,Inputs!$A$7:$G$16,3,FALSE),0),0)</f>
        <v>0</v>
      </c>
      <c r="K162" s="5">
        <f>IFERROR(IF(VLOOKUP(I162,Inputs!$A$20:$G$29,4,FALSE)="Stipend Award",VLOOKUP(I162,Inputs!$A$7:$G$16,4,FALSE),0),0)</f>
        <v>0</v>
      </c>
      <c r="L162" s="5">
        <f>IFERROR(IF(F162=1,IF(VLOOKUP(I162,Inputs!$A$20:$G$29,5,FALSE)="Stipend Award",VLOOKUP(I162,Inputs!$A$7:$G$16,5,FALSE),0),0),0)</f>
        <v>0</v>
      </c>
      <c r="M162" s="5">
        <f>IFERROR(IF(G162=1,IF(VLOOKUP(I162,Inputs!$A$20:$G$29,6,FALSE)="Stipend Award",VLOOKUP(I162,Inputs!$A$7:$G$16,6,FALSE),0),0),0)</f>
        <v>0</v>
      </c>
      <c r="N162" s="5">
        <f>IFERROR(IF(H162=1,IF(VLOOKUP(I162,Inputs!$A$20:$G$29,7,FALSE)="Stipend Award",VLOOKUP(I162,Inputs!$A$7:$G$16,7,FALSE),0),0),0)</f>
        <v>0</v>
      </c>
      <c r="O162" s="5">
        <f>IFERROR(IF(VLOOKUP(I162,Inputs!$A$20:$G$29,3,FALSE)="Base Increase",VLOOKUP(I162,Inputs!$A$7:$G$16,3,FALSE),0),0)</f>
        <v>0</v>
      </c>
      <c r="P162" s="5">
        <f>IFERROR(IF(VLOOKUP(I162,Inputs!$A$20:$G$29,4,FALSE)="Base Increase",VLOOKUP(I162,Inputs!$A$7:$G$16,4,FALSE),0),0)</f>
        <v>0</v>
      </c>
      <c r="Q162" s="5">
        <f>IFERROR(IF(F162=1,IF(VLOOKUP(I162,Inputs!$A$20:$G$29,5,FALSE)="Base Increase",VLOOKUP(I162,Inputs!$A$7:$G$16,5,FALSE),0),0),0)</f>
        <v>0</v>
      </c>
      <c r="R162" s="5">
        <f>IFERROR(IF(G162=1,IF(VLOOKUP(I162,Inputs!$A$20:$G$29,6,FALSE)="Base Increase",VLOOKUP(I162,Inputs!$A$7:$G$16,6,FALSE),0),0),0)</f>
        <v>0</v>
      </c>
      <c r="S162" s="5">
        <f>IFERROR(IF(H162=1,IF(VLOOKUP(I162,Inputs!$A$20:$G$29,7,FALSE)="Base Increase",VLOOKUP(I162,Inputs!$A$7:$G$16,7,FALSE),0),0),0)</f>
        <v>0</v>
      </c>
      <c r="T162" s="5">
        <f t="shared" si="12"/>
        <v>0</v>
      </c>
      <c r="U162" s="5">
        <f t="shared" si="13"/>
        <v>0</v>
      </c>
      <c r="V162" s="5">
        <f t="shared" si="14"/>
        <v>0</v>
      </c>
      <c r="W162" s="5">
        <f t="shared" si="15"/>
        <v>0</v>
      </c>
      <c r="X162" s="5">
        <f>IF(AND(I162&lt;=4,V162&gt;Inputs!$B$32),MAX(C162,Inputs!$B$32),V162)</f>
        <v>0</v>
      </c>
      <c r="Y162" s="5">
        <f>IF(AND(I162&lt;=4,W162&gt;Inputs!$B$32),MAX(C162,Inputs!$B$32),W162)</f>
        <v>0</v>
      </c>
      <c r="Z162" s="5">
        <f>IF(AND(I162&lt;=7,X162&gt;Inputs!$B$33),MAX(C162,Inputs!$B$33),X162)</f>
        <v>0</v>
      </c>
      <c r="AA162" s="5">
        <f>IF(W162&gt;Inputs!$B$34,Inputs!$B$34,Y162)</f>
        <v>0</v>
      </c>
      <c r="AB162" s="5">
        <f>IF(Z162&gt;Inputs!$B$34,Inputs!$B$34,Z162)</f>
        <v>0</v>
      </c>
      <c r="AC162" s="5">
        <f>IF(AA162&gt;Inputs!$B$34,Inputs!$B$34,AA162)</f>
        <v>0</v>
      </c>
      <c r="AD162" s="11">
        <f t="shared" si="16"/>
        <v>0</v>
      </c>
      <c r="AE162" s="11">
        <f t="shared" si="17"/>
        <v>0</v>
      </c>
    </row>
    <row r="163" spans="1:31" x14ac:dyDescent="0.25">
      <c r="A163" s="1">
        <f>'Salary and Rating'!A164</f>
        <v>0</v>
      </c>
      <c r="B163" s="1">
        <f>'Salary and Rating'!B164</f>
        <v>0</v>
      </c>
      <c r="C163" s="13">
        <f>'Salary and Rating'!C164</f>
        <v>0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5">
        <f>'Salary and Rating'!J164</f>
        <v>0</v>
      </c>
      <c r="J163" s="5">
        <f>IFERROR(IF(VLOOKUP(I163,Inputs!$A$20:$G$29,3,FALSE)="Stipend Award",VLOOKUP(I163,Inputs!$A$7:$G$16,3,FALSE),0),0)</f>
        <v>0</v>
      </c>
      <c r="K163" s="5">
        <f>IFERROR(IF(VLOOKUP(I163,Inputs!$A$20:$G$29,4,FALSE)="Stipend Award",VLOOKUP(I163,Inputs!$A$7:$G$16,4,FALSE),0),0)</f>
        <v>0</v>
      </c>
      <c r="L163" s="5">
        <f>IFERROR(IF(F163=1,IF(VLOOKUP(I163,Inputs!$A$20:$G$29,5,FALSE)="Stipend Award",VLOOKUP(I163,Inputs!$A$7:$G$16,5,FALSE),0),0),0)</f>
        <v>0</v>
      </c>
      <c r="M163" s="5">
        <f>IFERROR(IF(G163=1,IF(VLOOKUP(I163,Inputs!$A$20:$G$29,6,FALSE)="Stipend Award",VLOOKUP(I163,Inputs!$A$7:$G$16,6,FALSE),0),0),0)</f>
        <v>0</v>
      </c>
      <c r="N163" s="5">
        <f>IFERROR(IF(H163=1,IF(VLOOKUP(I163,Inputs!$A$20:$G$29,7,FALSE)="Stipend Award",VLOOKUP(I163,Inputs!$A$7:$G$16,7,FALSE),0),0),0)</f>
        <v>0</v>
      </c>
      <c r="O163" s="5">
        <f>IFERROR(IF(VLOOKUP(I163,Inputs!$A$20:$G$29,3,FALSE)="Base Increase",VLOOKUP(I163,Inputs!$A$7:$G$16,3,FALSE),0),0)</f>
        <v>0</v>
      </c>
      <c r="P163" s="5">
        <f>IFERROR(IF(VLOOKUP(I163,Inputs!$A$20:$G$29,4,FALSE)="Base Increase",VLOOKUP(I163,Inputs!$A$7:$G$16,4,FALSE),0),0)</f>
        <v>0</v>
      </c>
      <c r="Q163" s="5">
        <f>IFERROR(IF(F163=1,IF(VLOOKUP(I163,Inputs!$A$20:$G$29,5,FALSE)="Base Increase",VLOOKUP(I163,Inputs!$A$7:$G$16,5,FALSE),0),0),0)</f>
        <v>0</v>
      </c>
      <c r="R163" s="5">
        <f>IFERROR(IF(G163=1,IF(VLOOKUP(I163,Inputs!$A$20:$G$29,6,FALSE)="Base Increase",VLOOKUP(I163,Inputs!$A$7:$G$16,6,FALSE),0),0),0)</f>
        <v>0</v>
      </c>
      <c r="S163" s="5">
        <f>IFERROR(IF(H163=1,IF(VLOOKUP(I163,Inputs!$A$20:$G$29,7,FALSE)="Base Increase",VLOOKUP(I163,Inputs!$A$7:$G$16,7,FALSE),0),0),0)</f>
        <v>0</v>
      </c>
      <c r="T163" s="5">
        <f t="shared" si="12"/>
        <v>0</v>
      </c>
      <c r="U163" s="5">
        <f t="shared" si="13"/>
        <v>0</v>
      </c>
      <c r="V163" s="5">
        <f t="shared" si="14"/>
        <v>0</v>
      </c>
      <c r="W163" s="5">
        <f t="shared" si="15"/>
        <v>0</v>
      </c>
      <c r="X163" s="5">
        <f>IF(AND(I163&lt;=4,V163&gt;Inputs!$B$32),MAX(C163,Inputs!$B$32),V163)</f>
        <v>0</v>
      </c>
      <c r="Y163" s="5">
        <f>IF(AND(I163&lt;=4,W163&gt;Inputs!$B$32),MAX(C163,Inputs!$B$32),W163)</f>
        <v>0</v>
      </c>
      <c r="Z163" s="5">
        <f>IF(AND(I163&lt;=7,X163&gt;Inputs!$B$33),MAX(C163,Inputs!$B$33),X163)</f>
        <v>0</v>
      </c>
      <c r="AA163" s="5">
        <f>IF(W163&gt;Inputs!$B$34,Inputs!$B$34,Y163)</f>
        <v>0</v>
      </c>
      <c r="AB163" s="5">
        <f>IF(Z163&gt;Inputs!$B$34,Inputs!$B$34,Z163)</f>
        <v>0</v>
      </c>
      <c r="AC163" s="5">
        <f>IF(AA163&gt;Inputs!$B$34,Inputs!$B$34,AA163)</f>
        <v>0</v>
      </c>
      <c r="AD163" s="11">
        <f t="shared" si="16"/>
        <v>0</v>
      </c>
      <c r="AE163" s="11">
        <f t="shared" si="17"/>
        <v>0</v>
      </c>
    </row>
    <row r="164" spans="1:31" x14ac:dyDescent="0.25">
      <c r="A164" s="1">
        <f>'Salary and Rating'!A165</f>
        <v>0</v>
      </c>
      <c r="B164" s="1">
        <f>'Salary and Rating'!B165</f>
        <v>0</v>
      </c>
      <c r="C164" s="13">
        <f>'Salary and Rating'!C165</f>
        <v>0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f>'Salary and Rating'!J165</f>
        <v>0</v>
      </c>
      <c r="J164" s="5">
        <f>IFERROR(IF(VLOOKUP(I164,Inputs!$A$20:$G$29,3,FALSE)="Stipend Award",VLOOKUP(I164,Inputs!$A$7:$G$16,3,FALSE),0),0)</f>
        <v>0</v>
      </c>
      <c r="K164" s="5">
        <f>IFERROR(IF(VLOOKUP(I164,Inputs!$A$20:$G$29,4,FALSE)="Stipend Award",VLOOKUP(I164,Inputs!$A$7:$G$16,4,FALSE),0),0)</f>
        <v>0</v>
      </c>
      <c r="L164" s="5">
        <f>IFERROR(IF(F164=1,IF(VLOOKUP(I164,Inputs!$A$20:$G$29,5,FALSE)="Stipend Award",VLOOKUP(I164,Inputs!$A$7:$G$16,5,FALSE),0),0),0)</f>
        <v>0</v>
      </c>
      <c r="M164" s="5">
        <f>IFERROR(IF(G164=1,IF(VLOOKUP(I164,Inputs!$A$20:$G$29,6,FALSE)="Stipend Award",VLOOKUP(I164,Inputs!$A$7:$G$16,6,FALSE),0),0),0)</f>
        <v>0</v>
      </c>
      <c r="N164" s="5">
        <f>IFERROR(IF(H164=1,IF(VLOOKUP(I164,Inputs!$A$20:$G$29,7,FALSE)="Stipend Award",VLOOKUP(I164,Inputs!$A$7:$G$16,7,FALSE),0),0),0)</f>
        <v>0</v>
      </c>
      <c r="O164" s="5">
        <f>IFERROR(IF(VLOOKUP(I164,Inputs!$A$20:$G$29,3,FALSE)="Base Increase",VLOOKUP(I164,Inputs!$A$7:$G$16,3,FALSE),0),0)</f>
        <v>0</v>
      </c>
      <c r="P164" s="5">
        <f>IFERROR(IF(VLOOKUP(I164,Inputs!$A$20:$G$29,4,FALSE)="Base Increase",VLOOKUP(I164,Inputs!$A$7:$G$16,4,FALSE),0),0)</f>
        <v>0</v>
      </c>
      <c r="Q164" s="5">
        <f>IFERROR(IF(F164=1,IF(VLOOKUP(I164,Inputs!$A$20:$G$29,5,FALSE)="Base Increase",VLOOKUP(I164,Inputs!$A$7:$G$16,5,FALSE),0),0),0)</f>
        <v>0</v>
      </c>
      <c r="R164" s="5">
        <f>IFERROR(IF(G164=1,IF(VLOOKUP(I164,Inputs!$A$20:$G$29,6,FALSE)="Base Increase",VLOOKUP(I164,Inputs!$A$7:$G$16,6,FALSE),0),0),0)</f>
        <v>0</v>
      </c>
      <c r="S164" s="5">
        <f>IFERROR(IF(H164=1,IF(VLOOKUP(I164,Inputs!$A$20:$G$29,7,FALSE)="Base Increase",VLOOKUP(I164,Inputs!$A$7:$G$16,7,FALSE),0),0),0)</f>
        <v>0</v>
      </c>
      <c r="T164" s="5">
        <f t="shared" si="12"/>
        <v>0</v>
      </c>
      <c r="U164" s="5">
        <f t="shared" si="13"/>
        <v>0</v>
      </c>
      <c r="V164" s="5">
        <f t="shared" si="14"/>
        <v>0</v>
      </c>
      <c r="W164" s="5">
        <f t="shared" si="15"/>
        <v>0</v>
      </c>
      <c r="X164" s="5">
        <f>IF(AND(I164&lt;=4,V164&gt;Inputs!$B$32),MAX(C164,Inputs!$B$32),V164)</f>
        <v>0</v>
      </c>
      <c r="Y164" s="5">
        <f>IF(AND(I164&lt;=4,W164&gt;Inputs!$B$32),MAX(C164,Inputs!$B$32),W164)</f>
        <v>0</v>
      </c>
      <c r="Z164" s="5">
        <f>IF(AND(I164&lt;=7,X164&gt;Inputs!$B$33),MAX(C164,Inputs!$B$33),X164)</f>
        <v>0</v>
      </c>
      <c r="AA164" s="5">
        <f>IF(W164&gt;Inputs!$B$34,Inputs!$B$34,Y164)</f>
        <v>0</v>
      </c>
      <c r="AB164" s="5">
        <f>IF(Z164&gt;Inputs!$B$34,Inputs!$B$34,Z164)</f>
        <v>0</v>
      </c>
      <c r="AC164" s="5">
        <f>IF(AA164&gt;Inputs!$B$34,Inputs!$B$34,AA164)</f>
        <v>0</v>
      </c>
      <c r="AD164" s="11">
        <f t="shared" si="16"/>
        <v>0</v>
      </c>
      <c r="AE164" s="11">
        <f t="shared" si="17"/>
        <v>0</v>
      </c>
    </row>
    <row r="165" spans="1:31" x14ac:dyDescent="0.25">
      <c r="A165" s="1">
        <f>'Salary and Rating'!A166</f>
        <v>0</v>
      </c>
      <c r="B165" s="1">
        <f>'Salary and Rating'!B166</f>
        <v>0</v>
      </c>
      <c r="C165" s="13">
        <f>'Salary and Rating'!C166</f>
        <v>0</v>
      </c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5">
        <f>'Salary and Rating'!J166</f>
        <v>0</v>
      </c>
      <c r="J165" s="5">
        <f>IFERROR(IF(VLOOKUP(I165,Inputs!$A$20:$G$29,3,FALSE)="Stipend Award",VLOOKUP(I165,Inputs!$A$7:$G$16,3,FALSE),0),0)</f>
        <v>0</v>
      </c>
      <c r="K165" s="5">
        <f>IFERROR(IF(VLOOKUP(I165,Inputs!$A$20:$G$29,4,FALSE)="Stipend Award",VLOOKUP(I165,Inputs!$A$7:$G$16,4,FALSE),0),0)</f>
        <v>0</v>
      </c>
      <c r="L165" s="5">
        <f>IFERROR(IF(F165=1,IF(VLOOKUP(I165,Inputs!$A$20:$G$29,5,FALSE)="Stipend Award",VLOOKUP(I165,Inputs!$A$7:$G$16,5,FALSE),0),0),0)</f>
        <v>0</v>
      </c>
      <c r="M165" s="5">
        <f>IFERROR(IF(G165=1,IF(VLOOKUP(I165,Inputs!$A$20:$G$29,6,FALSE)="Stipend Award",VLOOKUP(I165,Inputs!$A$7:$G$16,6,FALSE),0),0),0)</f>
        <v>0</v>
      </c>
      <c r="N165" s="5">
        <f>IFERROR(IF(H165=1,IF(VLOOKUP(I165,Inputs!$A$20:$G$29,7,FALSE)="Stipend Award",VLOOKUP(I165,Inputs!$A$7:$G$16,7,FALSE),0),0),0)</f>
        <v>0</v>
      </c>
      <c r="O165" s="5">
        <f>IFERROR(IF(VLOOKUP(I165,Inputs!$A$20:$G$29,3,FALSE)="Base Increase",VLOOKUP(I165,Inputs!$A$7:$G$16,3,FALSE),0),0)</f>
        <v>0</v>
      </c>
      <c r="P165" s="5">
        <f>IFERROR(IF(VLOOKUP(I165,Inputs!$A$20:$G$29,4,FALSE)="Base Increase",VLOOKUP(I165,Inputs!$A$7:$G$16,4,FALSE),0),0)</f>
        <v>0</v>
      </c>
      <c r="Q165" s="5">
        <f>IFERROR(IF(F165=1,IF(VLOOKUP(I165,Inputs!$A$20:$G$29,5,FALSE)="Base Increase",VLOOKUP(I165,Inputs!$A$7:$G$16,5,FALSE),0),0),0)</f>
        <v>0</v>
      </c>
      <c r="R165" s="5">
        <f>IFERROR(IF(G165=1,IF(VLOOKUP(I165,Inputs!$A$20:$G$29,6,FALSE)="Base Increase",VLOOKUP(I165,Inputs!$A$7:$G$16,6,FALSE),0),0),0)</f>
        <v>0</v>
      </c>
      <c r="S165" s="5">
        <f>IFERROR(IF(H165=1,IF(VLOOKUP(I165,Inputs!$A$20:$G$29,7,FALSE)="Base Increase",VLOOKUP(I165,Inputs!$A$7:$G$16,7,FALSE),0),0),0)</f>
        <v>0</v>
      </c>
      <c r="T165" s="5">
        <f t="shared" si="12"/>
        <v>0</v>
      </c>
      <c r="U165" s="5">
        <f t="shared" si="13"/>
        <v>0</v>
      </c>
      <c r="V165" s="5">
        <f t="shared" si="14"/>
        <v>0</v>
      </c>
      <c r="W165" s="5">
        <f t="shared" si="15"/>
        <v>0</v>
      </c>
      <c r="X165" s="5">
        <f>IF(AND(I165&lt;=4,V165&gt;Inputs!$B$32),MAX(C165,Inputs!$B$32),V165)</f>
        <v>0</v>
      </c>
      <c r="Y165" s="5">
        <f>IF(AND(I165&lt;=4,W165&gt;Inputs!$B$32),MAX(C165,Inputs!$B$32),W165)</f>
        <v>0</v>
      </c>
      <c r="Z165" s="5">
        <f>IF(AND(I165&lt;=7,X165&gt;Inputs!$B$33),MAX(C165,Inputs!$B$33),X165)</f>
        <v>0</v>
      </c>
      <c r="AA165" s="5">
        <f>IF(W165&gt;Inputs!$B$34,Inputs!$B$34,Y165)</f>
        <v>0</v>
      </c>
      <c r="AB165" s="5">
        <f>IF(Z165&gt;Inputs!$B$34,Inputs!$B$34,Z165)</f>
        <v>0</v>
      </c>
      <c r="AC165" s="5">
        <f>IF(AA165&gt;Inputs!$B$34,Inputs!$B$34,AA165)</f>
        <v>0</v>
      </c>
      <c r="AD165" s="11">
        <f t="shared" si="16"/>
        <v>0</v>
      </c>
      <c r="AE165" s="11">
        <f t="shared" si="17"/>
        <v>0</v>
      </c>
    </row>
    <row r="166" spans="1:31" x14ac:dyDescent="0.25">
      <c r="A166" s="1">
        <f>'Salary and Rating'!A167</f>
        <v>0</v>
      </c>
      <c r="B166" s="1">
        <f>'Salary and Rating'!B167</f>
        <v>0</v>
      </c>
      <c r="C166" s="13">
        <f>'Salary and Rating'!C167</f>
        <v>0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5">
        <f>'Salary and Rating'!J167</f>
        <v>0</v>
      </c>
      <c r="J166" s="5">
        <f>IFERROR(IF(VLOOKUP(I166,Inputs!$A$20:$G$29,3,FALSE)="Stipend Award",VLOOKUP(I166,Inputs!$A$7:$G$16,3,FALSE),0),0)</f>
        <v>0</v>
      </c>
      <c r="K166" s="5">
        <f>IFERROR(IF(VLOOKUP(I166,Inputs!$A$20:$G$29,4,FALSE)="Stipend Award",VLOOKUP(I166,Inputs!$A$7:$G$16,4,FALSE),0),0)</f>
        <v>0</v>
      </c>
      <c r="L166" s="5">
        <f>IFERROR(IF(F166=1,IF(VLOOKUP(I166,Inputs!$A$20:$G$29,5,FALSE)="Stipend Award",VLOOKUP(I166,Inputs!$A$7:$G$16,5,FALSE),0),0),0)</f>
        <v>0</v>
      </c>
      <c r="M166" s="5">
        <f>IFERROR(IF(G166=1,IF(VLOOKUP(I166,Inputs!$A$20:$G$29,6,FALSE)="Stipend Award",VLOOKUP(I166,Inputs!$A$7:$G$16,6,FALSE),0),0),0)</f>
        <v>0</v>
      </c>
      <c r="N166" s="5">
        <f>IFERROR(IF(H166=1,IF(VLOOKUP(I166,Inputs!$A$20:$G$29,7,FALSE)="Stipend Award",VLOOKUP(I166,Inputs!$A$7:$G$16,7,FALSE),0),0),0)</f>
        <v>0</v>
      </c>
      <c r="O166" s="5">
        <f>IFERROR(IF(VLOOKUP(I166,Inputs!$A$20:$G$29,3,FALSE)="Base Increase",VLOOKUP(I166,Inputs!$A$7:$G$16,3,FALSE),0),0)</f>
        <v>0</v>
      </c>
      <c r="P166" s="5">
        <f>IFERROR(IF(VLOOKUP(I166,Inputs!$A$20:$G$29,4,FALSE)="Base Increase",VLOOKUP(I166,Inputs!$A$7:$G$16,4,FALSE),0),0)</f>
        <v>0</v>
      </c>
      <c r="Q166" s="5">
        <f>IFERROR(IF(F166=1,IF(VLOOKUP(I166,Inputs!$A$20:$G$29,5,FALSE)="Base Increase",VLOOKUP(I166,Inputs!$A$7:$G$16,5,FALSE),0),0),0)</f>
        <v>0</v>
      </c>
      <c r="R166" s="5">
        <f>IFERROR(IF(G166=1,IF(VLOOKUP(I166,Inputs!$A$20:$G$29,6,FALSE)="Base Increase",VLOOKUP(I166,Inputs!$A$7:$G$16,6,FALSE),0),0),0)</f>
        <v>0</v>
      </c>
      <c r="S166" s="5">
        <f>IFERROR(IF(H166=1,IF(VLOOKUP(I166,Inputs!$A$20:$G$29,7,FALSE)="Base Increase",VLOOKUP(I166,Inputs!$A$7:$G$16,7,FALSE),0),0),0)</f>
        <v>0</v>
      </c>
      <c r="T166" s="5">
        <f t="shared" si="12"/>
        <v>0</v>
      </c>
      <c r="U166" s="5">
        <f t="shared" si="13"/>
        <v>0</v>
      </c>
      <c r="V166" s="5">
        <f t="shared" si="14"/>
        <v>0</v>
      </c>
      <c r="W166" s="5">
        <f t="shared" si="15"/>
        <v>0</v>
      </c>
      <c r="X166" s="5">
        <f>IF(AND(I166&lt;=4,V166&gt;Inputs!$B$32),MAX(C166,Inputs!$B$32),V166)</f>
        <v>0</v>
      </c>
      <c r="Y166" s="5">
        <f>IF(AND(I166&lt;=4,W166&gt;Inputs!$B$32),MAX(C166,Inputs!$B$32),W166)</f>
        <v>0</v>
      </c>
      <c r="Z166" s="5">
        <f>IF(AND(I166&lt;=7,X166&gt;Inputs!$B$33),MAX(C166,Inputs!$B$33),X166)</f>
        <v>0</v>
      </c>
      <c r="AA166" s="5">
        <f>IF(W166&gt;Inputs!$B$34,Inputs!$B$34,Y166)</f>
        <v>0</v>
      </c>
      <c r="AB166" s="5">
        <f>IF(Z166&gt;Inputs!$B$34,Inputs!$B$34,Z166)</f>
        <v>0</v>
      </c>
      <c r="AC166" s="5">
        <f>IF(AA166&gt;Inputs!$B$34,Inputs!$B$34,AA166)</f>
        <v>0</v>
      </c>
      <c r="AD166" s="11">
        <f t="shared" si="16"/>
        <v>0</v>
      </c>
      <c r="AE166" s="11">
        <f t="shared" si="17"/>
        <v>0</v>
      </c>
    </row>
    <row r="167" spans="1:31" x14ac:dyDescent="0.25">
      <c r="A167" s="1">
        <f>'Salary and Rating'!A168</f>
        <v>0</v>
      </c>
      <c r="B167" s="1">
        <f>'Salary and Rating'!B168</f>
        <v>0</v>
      </c>
      <c r="C167" s="13">
        <f>'Salary and Rating'!C168</f>
        <v>0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f>'Salary and Rating'!J168</f>
        <v>0</v>
      </c>
      <c r="J167" s="5">
        <f>IFERROR(IF(VLOOKUP(I167,Inputs!$A$20:$G$29,3,FALSE)="Stipend Award",VLOOKUP(I167,Inputs!$A$7:$G$16,3,FALSE),0),0)</f>
        <v>0</v>
      </c>
      <c r="K167" s="5">
        <f>IFERROR(IF(VLOOKUP(I167,Inputs!$A$20:$G$29,4,FALSE)="Stipend Award",VLOOKUP(I167,Inputs!$A$7:$G$16,4,FALSE),0),0)</f>
        <v>0</v>
      </c>
      <c r="L167" s="5">
        <f>IFERROR(IF(F167=1,IF(VLOOKUP(I167,Inputs!$A$20:$G$29,5,FALSE)="Stipend Award",VLOOKUP(I167,Inputs!$A$7:$G$16,5,FALSE),0),0),0)</f>
        <v>0</v>
      </c>
      <c r="M167" s="5">
        <f>IFERROR(IF(G167=1,IF(VLOOKUP(I167,Inputs!$A$20:$G$29,6,FALSE)="Stipend Award",VLOOKUP(I167,Inputs!$A$7:$G$16,6,FALSE),0),0),0)</f>
        <v>0</v>
      </c>
      <c r="N167" s="5">
        <f>IFERROR(IF(H167=1,IF(VLOOKUP(I167,Inputs!$A$20:$G$29,7,FALSE)="Stipend Award",VLOOKUP(I167,Inputs!$A$7:$G$16,7,FALSE),0),0),0)</f>
        <v>0</v>
      </c>
      <c r="O167" s="5">
        <f>IFERROR(IF(VLOOKUP(I167,Inputs!$A$20:$G$29,3,FALSE)="Base Increase",VLOOKUP(I167,Inputs!$A$7:$G$16,3,FALSE),0),0)</f>
        <v>0</v>
      </c>
      <c r="P167" s="5">
        <f>IFERROR(IF(VLOOKUP(I167,Inputs!$A$20:$G$29,4,FALSE)="Base Increase",VLOOKUP(I167,Inputs!$A$7:$G$16,4,FALSE),0),0)</f>
        <v>0</v>
      </c>
      <c r="Q167" s="5">
        <f>IFERROR(IF(F167=1,IF(VLOOKUP(I167,Inputs!$A$20:$G$29,5,FALSE)="Base Increase",VLOOKUP(I167,Inputs!$A$7:$G$16,5,FALSE),0),0),0)</f>
        <v>0</v>
      </c>
      <c r="R167" s="5">
        <f>IFERROR(IF(G167=1,IF(VLOOKUP(I167,Inputs!$A$20:$G$29,6,FALSE)="Base Increase",VLOOKUP(I167,Inputs!$A$7:$G$16,6,FALSE),0),0),0)</f>
        <v>0</v>
      </c>
      <c r="S167" s="5">
        <f>IFERROR(IF(H167=1,IF(VLOOKUP(I167,Inputs!$A$20:$G$29,7,FALSE)="Base Increase",VLOOKUP(I167,Inputs!$A$7:$G$16,7,FALSE),0),0),0)</f>
        <v>0</v>
      </c>
      <c r="T167" s="5">
        <f t="shared" si="12"/>
        <v>0</v>
      </c>
      <c r="U167" s="5">
        <f t="shared" si="13"/>
        <v>0</v>
      </c>
      <c r="V167" s="5">
        <f t="shared" si="14"/>
        <v>0</v>
      </c>
      <c r="W167" s="5">
        <f t="shared" si="15"/>
        <v>0</v>
      </c>
      <c r="X167" s="5">
        <f>IF(AND(I167&lt;=4,V167&gt;Inputs!$B$32),MAX(C167,Inputs!$B$32),V167)</f>
        <v>0</v>
      </c>
      <c r="Y167" s="5">
        <f>IF(AND(I167&lt;=4,W167&gt;Inputs!$B$32),MAX(C167,Inputs!$B$32),W167)</f>
        <v>0</v>
      </c>
      <c r="Z167" s="5">
        <f>IF(AND(I167&lt;=7,X167&gt;Inputs!$B$33),MAX(C167,Inputs!$B$33),X167)</f>
        <v>0</v>
      </c>
      <c r="AA167" s="5">
        <f>IF(W167&gt;Inputs!$B$34,Inputs!$B$34,Y167)</f>
        <v>0</v>
      </c>
      <c r="AB167" s="5">
        <f>IF(Z167&gt;Inputs!$B$34,Inputs!$B$34,Z167)</f>
        <v>0</v>
      </c>
      <c r="AC167" s="5">
        <f>IF(AA167&gt;Inputs!$B$34,Inputs!$B$34,AA167)</f>
        <v>0</v>
      </c>
      <c r="AD167" s="11">
        <f t="shared" si="16"/>
        <v>0</v>
      </c>
      <c r="AE167" s="11">
        <f t="shared" si="17"/>
        <v>0</v>
      </c>
    </row>
    <row r="168" spans="1:31" x14ac:dyDescent="0.25">
      <c r="A168" s="1">
        <f>'Salary and Rating'!A169</f>
        <v>0</v>
      </c>
      <c r="B168" s="1">
        <f>'Salary and Rating'!B169</f>
        <v>0</v>
      </c>
      <c r="C168" s="13">
        <f>'Salary and Rating'!C169</f>
        <v>0</v>
      </c>
      <c r="D168" s="5">
        <v>0</v>
      </c>
      <c r="E168" s="5">
        <v>0</v>
      </c>
      <c r="F168" s="5">
        <v>0</v>
      </c>
      <c r="G168" s="5">
        <v>0</v>
      </c>
      <c r="H168" s="5">
        <v>0</v>
      </c>
      <c r="I168" s="5">
        <f>'Salary and Rating'!J169</f>
        <v>0</v>
      </c>
      <c r="J168" s="5">
        <f>IFERROR(IF(VLOOKUP(I168,Inputs!$A$20:$G$29,3,FALSE)="Stipend Award",VLOOKUP(I168,Inputs!$A$7:$G$16,3,FALSE),0),0)</f>
        <v>0</v>
      </c>
      <c r="K168" s="5">
        <f>IFERROR(IF(VLOOKUP(I168,Inputs!$A$20:$G$29,4,FALSE)="Stipend Award",VLOOKUP(I168,Inputs!$A$7:$G$16,4,FALSE),0),0)</f>
        <v>0</v>
      </c>
      <c r="L168" s="5">
        <f>IFERROR(IF(F168=1,IF(VLOOKUP(I168,Inputs!$A$20:$G$29,5,FALSE)="Stipend Award",VLOOKUP(I168,Inputs!$A$7:$G$16,5,FALSE),0),0),0)</f>
        <v>0</v>
      </c>
      <c r="M168" s="5">
        <f>IFERROR(IF(G168=1,IF(VLOOKUP(I168,Inputs!$A$20:$G$29,6,FALSE)="Stipend Award",VLOOKUP(I168,Inputs!$A$7:$G$16,6,FALSE),0),0),0)</f>
        <v>0</v>
      </c>
      <c r="N168" s="5">
        <f>IFERROR(IF(H168=1,IF(VLOOKUP(I168,Inputs!$A$20:$G$29,7,FALSE)="Stipend Award",VLOOKUP(I168,Inputs!$A$7:$G$16,7,FALSE),0),0),0)</f>
        <v>0</v>
      </c>
      <c r="O168" s="5">
        <f>IFERROR(IF(VLOOKUP(I168,Inputs!$A$20:$G$29,3,FALSE)="Base Increase",VLOOKUP(I168,Inputs!$A$7:$G$16,3,FALSE),0),0)</f>
        <v>0</v>
      </c>
      <c r="P168" s="5">
        <f>IFERROR(IF(VLOOKUP(I168,Inputs!$A$20:$G$29,4,FALSE)="Base Increase",VLOOKUP(I168,Inputs!$A$7:$G$16,4,FALSE),0),0)</f>
        <v>0</v>
      </c>
      <c r="Q168" s="5">
        <f>IFERROR(IF(F168=1,IF(VLOOKUP(I168,Inputs!$A$20:$G$29,5,FALSE)="Base Increase",VLOOKUP(I168,Inputs!$A$7:$G$16,5,FALSE),0),0),0)</f>
        <v>0</v>
      </c>
      <c r="R168" s="5">
        <f>IFERROR(IF(G168=1,IF(VLOOKUP(I168,Inputs!$A$20:$G$29,6,FALSE)="Base Increase",VLOOKUP(I168,Inputs!$A$7:$G$16,6,FALSE),0),0),0)</f>
        <v>0</v>
      </c>
      <c r="S168" s="5">
        <f>IFERROR(IF(H168=1,IF(VLOOKUP(I168,Inputs!$A$20:$G$29,7,FALSE)="Base Increase",VLOOKUP(I168,Inputs!$A$7:$G$16,7,FALSE),0),0),0)</f>
        <v>0</v>
      </c>
      <c r="T168" s="5">
        <f t="shared" si="12"/>
        <v>0</v>
      </c>
      <c r="U168" s="5">
        <f t="shared" si="13"/>
        <v>0</v>
      </c>
      <c r="V168" s="5">
        <f t="shared" si="14"/>
        <v>0</v>
      </c>
      <c r="W168" s="5">
        <f t="shared" si="15"/>
        <v>0</v>
      </c>
      <c r="X168" s="5">
        <f>IF(AND(I168&lt;=4,V168&gt;Inputs!$B$32),MAX(C168,Inputs!$B$32),V168)</f>
        <v>0</v>
      </c>
      <c r="Y168" s="5">
        <f>IF(AND(I168&lt;=4,W168&gt;Inputs!$B$32),MAX(C168,Inputs!$B$32),W168)</f>
        <v>0</v>
      </c>
      <c r="Z168" s="5">
        <f>IF(AND(I168&lt;=7,X168&gt;Inputs!$B$33),MAX(C168,Inputs!$B$33),X168)</f>
        <v>0</v>
      </c>
      <c r="AA168" s="5">
        <f>IF(W168&gt;Inputs!$B$34,Inputs!$B$34,Y168)</f>
        <v>0</v>
      </c>
      <c r="AB168" s="5">
        <f>IF(Z168&gt;Inputs!$B$34,Inputs!$B$34,Z168)</f>
        <v>0</v>
      </c>
      <c r="AC168" s="5">
        <f>IF(AA168&gt;Inputs!$B$34,Inputs!$B$34,AA168)</f>
        <v>0</v>
      </c>
      <c r="AD168" s="11">
        <f t="shared" si="16"/>
        <v>0</v>
      </c>
      <c r="AE168" s="11">
        <f t="shared" si="17"/>
        <v>0</v>
      </c>
    </row>
    <row r="169" spans="1:31" x14ac:dyDescent="0.25">
      <c r="A169" s="1">
        <f>'Salary and Rating'!A170</f>
        <v>0</v>
      </c>
      <c r="B169" s="1">
        <f>'Salary and Rating'!B170</f>
        <v>0</v>
      </c>
      <c r="C169" s="13">
        <f>'Salary and Rating'!C170</f>
        <v>0</v>
      </c>
      <c r="D169" s="5">
        <v>0</v>
      </c>
      <c r="E169" s="5">
        <v>0</v>
      </c>
      <c r="F169" s="5">
        <v>0</v>
      </c>
      <c r="G169" s="5">
        <v>0</v>
      </c>
      <c r="H169" s="5">
        <v>0</v>
      </c>
      <c r="I169" s="5">
        <f>'Salary and Rating'!J170</f>
        <v>0</v>
      </c>
      <c r="J169" s="5">
        <f>IFERROR(IF(VLOOKUP(I169,Inputs!$A$20:$G$29,3,FALSE)="Stipend Award",VLOOKUP(I169,Inputs!$A$7:$G$16,3,FALSE),0),0)</f>
        <v>0</v>
      </c>
      <c r="K169" s="5">
        <f>IFERROR(IF(VLOOKUP(I169,Inputs!$A$20:$G$29,4,FALSE)="Stipend Award",VLOOKUP(I169,Inputs!$A$7:$G$16,4,FALSE),0),0)</f>
        <v>0</v>
      </c>
      <c r="L169" s="5">
        <f>IFERROR(IF(F169=1,IF(VLOOKUP(I169,Inputs!$A$20:$G$29,5,FALSE)="Stipend Award",VLOOKUP(I169,Inputs!$A$7:$G$16,5,FALSE),0),0),0)</f>
        <v>0</v>
      </c>
      <c r="M169" s="5">
        <f>IFERROR(IF(G169=1,IF(VLOOKUP(I169,Inputs!$A$20:$G$29,6,FALSE)="Stipend Award",VLOOKUP(I169,Inputs!$A$7:$G$16,6,FALSE),0),0),0)</f>
        <v>0</v>
      </c>
      <c r="N169" s="5">
        <f>IFERROR(IF(H169=1,IF(VLOOKUP(I169,Inputs!$A$20:$G$29,7,FALSE)="Stipend Award",VLOOKUP(I169,Inputs!$A$7:$G$16,7,FALSE),0),0),0)</f>
        <v>0</v>
      </c>
      <c r="O169" s="5">
        <f>IFERROR(IF(VLOOKUP(I169,Inputs!$A$20:$G$29,3,FALSE)="Base Increase",VLOOKUP(I169,Inputs!$A$7:$G$16,3,FALSE),0),0)</f>
        <v>0</v>
      </c>
      <c r="P169" s="5">
        <f>IFERROR(IF(VLOOKUP(I169,Inputs!$A$20:$G$29,4,FALSE)="Base Increase",VLOOKUP(I169,Inputs!$A$7:$G$16,4,FALSE),0),0)</f>
        <v>0</v>
      </c>
      <c r="Q169" s="5">
        <f>IFERROR(IF(F169=1,IF(VLOOKUP(I169,Inputs!$A$20:$G$29,5,FALSE)="Base Increase",VLOOKUP(I169,Inputs!$A$7:$G$16,5,FALSE),0),0),0)</f>
        <v>0</v>
      </c>
      <c r="R169" s="5">
        <f>IFERROR(IF(G169=1,IF(VLOOKUP(I169,Inputs!$A$20:$G$29,6,FALSE)="Base Increase",VLOOKUP(I169,Inputs!$A$7:$G$16,6,FALSE),0),0),0)</f>
        <v>0</v>
      </c>
      <c r="S169" s="5">
        <f>IFERROR(IF(H169=1,IF(VLOOKUP(I169,Inputs!$A$20:$G$29,7,FALSE)="Base Increase",VLOOKUP(I169,Inputs!$A$7:$G$16,7,FALSE),0),0),0)</f>
        <v>0</v>
      </c>
      <c r="T169" s="5">
        <f t="shared" si="12"/>
        <v>0</v>
      </c>
      <c r="U169" s="5">
        <f t="shared" si="13"/>
        <v>0</v>
      </c>
      <c r="V169" s="5">
        <f t="shared" si="14"/>
        <v>0</v>
      </c>
      <c r="W169" s="5">
        <f t="shared" si="15"/>
        <v>0</v>
      </c>
      <c r="X169" s="5">
        <f>IF(AND(I169&lt;=4,V169&gt;Inputs!$B$32),MAX(C169,Inputs!$B$32),V169)</f>
        <v>0</v>
      </c>
      <c r="Y169" s="5">
        <f>IF(AND(I169&lt;=4,W169&gt;Inputs!$B$32),MAX(C169,Inputs!$B$32),W169)</f>
        <v>0</v>
      </c>
      <c r="Z169" s="5">
        <f>IF(AND(I169&lt;=7,X169&gt;Inputs!$B$33),MAX(C169,Inputs!$B$33),X169)</f>
        <v>0</v>
      </c>
      <c r="AA169" s="5">
        <f>IF(W169&gt;Inputs!$B$34,Inputs!$B$34,Y169)</f>
        <v>0</v>
      </c>
      <c r="AB169" s="5">
        <f>IF(Z169&gt;Inputs!$B$34,Inputs!$B$34,Z169)</f>
        <v>0</v>
      </c>
      <c r="AC169" s="5">
        <f>IF(AA169&gt;Inputs!$B$34,Inputs!$B$34,AA169)</f>
        <v>0</v>
      </c>
      <c r="AD169" s="11">
        <f t="shared" si="16"/>
        <v>0</v>
      </c>
      <c r="AE169" s="11">
        <f t="shared" si="17"/>
        <v>0</v>
      </c>
    </row>
    <row r="170" spans="1:31" x14ac:dyDescent="0.25">
      <c r="A170" s="1">
        <f>'Salary and Rating'!A171</f>
        <v>0</v>
      </c>
      <c r="B170" s="1">
        <f>'Salary and Rating'!B171</f>
        <v>0</v>
      </c>
      <c r="C170" s="13">
        <f>'Salary and Rating'!C171</f>
        <v>0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  <c r="I170" s="5">
        <f>'Salary and Rating'!J171</f>
        <v>0</v>
      </c>
      <c r="J170" s="5">
        <f>IFERROR(IF(VLOOKUP(I170,Inputs!$A$20:$G$29,3,FALSE)="Stipend Award",VLOOKUP(I170,Inputs!$A$7:$G$16,3,FALSE),0),0)</f>
        <v>0</v>
      </c>
      <c r="K170" s="5">
        <f>IFERROR(IF(VLOOKUP(I170,Inputs!$A$20:$G$29,4,FALSE)="Stipend Award",VLOOKUP(I170,Inputs!$A$7:$G$16,4,FALSE),0),0)</f>
        <v>0</v>
      </c>
      <c r="L170" s="5">
        <f>IFERROR(IF(F170=1,IF(VLOOKUP(I170,Inputs!$A$20:$G$29,5,FALSE)="Stipend Award",VLOOKUP(I170,Inputs!$A$7:$G$16,5,FALSE),0),0),0)</f>
        <v>0</v>
      </c>
      <c r="M170" s="5">
        <f>IFERROR(IF(G170=1,IF(VLOOKUP(I170,Inputs!$A$20:$G$29,6,FALSE)="Stipend Award",VLOOKUP(I170,Inputs!$A$7:$G$16,6,FALSE),0),0),0)</f>
        <v>0</v>
      </c>
      <c r="N170" s="5">
        <f>IFERROR(IF(H170=1,IF(VLOOKUP(I170,Inputs!$A$20:$G$29,7,FALSE)="Stipend Award",VLOOKUP(I170,Inputs!$A$7:$G$16,7,FALSE),0),0),0)</f>
        <v>0</v>
      </c>
      <c r="O170" s="5">
        <f>IFERROR(IF(VLOOKUP(I170,Inputs!$A$20:$G$29,3,FALSE)="Base Increase",VLOOKUP(I170,Inputs!$A$7:$G$16,3,FALSE),0),0)</f>
        <v>0</v>
      </c>
      <c r="P170" s="5">
        <f>IFERROR(IF(VLOOKUP(I170,Inputs!$A$20:$G$29,4,FALSE)="Base Increase",VLOOKUP(I170,Inputs!$A$7:$G$16,4,FALSE),0),0)</f>
        <v>0</v>
      </c>
      <c r="Q170" s="5">
        <f>IFERROR(IF(F170=1,IF(VLOOKUP(I170,Inputs!$A$20:$G$29,5,FALSE)="Base Increase",VLOOKUP(I170,Inputs!$A$7:$G$16,5,FALSE),0),0),0)</f>
        <v>0</v>
      </c>
      <c r="R170" s="5">
        <f>IFERROR(IF(G170=1,IF(VLOOKUP(I170,Inputs!$A$20:$G$29,6,FALSE)="Base Increase",VLOOKUP(I170,Inputs!$A$7:$G$16,6,FALSE),0),0),0)</f>
        <v>0</v>
      </c>
      <c r="S170" s="5">
        <f>IFERROR(IF(H170=1,IF(VLOOKUP(I170,Inputs!$A$20:$G$29,7,FALSE)="Base Increase",VLOOKUP(I170,Inputs!$A$7:$G$16,7,FALSE),0),0),0)</f>
        <v>0</v>
      </c>
      <c r="T170" s="5">
        <f t="shared" si="12"/>
        <v>0</v>
      </c>
      <c r="U170" s="5">
        <f t="shared" si="13"/>
        <v>0</v>
      </c>
      <c r="V170" s="5">
        <f t="shared" si="14"/>
        <v>0</v>
      </c>
      <c r="W170" s="5">
        <f t="shared" si="15"/>
        <v>0</v>
      </c>
      <c r="X170" s="5">
        <f>IF(AND(I170&lt;=4,V170&gt;Inputs!$B$32),MAX(C170,Inputs!$B$32),V170)</f>
        <v>0</v>
      </c>
      <c r="Y170" s="5">
        <f>IF(AND(I170&lt;=4,W170&gt;Inputs!$B$32),MAX(C170,Inputs!$B$32),W170)</f>
        <v>0</v>
      </c>
      <c r="Z170" s="5">
        <f>IF(AND(I170&lt;=7,X170&gt;Inputs!$B$33),MAX(C170,Inputs!$B$33),X170)</f>
        <v>0</v>
      </c>
      <c r="AA170" s="5">
        <f>IF(W170&gt;Inputs!$B$34,Inputs!$B$34,Y170)</f>
        <v>0</v>
      </c>
      <c r="AB170" s="5">
        <f>IF(Z170&gt;Inputs!$B$34,Inputs!$B$34,Z170)</f>
        <v>0</v>
      </c>
      <c r="AC170" s="5">
        <f>IF(AA170&gt;Inputs!$B$34,Inputs!$B$34,AA170)</f>
        <v>0</v>
      </c>
      <c r="AD170" s="11">
        <f t="shared" si="16"/>
        <v>0</v>
      </c>
      <c r="AE170" s="11">
        <f t="shared" si="17"/>
        <v>0</v>
      </c>
    </row>
    <row r="171" spans="1:31" x14ac:dyDescent="0.25">
      <c r="A171" s="1">
        <f>'Salary and Rating'!A172</f>
        <v>0</v>
      </c>
      <c r="B171" s="1">
        <f>'Salary and Rating'!B172</f>
        <v>0</v>
      </c>
      <c r="C171" s="13">
        <f>'Salary and Rating'!C172</f>
        <v>0</v>
      </c>
      <c r="D171" s="5">
        <v>0</v>
      </c>
      <c r="E171" s="5">
        <v>0</v>
      </c>
      <c r="F171" s="5">
        <v>0</v>
      </c>
      <c r="G171" s="5">
        <v>0</v>
      </c>
      <c r="H171" s="5">
        <v>0</v>
      </c>
      <c r="I171" s="5">
        <f>'Salary and Rating'!J172</f>
        <v>0</v>
      </c>
      <c r="J171" s="5">
        <f>IFERROR(IF(VLOOKUP(I171,Inputs!$A$20:$G$29,3,FALSE)="Stipend Award",VLOOKUP(I171,Inputs!$A$7:$G$16,3,FALSE),0),0)</f>
        <v>0</v>
      </c>
      <c r="K171" s="5">
        <f>IFERROR(IF(VLOOKUP(I171,Inputs!$A$20:$G$29,4,FALSE)="Stipend Award",VLOOKUP(I171,Inputs!$A$7:$G$16,4,FALSE),0),0)</f>
        <v>0</v>
      </c>
      <c r="L171" s="5">
        <f>IFERROR(IF(F171=1,IF(VLOOKUP(I171,Inputs!$A$20:$G$29,5,FALSE)="Stipend Award",VLOOKUP(I171,Inputs!$A$7:$G$16,5,FALSE),0),0),0)</f>
        <v>0</v>
      </c>
      <c r="M171" s="5">
        <f>IFERROR(IF(G171=1,IF(VLOOKUP(I171,Inputs!$A$20:$G$29,6,FALSE)="Stipend Award",VLOOKUP(I171,Inputs!$A$7:$G$16,6,FALSE),0),0),0)</f>
        <v>0</v>
      </c>
      <c r="N171" s="5">
        <f>IFERROR(IF(H171=1,IF(VLOOKUP(I171,Inputs!$A$20:$G$29,7,FALSE)="Stipend Award",VLOOKUP(I171,Inputs!$A$7:$G$16,7,FALSE),0),0),0)</f>
        <v>0</v>
      </c>
      <c r="O171" s="5">
        <f>IFERROR(IF(VLOOKUP(I171,Inputs!$A$20:$G$29,3,FALSE)="Base Increase",VLOOKUP(I171,Inputs!$A$7:$G$16,3,FALSE),0),0)</f>
        <v>0</v>
      </c>
      <c r="P171" s="5">
        <f>IFERROR(IF(VLOOKUP(I171,Inputs!$A$20:$G$29,4,FALSE)="Base Increase",VLOOKUP(I171,Inputs!$A$7:$G$16,4,FALSE),0),0)</f>
        <v>0</v>
      </c>
      <c r="Q171" s="5">
        <f>IFERROR(IF(F171=1,IF(VLOOKUP(I171,Inputs!$A$20:$G$29,5,FALSE)="Base Increase",VLOOKUP(I171,Inputs!$A$7:$G$16,5,FALSE),0),0),0)</f>
        <v>0</v>
      </c>
      <c r="R171" s="5">
        <f>IFERROR(IF(G171=1,IF(VLOOKUP(I171,Inputs!$A$20:$G$29,6,FALSE)="Base Increase",VLOOKUP(I171,Inputs!$A$7:$G$16,6,FALSE),0),0),0)</f>
        <v>0</v>
      </c>
      <c r="S171" s="5">
        <f>IFERROR(IF(H171=1,IF(VLOOKUP(I171,Inputs!$A$20:$G$29,7,FALSE)="Base Increase",VLOOKUP(I171,Inputs!$A$7:$G$16,7,FALSE),0),0),0)</f>
        <v>0</v>
      </c>
      <c r="T171" s="5">
        <f t="shared" si="12"/>
        <v>0</v>
      </c>
      <c r="U171" s="5">
        <f t="shared" si="13"/>
        <v>0</v>
      </c>
      <c r="V171" s="5">
        <f t="shared" si="14"/>
        <v>0</v>
      </c>
      <c r="W171" s="5">
        <f t="shared" si="15"/>
        <v>0</v>
      </c>
      <c r="X171" s="5">
        <f>IF(AND(I171&lt;=4,V171&gt;Inputs!$B$32),MAX(C171,Inputs!$B$32),V171)</f>
        <v>0</v>
      </c>
      <c r="Y171" s="5">
        <f>IF(AND(I171&lt;=4,W171&gt;Inputs!$B$32),MAX(C171,Inputs!$B$32),W171)</f>
        <v>0</v>
      </c>
      <c r="Z171" s="5">
        <f>IF(AND(I171&lt;=7,X171&gt;Inputs!$B$33),MAX(C171,Inputs!$B$33),X171)</f>
        <v>0</v>
      </c>
      <c r="AA171" s="5">
        <f>IF(W171&gt;Inputs!$B$34,Inputs!$B$34,Y171)</f>
        <v>0</v>
      </c>
      <c r="AB171" s="5">
        <f>IF(Z171&gt;Inputs!$B$34,Inputs!$B$34,Z171)</f>
        <v>0</v>
      </c>
      <c r="AC171" s="5">
        <f>IF(AA171&gt;Inputs!$B$34,Inputs!$B$34,AA171)</f>
        <v>0</v>
      </c>
      <c r="AD171" s="11">
        <f t="shared" si="16"/>
        <v>0</v>
      </c>
      <c r="AE171" s="11">
        <f t="shared" si="17"/>
        <v>0</v>
      </c>
    </row>
    <row r="172" spans="1:31" x14ac:dyDescent="0.25">
      <c r="A172" s="1">
        <f>'Salary and Rating'!A173</f>
        <v>0</v>
      </c>
      <c r="B172" s="1">
        <f>'Salary and Rating'!B173</f>
        <v>0</v>
      </c>
      <c r="C172" s="13">
        <f>'Salary and Rating'!C173</f>
        <v>0</v>
      </c>
      <c r="D172" s="5">
        <v>0</v>
      </c>
      <c r="E172" s="5">
        <v>0</v>
      </c>
      <c r="F172" s="5">
        <v>0</v>
      </c>
      <c r="G172" s="5">
        <v>0</v>
      </c>
      <c r="H172" s="5">
        <v>0</v>
      </c>
      <c r="I172" s="5">
        <f>'Salary and Rating'!J173</f>
        <v>0</v>
      </c>
      <c r="J172" s="5">
        <f>IFERROR(IF(VLOOKUP(I172,Inputs!$A$20:$G$29,3,FALSE)="Stipend Award",VLOOKUP(I172,Inputs!$A$7:$G$16,3,FALSE),0),0)</f>
        <v>0</v>
      </c>
      <c r="K172" s="5">
        <f>IFERROR(IF(VLOOKUP(I172,Inputs!$A$20:$G$29,4,FALSE)="Stipend Award",VLOOKUP(I172,Inputs!$A$7:$G$16,4,FALSE),0),0)</f>
        <v>0</v>
      </c>
      <c r="L172" s="5">
        <f>IFERROR(IF(F172=1,IF(VLOOKUP(I172,Inputs!$A$20:$G$29,5,FALSE)="Stipend Award",VLOOKUP(I172,Inputs!$A$7:$G$16,5,FALSE),0),0),0)</f>
        <v>0</v>
      </c>
      <c r="M172" s="5">
        <f>IFERROR(IF(G172=1,IF(VLOOKUP(I172,Inputs!$A$20:$G$29,6,FALSE)="Stipend Award",VLOOKUP(I172,Inputs!$A$7:$G$16,6,FALSE),0),0),0)</f>
        <v>0</v>
      </c>
      <c r="N172" s="5">
        <f>IFERROR(IF(H172=1,IF(VLOOKUP(I172,Inputs!$A$20:$G$29,7,FALSE)="Stipend Award",VLOOKUP(I172,Inputs!$A$7:$G$16,7,FALSE),0),0),0)</f>
        <v>0</v>
      </c>
      <c r="O172" s="5">
        <f>IFERROR(IF(VLOOKUP(I172,Inputs!$A$20:$G$29,3,FALSE)="Base Increase",VLOOKUP(I172,Inputs!$A$7:$G$16,3,FALSE),0),0)</f>
        <v>0</v>
      </c>
      <c r="P172" s="5">
        <f>IFERROR(IF(VLOOKUP(I172,Inputs!$A$20:$G$29,4,FALSE)="Base Increase",VLOOKUP(I172,Inputs!$A$7:$G$16,4,FALSE),0),0)</f>
        <v>0</v>
      </c>
      <c r="Q172" s="5">
        <f>IFERROR(IF(F172=1,IF(VLOOKUP(I172,Inputs!$A$20:$G$29,5,FALSE)="Base Increase",VLOOKUP(I172,Inputs!$A$7:$G$16,5,FALSE),0),0),0)</f>
        <v>0</v>
      </c>
      <c r="R172" s="5">
        <f>IFERROR(IF(G172=1,IF(VLOOKUP(I172,Inputs!$A$20:$G$29,6,FALSE)="Base Increase",VLOOKUP(I172,Inputs!$A$7:$G$16,6,FALSE),0),0),0)</f>
        <v>0</v>
      </c>
      <c r="S172" s="5">
        <f>IFERROR(IF(H172=1,IF(VLOOKUP(I172,Inputs!$A$20:$G$29,7,FALSE)="Base Increase",VLOOKUP(I172,Inputs!$A$7:$G$16,7,FALSE),0),0),0)</f>
        <v>0</v>
      </c>
      <c r="T172" s="5">
        <f t="shared" si="12"/>
        <v>0</v>
      </c>
      <c r="U172" s="5">
        <f t="shared" si="13"/>
        <v>0</v>
      </c>
      <c r="V172" s="5">
        <f t="shared" si="14"/>
        <v>0</v>
      </c>
      <c r="W172" s="5">
        <f t="shared" si="15"/>
        <v>0</v>
      </c>
      <c r="X172" s="5">
        <f>IF(AND(I172&lt;=4,V172&gt;Inputs!$B$32),MAX(C172,Inputs!$B$32),V172)</f>
        <v>0</v>
      </c>
      <c r="Y172" s="5">
        <f>IF(AND(I172&lt;=4,W172&gt;Inputs!$B$32),MAX(C172,Inputs!$B$32),W172)</f>
        <v>0</v>
      </c>
      <c r="Z172" s="5">
        <f>IF(AND(I172&lt;=7,X172&gt;Inputs!$B$33),MAX(C172,Inputs!$B$33),X172)</f>
        <v>0</v>
      </c>
      <c r="AA172" s="5">
        <f>IF(W172&gt;Inputs!$B$34,Inputs!$B$34,Y172)</f>
        <v>0</v>
      </c>
      <c r="AB172" s="5">
        <f>IF(Z172&gt;Inputs!$B$34,Inputs!$B$34,Z172)</f>
        <v>0</v>
      </c>
      <c r="AC172" s="5">
        <f>IF(AA172&gt;Inputs!$B$34,Inputs!$B$34,AA172)</f>
        <v>0</v>
      </c>
      <c r="AD172" s="11">
        <f t="shared" si="16"/>
        <v>0</v>
      </c>
      <c r="AE172" s="11">
        <f t="shared" si="17"/>
        <v>0</v>
      </c>
    </row>
    <row r="173" spans="1:31" x14ac:dyDescent="0.25">
      <c r="A173" s="1">
        <f>'Salary and Rating'!A174</f>
        <v>0</v>
      </c>
      <c r="B173" s="1">
        <f>'Salary and Rating'!B174</f>
        <v>0</v>
      </c>
      <c r="C173" s="13">
        <f>'Salary and Rating'!C174</f>
        <v>0</v>
      </c>
      <c r="D173" s="5">
        <v>0</v>
      </c>
      <c r="E173" s="5">
        <v>0</v>
      </c>
      <c r="F173" s="5">
        <v>0</v>
      </c>
      <c r="G173" s="5">
        <v>0</v>
      </c>
      <c r="H173" s="5">
        <v>0</v>
      </c>
      <c r="I173" s="5">
        <f>'Salary and Rating'!J174</f>
        <v>0</v>
      </c>
      <c r="J173" s="5">
        <f>IFERROR(IF(VLOOKUP(I173,Inputs!$A$20:$G$29,3,FALSE)="Stipend Award",VLOOKUP(I173,Inputs!$A$7:$G$16,3,FALSE),0),0)</f>
        <v>0</v>
      </c>
      <c r="K173" s="5">
        <f>IFERROR(IF(VLOOKUP(I173,Inputs!$A$20:$G$29,4,FALSE)="Stipend Award",VLOOKUP(I173,Inputs!$A$7:$G$16,4,FALSE),0),0)</f>
        <v>0</v>
      </c>
      <c r="L173" s="5">
        <f>IFERROR(IF(F173=1,IF(VLOOKUP(I173,Inputs!$A$20:$G$29,5,FALSE)="Stipend Award",VLOOKUP(I173,Inputs!$A$7:$G$16,5,FALSE),0),0),0)</f>
        <v>0</v>
      </c>
      <c r="M173" s="5">
        <f>IFERROR(IF(G173=1,IF(VLOOKUP(I173,Inputs!$A$20:$G$29,6,FALSE)="Stipend Award",VLOOKUP(I173,Inputs!$A$7:$G$16,6,FALSE),0),0),0)</f>
        <v>0</v>
      </c>
      <c r="N173" s="5">
        <f>IFERROR(IF(H173=1,IF(VLOOKUP(I173,Inputs!$A$20:$G$29,7,FALSE)="Stipend Award",VLOOKUP(I173,Inputs!$A$7:$G$16,7,FALSE),0),0),0)</f>
        <v>0</v>
      </c>
      <c r="O173" s="5">
        <f>IFERROR(IF(VLOOKUP(I173,Inputs!$A$20:$G$29,3,FALSE)="Base Increase",VLOOKUP(I173,Inputs!$A$7:$G$16,3,FALSE),0),0)</f>
        <v>0</v>
      </c>
      <c r="P173" s="5">
        <f>IFERROR(IF(VLOOKUP(I173,Inputs!$A$20:$G$29,4,FALSE)="Base Increase",VLOOKUP(I173,Inputs!$A$7:$G$16,4,FALSE),0),0)</f>
        <v>0</v>
      </c>
      <c r="Q173" s="5">
        <f>IFERROR(IF(F173=1,IF(VLOOKUP(I173,Inputs!$A$20:$G$29,5,FALSE)="Base Increase",VLOOKUP(I173,Inputs!$A$7:$G$16,5,FALSE),0),0),0)</f>
        <v>0</v>
      </c>
      <c r="R173" s="5">
        <f>IFERROR(IF(G173=1,IF(VLOOKUP(I173,Inputs!$A$20:$G$29,6,FALSE)="Base Increase",VLOOKUP(I173,Inputs!$A$7:$G$16,6,FALSE),0),0),0)</f>
        <v>0</v>
      </c>
      <c r="S173" s="5">
        <f>IFERROR(IF(H173=1,IF(VLOOKUP(I173,Inputs!$A$20:$G$29,7,FALSE)="Base Increase",VLOOKUP(I173,Inputs!$A$7:$G$16,7,FALSE),0),0),0)</f>
        <v>0</v>
      </c>
      <c r="T173" s="5">
        <f t="shared" si="12"/>
        <v>0</v>
      </c>
      <c r="U173" s="5">
        <f t="shared" si="13"/>
        <v>0</v>
      </c>
      <c r="V173" s="5">
        <f t="shared" si="14"/>
        <v>0</v>
      </c>
      <c r="W173" s="5">
        <f t="shared" si="15"/>
        <v>0</v>
      </c>
      <c r="X173" s="5">
        <f>IF(AND(I173&lt;=4,V173&gt;Inputs!$B$32),MAX(C173,Inputs!$B$32),V173)</f>
        <v>0</v>
      </c>
      <c r="Y173" s="5">
        <f>IF(AND(I173&lt;=4,W173&gt;Inputs!$B$32),MAX(C173,Inputs!$B$32),W173)</f>
        <v>0</v>
      </c>
      <c r="Z173" s="5">
        <f>IF(AND(I173&lt;=7,X173&gt;Inputs!$B$33),MAX(C173,Inputs!$B$33),X173)</f>
        <v>0</v>
      </c>
      <c r="AA173" s="5">
        <f>IF(W173&gt;Inputs!$B$34,Inputs!$B$34,Y173)</f>
        <v>0</v>
      </c>
      <c r="AB173" s="5">
        <f>IF(Z173&gt;Inputs!$B$34,Inputs!$B$34,Z173)</f>
        <v>0</v>
      </c>
      <c r="AC173" s="5">
        <f>IF(AA173&gt;Inputs!$B$34,Inputs!$B$34,AA173)</f>
        <v>0</v>
      </c>
      <c r="AD173" s="11">
        <f t="shared" si="16"/>
        <v>0</v>
      </c>
      <c r="AE173" s="11">
        <f t="shared" si="17"/>
        <v>0</v>
      </c>
    </row>
    <row r="174" spans="1:31" x14ac:dyDescent="0.25">
      <c r="A174" s="1">
        <f>'Salary and Rating'!A175</f>
        <v>0</v>
      </c>
      <c r="B174" s="1">
        <f>'Salary and Rating'!B175</f>
        <v>0</v>
      </c>
      <c r="C174" s="13">
        <f>'Salary and Rating'!C175</f>
        <v>0</v>
      </c>
      <c r="D174" s="5">
        <v>0</v>
      </c>
      <c r="E174" s="5">
        <v>0</v>
      </c>
      <c r="F174" s="5">
        <v>0</v>
      </c>
      <c r="G174" s="5">
        <v>0</v>
      </c>
      <c r="H174" s="5">
        <v>0</v>
      </c>
      <c r="I174" s="5">
        <f>'Salary and Rating'!J175</f>
        <v>0</v>
      </c>
      <c r="J174" s="5">
        <f>IFERROR(IF(VLOOKUP(I174,Inputs!$A$20:$G$29,3,FALSE)="Stipend Award",VLOOKUP(I174,Inputs!$A$7:$G$16,3,FALSE),0),0)</f>
        <v>0</v>
      </c>
      <c r="K174" s="5">
        <f>IFERROR(IF(VLOOKUP(I174,Inputs!$A$20:$G$29,4,FALSE)="Stipend Award",VLOOKUP(I174,Inputs!$A$7:$G$16,4,FALSE),0),0)</f>
        <v>0</v>
      </c>
      <c r="L174" s="5">
        <f>IFERROR(IF(F174=1,IF(VLOOKUP(I174,Inputs!$A$20:$G$29,5,FALSE)="Stipend Award",VLOOKUP(I174,Inputs!$A$7:$G$16,5,FALSE),0),0),0)</f>
        <v>0</v>
      </c>
      <c r="M174" s="5">
        <f>IFERROR(IF(G174=1,IF(VLOOKUP(I174,Inputs!$A$20:$G$29,6,FALSE)="Stipend Award",VLOOKUP(I174,Inputs!$A$7:$G$16,6,FALSE),0),0),0)</f>
        <v>0</v>
      </c>
      <c r="N174" s="5">
        <f>IFERROR(IF(H174=1,IF(VLOOKUP(I174,Inputs!$A$20:$G$29,7,FALSE)="Stipend Award",VLOOKUP(I174,Inputs!$A$7:$G$16,7,FALSE),0),0),0)</f>
        <v>0</v>
      </c>
      <c r="O174" s="5">
        <f>IFERROR(IF(VLOOKUP(I174,Inputs!$A$20:$G$29,3,FALSE)="Base Increase",VLOOKUP(I174,Inputs!$A$7:$G$16,3,FALSE),0),0)</f>
        <v>0</v>
      </c>
      <c r="P174" s="5">
        <f>IFERROR(IF(VLOOKUP(I174,Inputs!$A$20:$G$29,4,FALSE)="Base Increase",VLOOKUP(I174,Inputs!$A$7:$G$16,4,FALSE),0),0)</f>
        <v>0</v>
      </c>
      <c r="Q174" s="5">
        <f>IFERROR(IF(F174=1,IF(VLOOKUP(I174,Inputs!$A$20:$G$29,5,FALSE)="Base Increase",VLOOKUP(I174,Inputs!$A$7:$G$16,5,FALSE),0),0),0)</f>
        <v>0</v>
      </c>
      <c r="R174" s="5">
        <f>IFERROR(IF(G174=1,IF(VLOOKUP(I174,Inputs!$A$20:$G$29,6,FALSE)="Base Increase",VLOOKUP(I174,Inputs!$A$7:$G$16,6,FALSE),0),0),0)</f>
        <v>0</v>
      </c>
      <c r="S174" s="5">
        <f>IFERROR(IF(H174=1,IF(VLOOKUP(I174,Inputs!$A$20:$G$29,7,FALSE)="Base Increase",VLOOKUP(I174,Inputs!$A$7:$G$16,7,FALSE),0),0),0)</f>
        <v>0</v>
      </c>
      <c r="T174" s="5">
        <f t="shared" si="12"/>
        <v>0</v>
      </c>
      <c r="U174" s="5">
        <f t="shared" si="13"/>
        <v>0</v>
      </c>
      <c r="V174" s="5">
        <f t="shared" si="14"/>
        <v>0</v>
      </c>
      <c r="W174" s="5">
        <f t="shared" si="15"/>
        <v>0</v>
      </c>
      <c r="X174" s="5">
        <f>IF(AND(I174&lt;=4,V174&gt;Inputs!$B$32),MAX(C174,Inputs!$B$32),V174)</f>
        <v>0</v>
      </c>
      <c r="Y174" s="5">
        <f>IF(AND(I174&lt;=4,W174&gt;Inputs!$B$32),MAX(C174,Inputs!$B$32),W174)</f>
        <v>0</v>
      </c>
      <c r="Z174" s="5">
        <f>IF(AND(I174&lt;=7,X174&gt;Inputs!$B$33),MAX(C174,Inputs!$B$33),X174)</f>
        <v>0</v>
      </c>
      <c r="AA174" s="5">
        <f>IF(W174&gt;Inputs!$B$34,Inputs!$B$34,Y174)</f>
        <v>0</v>
      </c>
      <c r="AB174" s="5">
        <f>IF(Z174&gt;Inputs!$B$34,Inputs!$B$34,Z174)</f>
        <v>0</v>
      </c>
      <c r="AC174" s="5">
        <f>IF(AA174&gt;Inputs!$B$34,Inputs!$B$34,AA174)</f>
        <v>0</v>
      </c>
      <c r="AD174" s="11">
        <f t="shared" si="16"/>
        <v>0</v>
      </c>
      <c r="AE174" s="11">
        <f t="shared" si="17"/>
        <v>0</v>
      </c>
    </row>
    <row r="175" spans="1:31" x14ac:dyDescent="0.25">
      <c r="A175" s="1">
        <f>'Salary and Rating'!A176</f>
        <v>0</v>
      </c>
      <c r="B175" s="1">
        <f>'Salary and Rating'!B176</f>
        <v>0</v>
      </c>
      <c r="C175" s="13">
        <f>'Salary and Rating'!C176</f>
        <v>0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5">
        <f>'Salary and Rating'!J176</f>
        <v>0</v>
      </c>
      <c r="J175" s="5">
        <f>IFERROR(IF(VLOOKUP(I175,Inputs!$A$20:$G$29,3,FALSE)="Stipend Award",VLOOKUP(I175,Inputs!$A$7:$G$16,3,FALSE),0),0)</f>
        <v>0</v>
      </c>
      <c r="K175" s="5">
        <f>IFERROR(IF(VLOOKUP(I175,Inputs!$A$20:$G$29,4,FALSE)="Stipend Award",VLOOKUP(I175,Inputs!$A$7:$G$16,4,FALSE),0),0)</f>
        <v>0</v>
      </c>
      <c r="L175" s="5">
        <f>IFERROR(IF(F175=1,IF(VLOOKUP(I175,Inputs!$A$20:$G$29,5,FALSE)="Stipend Award",VLOOKUP(I175,Inputs!$A$7:$G$16,5,FALSE),0),0),0)</f>
        <v>0</v>
      </c>
      <c r="M175" s="5">
        <f>IFERROR(IF(G175=1,IF(VLOOKUP(I175,Inputs!$A$20:$G$29,6,FALSE)="Stipend Award",VLOOKUP(I175,Inputs!$A$7:$G$16,6,FALSE),0),0),0)</f>
        <v>0</v>
      </c>
      <c r="N175" s="5">
        <f>IFERROR(IF(H175=1,IF(VLOOKUP(I175,Inputs!$A$20:$G$29,7,FALSE)="Stipend Award",VLOOKUP(I175,Inputs!$A$7:$G$16,7,FALSE),0),0),0)</f>
        <v>0</v>
      </c>
      <c r="O175" s="5">
        <f>IFERROR(IF(VLOOKUP(I175,Inputs!$A$20:$G$29,3,FALSE)="Base Increase",VLOOKUP(I175,Inputs!$A$7:$G$16,3,FALSE),0),0)</f>
        <v>0</v>
      </c>
      <c r="P175" s="5">
        <f>IFERROR(IF(VLOOKUP(I175,Inputs!$A$20:$G$29,4,FALSE)="Base Increase",VLOOKUP(I175,Inputs!$A$7:$G$16,4,FALSE),0),0)</f>
        <v>0</v>
      </c>
      <c r="Q175" s="5">
        <f>IFERROR(IF(F175=1,IF(VLOOKUP(I175,Inputs!$A$20:$G$29,5,FALSE)="Base Increase",VLOOKUP(I175,Inputs!$A$7:$G$16,5,FALSE),0),0),0)</f>
        <v>0</v>
      </c>
      <c r="R175" s="5">
        <f>IFERROR(IF(G175=1,IF(VLOOKUP(I175,Inputs!$A$20:$G$29,6,FALSE)="Base Increase",VLOOKUP(I175,Inputs!$A$7:$G$16,6,FALSE),0),0),0)</f>
        <v>0</v>
      </c>
      <c r="S175" s="5">
        <f>IFERROR(IF(H175=1,IF(VLOOKUP(I175,Inputs!$A$20:$G$29,7,FALSE)="Base Increase",VLOOKUP(I175,Inputs!$A$7:$G$16,7,FALSE),0),0),0)</f>
        <v>0</v>
      </c>
      <c r="T175" s="5">
        <f t="shared" si="12"/>
        <v>0</v>
      </c>
      <c r="U175" s="5">
        <f t="shared" si="13"/>
        <v>0</v>
      </c>
      <c r="V175" s="5">
        <f t="shared" si="14"/>
        <v>0</v>
      </c>
      <c r="W175" s="5">
        <f t="shared" si="15"/>
        <v>0</v>
      </c>
      <c r="X175" s="5">
        <f>IF(AND(I175&lt;=4,V175&gt;Inputs!$B$32),MAX(C175,Inputs!$B$32),V175)</f>
        <v>0</v>
      </c>
      <c r="Y175" s="5">
        <f>IF(AND(I175&lt;=4,W175&gt;Inputs!$B$32),MAX(C175,Inputs!$B$32),W175)</f>
        <v>0</v>
      </c>
      <c r="Z175" s="5">
        <f>IF(AND(I175&lt;=7,X175&gt;Inputs!$B$33),MAX(C175,Inputs!$B$33),X175)</f>
        <v>0</v>
      </c>
      <c r="AA175" s="5">
        <f>IF(W175&gt;Inputs!$B$34,Inputs!$B$34,Y175)</f>
        <v>0</v>
      </c>
      <c r="AB175" s="5">
        <f>IF(Z175&gt;Inputs!$B$34,Inputs!$B$34,Z175)</f>
        <v>0</v>
      </c>
      <c r="AC175" s="5">
        <f>IF(AA175&gt;Inputs!$B$34,Inputs!$B$34,AA175)</f>
        <v>0</v>
      </c>
      <c r="AD175" s="11">
        <f t="shared" si="16"/>
        <v>0</v>
      </c>
      <c r="AE175" s="11">
        <f t="shared" si="17"/>
        <v>0</v>
      </c>
    </row>
    <row r="176" spans="1:31" x14ac:dyDescent="0.25">
      <c r="A176" s="1">
        <f>'Salary and Rating'!A177</f>
        <v>0</v>
      </c>
      <c r="B176" s="1">
        <f>'Salary and Rating'!B177</f>
        <v>0</v>
      </c>
      <c r="C176" s="13">
        <f>'Salary and Rating'!C177</f>
        <v>0</v>
      </c>
      <c r="D176" s="5">
        <v>0</v>
      </c>
      <c r="E176" s="5">
        <v>0</v>
      </c>
      <c r="F176" s="5">
        <v>0</v>
      </c>
      <c r="G176" s="5">
        <v>0</v>
      </c>
      <c r="H176" s="5">
        <v>0</v>
      </c>
      <c r="I176" s="5">
        <f>'Salary and Rating'!J177</f>
        <v>0</v>
      </c>
      <c r="J176" s="5">
        <f>IFERROR(IF(VLOOKUP(I176,Inputs!$A$20:$G$29,3,FALSE)="Stipend Award",VLOOKUP(I176,Inputs!$A$7:$G$16,3,FALSE),0),0)</f>
        <v>0</v>
      </c>
      <c r="K176" s="5">
        <f>IFERROR(IF(VLOOKUP(I176,Inputs!$A$20:$G$29,4,FALSE)="Stipend Award",VLOOKUP(I176,Inputs!$A$7:$G$16,4,FALSE),0),0)</f>
        <v>0</v>
      </c>
      <c r="L176" s="5">
        <f>IFERROR(IF(F176=1,IF(VLOOKUP(I176,Inputs!$A$20:$G$29,5,FALSE)="Stipend Award",VLOOKUP(I176,Inputs!$A$7:$G$16,5,FALSE),0),0),0)</f>
        <v>0</v>
      </c>
      <c r="M176" s="5">
        <f>IFERROR(IF(G176=1,IF(VLOOKUP(I176,Inputs!$A$20:$G$29,6,FALSE)="Stipend Award",VLOOKUP(I176,Inputs!$A$7:$G$16,6,FALSE),0),0),0)</f>
        <v>0</v>
      </c>
      <c r="N176" s="5">
        <f>IFERROR(IF(H176=1,IF(VLOOKUP(I176,Inputs!$A$20:$G$29,7,FALSE)="Stipend Award",VLOOKUP(I176,Inputs!$A$7:$G$16,7,FALSE),0),0),0)</f>
        <v>0</v>
      </c>
      <c r="O176" s="5">
        <f>IFERROR(IF(VLOOKUP(I176,Inputs!$A$20:$G$29,3,FALSE)="Base Increase",VLOOKUP(I176,Inputs!$A$7:$G$16,3,FALSE),0),0)</f>
        <v>0</v>
      </c>
      <c r="P176" s="5">
        <f>IFERROR(IF(VLOOKUP(I176,Inputs!$A$20:$G$29,4,FALSE)="Base Increase",VLOOKUP(I176,Inputs!$A$7:$G$16,4,FALSE),0),0)</f>
        <v>0</v>
      </c>
      <c r="Q176" s="5">
        <f>IFERROR(IF(F176=1,IF(VLOOKUP(I176,Inputs!$A$20:$G$29,5,FALSE)="Base Increase",VLOOKUP(I176,Inputs!$A$7:$G$16,5,FALSE),0),0),0)</f>
        <v>0</v>
      </c>
      <c r="R176" s="5">
        <f>IFERROR(IF(G176=1,IF(VLOOKUP(I176,Inputs!$A$20:$G$29,6,FALSE)="Base Increase",VLOOKUP(I176,Inputs!$A$7:$G$16,6,FALSE),0),0),0)</f>
        <v>0</v>
      </c>
      <c r="S176" s="5">
        <f>IFERROR(IF(H176=1,IF(VLOOKUP(I176,Inputs!$A$20:$G$29,7,FALSE)="Base Increase",VLOOKUP(I176,Inputs!$A$7:$G$16,7,FALSE),0),0),0)</f>
        <v>0</v>
      </c>
      <c r="T176" s="5">
        <f t="shared" si="12"/>
        <v>0</v>
      </c>
      <c r="U176" s="5">
        <f t="shared" si="13"/>
        <v>0</v>
      </c>
      <c r="V176" s="5">
        <f t="shared" si="14"/>
        <v>0</v>
      </c>
      <c r="W176" s="5">
        <f t="shared" si="15"/>
        <v>0</v>
      </c>
      <c r="X176" s="5">
        <f>IF(AND(I176&lt;=4,V176&gt;Inputs!$B$32),MAX(C176,Inputs!$B$32),V176)</f>
        <v>0</v>
      </c>
      <c r="Y176" s="5">
        <f>IF(AND(I176&lt;=4,W176&gt;Inputs!$B$32),MAX(C176,Inputs!$B$32),W176)</f>
        <v>0</v>
      </c>
      <c r="Z176" s="5">
        <f>IF(AND(I176&lt;=7,X176&gt;Inputs!$B$33),MAX(C176,Inputs!$B$33),X176)</f>
        <v>0</v>
      </c>
      <c r="AA176" s="5">
        <f>IF(W176&gt;Inputs!$B$34,Inputs!$B$34,Y176)</f>
        <v>0</v>
      </c>
      <c r="AB176" s="5">
        <f>IF(Z176&gt;Inputs!$B$34,Inputs!$B$34,Z176)</f>
        <v>0</v>
      </c>
      <c r="AC176" s="5">
        <f>IF(AA176&gt;Inputs!$B$34,Inputs!$B$34,AA176)</f>
        <v>0</v>
      </c>
      <c r="AD176" s="11">
        <f t="shared" si="16"/>
        <v>0</v>
      </c>
      <c r="AE176" s="11">
        <f t="shared" si="17"/>
        <v>0</v>
      </c>
    </row>
    <row r="177" spans="1:31" x14ac:dyDescent="0.25">
      <c r="A177" s="1">
        <f>'Salary and Rating'!A178</f>
        <v>0</v>
      </c>
      <c r="B177" s="1">
        <f>'Salary and Rating'!B178</f>
        <v>0</v>
      </c>
      <c r="C177" s="13">
        <f>'Salary and Rating'!C178</f>
        <v>0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5">
        <f>'Salary and Rating'!J178</f>
        <v>0</v>
      </c>
      <c r="J177" s="5">
        <f>IFERROR(IF(VLOOKUP(I177,Inputs!$A$20:$G$29,3,FALSE)="Stipend Award",VLOOKUP(I177,Inputs!$A$7:$G$16,3,FALSE),0),0)</f>
        <v>0</v>
      </c>
      <c r="K177" s="5">
        <f>IFERROR(IF(VLOOKUP(I177,Inputs!$A$20:$G$29,4,FALSE)="Stipend Award",VLOOKUP(I177,Inputs!$A$7:$G$16,4,FALSE),0),0)</f>
        <v>0</v>
      </c>
      <c r="L177" s="5">
        <f>IFERROR(IF(F177=1,IF(VLOOKUP(I177,Inputs!$A$20:$G$29,5,FALSE)="Stipend Award",VLOOKUP(I177,Inputs!$A$7:$G$16,5,FALSE),0),0),0)</f>
        <v>0</v>
      </c>
      <c r="M177" s="5">
        <f>IFERROR(IF(G177=1,IF(VLOOKUP(I177,Inputs!$A$20:$G$29,6,FALSE)="Stipend Award",VLOOKUP(I177,Inputs!$A$7:$G$16,6,FALSE),0),0),0)</f>
        <v>0</v>
      </c>
      <c r="N177" s="5">
        <f>IFERROR(IF(H177=1,IF(VLOOKUP(I177,Inputs!$A$20:$G$29,7,FALSE)="Stipend Award",VLOOKUP(I177,Inputs!$A$7:$G$16,7,FALSE),0),0),0)</f>
        <v>0</v>
      </c>
      <c r="O177" s="5">
        <f>IFERROR(IF(VLOOKUP(I177,Inputs!$A$20:$G$29,3,FALSE)="Base Increase",VLOOKUP(I177,Inputs!$A$7:$G$16,3,FALSE),0),0)</f>
        <v>0</v>
      </c>
      <c r="P177" s="5">
        <f>IFERROR(IF(VLOOKUP(I177,Inputs!$A$20:$G$29,4,FALSE)="Base Increase",VLOOKUP(I177,Inputs!$A$7:$G$16,4,FALSE),0),0)</f>
        <v>0</v>
      </c>
      <c r="Q177" s="5">
        <f>IFERROR(IF(F177=1,IF(VLOOKUP(I177,Inputs!$A$20:$G$29,5,FALSE)="Base Increase",VLOOKUP(I177,Inputs!$A$7:$G$16,5,FALSE),0),0),0)</f>
        <v>0</v>
      </c>
      <c r="R177" s="5">
        <f>IFERROR(IF(G177=1,IF(VLOOKUP(I177,Inputs!$A$20:$G$29,6,FALSE)="Base Increase",VLOOKUP(I177,Inputs!$A$7:$G$16,6,FALSE),0),0),0)</f>
        <v>0</v>
      </c>
      <c r="S177" s="5">
        <f>IFERROR(IF(H177=1,IF(VLOOKUP(I177,Inputs!$A$20:$G$29,7,FALSE)="Base Increase",VLOOKUP(I177,Inputs!$A$7:$G$16,7,FALSE),0),0),0)</f>
        <v>0</v>
      </c>
      <c r="T177" s="5">
        <f t="shared" si="12"/>
        <v>0</v>
      </c>
      <c r="U177" s="5">
        <f t="shared" si="13"/>
        <v>0</v>
      </c>
      <c r="V177" s="5">
        <f t="shared" si="14"/>
        <v>0</v>
      </c>
      <c r="W177" s="5">
        <f t="shared" si="15"/>
        <v>0</v>
      </c>
      <c r="X177" s="5">
        <f>IF(AND(I177&lt;=4,V177&gt;Inputs!$B$32),MAX(C177,Inputs!$B$32),V177)</f>
        <v>0</v>
      </c>
      <c r="Y177" s="5">
        <f>IF(AND(I177&lt;=4,W177&gt;Inputs!$B$32),MAX(C177,Inputs!$B$32),W177)</f>
        <v>0</v>
      </c>
      <c r="Z177" s="5">
        <f>IF(AND(I177&lt;=7,X177&gt;Inputs!$B$33),MAX(C177,Inputs!$B$33),X177)</f>
        <v>0</v>
      </c>
      <c r="AA177" s="5">
        <f>IF(W177&gt;Inputs!$B$34,Inputs!$B$34,Y177)</f>
        <v>0</v>
      </c>
      <c r="AB177" s="5">
        <f>IF(Z177&gt;Inputs!$B$34,Inputs!$B$34,Z177)</f>
        <v>0</v>
      </c>
      <c r="AC177" s="5">
        <f>IF(AA177&gt;Inputs!$B$34,Inputs!$B$34,AA177)</f>
        <v>0</v>
      </c>
      <c r="AD177" s="11">
        <f t="shared" si="16"/>
        <v>0</v>
      </c>
      <c r="AE177" s="11">
        <f t="shared" si="17"/>
        <v>0</v>
      </c>
    </row>
    <row r="178" spans="1:31" x14ac:dyDescent="0.25">
      <c r="A178" s="1">
        <f>'Salary and Rating'!A179</f>
        <v>0</v>
      </c>
      <c r="B178" s="1">
        <f>'Salary and Rating'!B179</f>
        <v>0</v>
      </c>
      <c r="C178" s="13">
        <f>'Salary and Rating'!C179</f>
        <v>0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5">
        <f>'Salary and Rating'!J179</f>
        <v>0</v>
      </c>
      <c r="J178" s="5">
        <f>IFERROR(IF(VLOOKUP(I178,Inputs!$A$20:$G$29,3,FALSE)="Stipend Award",VLOOKUP(I178,Inputs!$A$7:$G$16,3,FALSE),0),0)</f>
        <v>0</v>
      </c>
      <c r="K178" s="5">
        <f>IFERROR(IF(VLOOKUP(I178,Inputs!$A$20:$G$29,4,FALSE)="Stipend Award",VLOOKUP(I178,Inputs!$A$7:$G$16,4,FALSE),0),0)</f>
        <v>0</v>
      </c>
      <c r="L178" s="5">
        <f>IFERROR(IF(F178=1,IF(VLOOKUP(I178,Inputs!$A$20:$G$29,5,FALSE)="Stipend Award",VLOOKUP(I178,Inputs!$A$7:$G$16,5,FALSE),0),0),0)</f>
        <v>0</v>
      </c>
      <c r="M178" s="5">
        <f>IFERROR(IF(G178=1,IF(VLOOKUP(I178,Inputs!$A$20:$G$29,6,FALSE)="Stipend Award",VLOOKUP(I178,Inputs!$A$7:$G$16,6,FALSE),0),0),0)</f>
        <v>0</v>
      </c>
      <c r="N178" s="5">
        <f>IFERROR(IF(H178=1,IF(VLOOKUP(I178,Inputs!$A$20:$G$29,7,FALSE)="Stipend Award",VLOOKUP(I178,Inputs!$A$7:$G$16,7,FALSE),0),0),0)</f>
        <v>0</v>
      </c>
      <c r="O178" s="5">
        <f>IFERROR(IF(VLOOKUP(I178,Inputs!$A$20:$G$29,3,FALSE)="Base Increase",VLOOKUP(I178,Inputs!$A$7:$G$16,3,FALSE),0),0)</f>
        <v>0</v>
      </c>
      <c r="P178" s="5">
        <f>IFERROR(IF(VLOOKUP(I178,Inputs!$A$20:$G$29,4,FALSE)="Base Increase",VLOOKUP(I178,Inputs!$A$7:$G$16,4,FALSE),0),0)</f>
        <v>0</v>
      </c>
      <c r="Q178" s="5">
        <f>IFERROR(IF(F178=1,IF(VLOOKUP(I178,Inputs!$A$20:$G$29,5,FALSE)="Base Increase",VLOOKUP(I178,Inputs!$A$7:$G$16,5,FALSE),0),0),0)</f>
        <v>0</v>
      </c>
      <c r="R178" s="5">
        <f>IFERROR(IF(G178=1,IF(VLOOKUP(I178,Inputs!$A$20:$G$29,6,FALSE)="Base Increase",VLOOKUP(I178,Inputs!$A$7:$G$16,6,FALSE),0),0),0)</f>
        <v>0</v>
      </c>
      <c r="S178" s="5">
        <f>IFERROR(IF(H178=1,IF(VLOOKUP(I178,Inputs!$A$20:$G$29,7,FALSE)="Base Increase",VLOOKUP(I178,Inputs!$A$7:$G$16,7,FALSE),0),0),0)</f>
        <v>0</v>
      </c>
      <c r="T178" s="5">
        <f t="shared" si="12"/>
        <v>0</v>
      </c>
      <c r="U178" s="5">
        <f t="shared" si="13"/>
        <v>0</v>
      </c>
      <c r="V178" s="5">
        <f t="shared" si="14"/>
        <v>0</v>
      </c>
      <c r="W178" s="5">
        <f t="shared" si="15"/>
        <v>0</v>
      </c>
      <c r="X178" s="5">
        <f>IF(AND(I178&lt;=4,V178&gt;Inputs!$B$32),MAX(C178,Inputs!$B$32),V178)</f>
        <v>0</v>
      </c>
      <c r="Y178" s="5">
        <f>IF(AND(I178&lt;=4,W178&gt;Inputs!$B$32),MAX(C178,Inputs!$B$32),W178)</f>
        <v>0</v>
      </c>
      <c r="Z178" s="5">
        <f>IF(AND(I178&lt;=7,X178&gt;Inputs!$B$33),MAX(C178,Inputs!$B$33),X178)</f>
        <v>0</v>
      </c>
      <c r="AA178" s="5">
        <f>IF(W178&gt;Inputs!$B$34,Inputs!$B$34,Y178)</f>
        <v>0</v>
      </c>
      <c r="AB178" s="5">
        <f>IF(Z178&gt;Inputs!$B$34,Inputs!$B$34,Z178)</f>
        <v>0</v>
      </c>
      <c r="AC178" s="5">
        <f>IF(AA178&gt;Inputs!$B$34,Inputs!$B$34,AA178)</f>
        <v>0</v>
      </c>
      <c r="AD178" s="11">
        <f t="shared" si="16"/>
        <v>0</v>
      </c>
      <c r="AE178" s="11">
        <f t="shared" si="17"/>
        <v>0</v>
      </c>
    </row>
    <row r="179" spans="1:31" x14ac:dyDescent="0.25">
      <c r="A179" s="1">
        <f>'Salary and Rating'!A180</f>
        <v>0</v>
      </c>
      <c r="B179" s="1">
        <f>'Salary and Rating'!B180</f>
        <v>0</v>
      </c>
      <c r="C179" s="13">
        <f>'Salary and Rating'!C180</f>
        <v>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f>'Salary and Rating'!J180</f>
        <v>0</v>
      </c>
      <c r="J179" s="5">
        <f>IFERROR(IF(VLOOKUP(I179,Inputs!$A$20:$G$29,3,FALSE)="Stipend Award",VLOOKUP(I179,Inputs!$A$7:$G$16,3,FALSE),0),0)</f>
        <v>0</v>
      </c>
      <c r="K179" s="5">
        <f>IFERROR(IF(VLOOKUP(I179,Inputs!$A$20:$G$29,4,FALSE)="Stipend Award",VLOOKUP(I179,Inputs!$A$7:$G$16,4,FALSE),0),0)</f>
        <v>0</v>
      </c>
      <c r="L179" s="5">
        <f>IFERROR(IF(F179=1,IF(VLOOKUP(I179,Inputs!$A$20:$G$29,5,FALSE)="Stipend Award",VLOOKUP(I179,Inputs!$A$7:$G$16,5,FALSE),0),0),0)</f>
        <v>0</v>
      </c>
      <c r="M179" s="5">
        <f>IFERROR(IF(G179=1,IF(VLOOKUP(I179,Inputs!$A$20:$G$29,6,FALSE)="Stipend Award",VLOOKUP(I179,Inputs!$A$7:$G$16,6,FALSE),0),0),0)</f>
        <v>0</v>
      </c>
      <c r="N179" s="5">
        <f>IFERROR(IF(H179=1,IF(VLOOKUP(I179,Inputs!$A$20:$G$29,7,FALSE)="Stipend Award",VLOOKUP(I179,Inputs!$A$7:$G$16,7,FALSE),0),0),0)</f>
        <v>0</v>
      </c>
      <c r="O179" s="5">
        <f>IFERROR(IF(VLOOKUP(I179,Inputs!$A$20:$G$29,3,FALSE)="Base Increase",VLOOKUP(I179,Inputs!$A$7:$G$16,3,FALSE),0),0)</f>
        <v>0</v>
      </c>
      <c r="P179" s="5">
        <f>IFERROR(IF(VLOOKUP(I179,Inputs!$A$20:$G$29,4,FALSE)="Base Increase",VLOOKUP(I179,Inputs!$A$7:$G$16,4,FALSE),0),0)</f>
        <v>0</v>
      </c>
      <c r="Q179" s="5">
        <f>IFERROR(IF(F179=1,IF(VLOOKUP(I179,Inputs!$A$20:$G$29,5,FALSE)="Base Increase",VLOOKUP(I179,Inputs!$A$7:$G$16,5,FALSE),0),0),0)</f>
        <v>0</v>
      </c>
      <c r="R179" s="5">
        <f>IFERROR(IF(G179=1,IF(VLOOKUP(I179,Inputs!$A$20:$G$29,6,FALSE)="Base Increase",VLOOKUP(I179,Inputs!$A$7:$G$16,6,FALSE),0),0),0)</f>
        <v>0</v>
      </c>
      <c r="S179" s="5">
        <f>IFERROR(IF(H179=1,IF(VLOOKUP(I179,Inputs!$A$20:$G$29,7,FALSE)="Base Increase",VLOOKUP(I179,Inputs!$A$7:$G$16,7,FALSE),0),0),0)</f>
        <v>0</v>
      </c>
      <c r="T179" s="5">
        <f t="shared" si="12"/>
        <v>0</v>
      </c>
      <c r="U179" s="5">
        <f t="shared" si="13"/>
        <v>0</v>
      </c>
      <c r="V179" s="5">
        <f t="shared" si="14"/>
        <v>0</v>
      </c>
      <c r="W179" s="5">
        <f t="shared" si="15"/>
        <v>0</v>
      </c>
      <c r="X179" s="5">
        <f>IF(AND(I179&lt;=4,V179&gt;Inputs!$B$32),MAX(C179,Inputs!$B$32),V179)</f>
        <v>0</v>
      </c>
      <c r="Y179" s="5">
        <f>IF(AND(I179&lt;=4,W179&gt;Inputs!$B$32),MAX(C179,Inputs!$B$32),W179)</f>
        <v>0</v>
      </c>
      <c r="Z179" s="5">
        <f>IF(AND(I179&lt;=7,X179&gt;Inputs!$B$33),MAX(C179,Inputs!$B$33),X179)</f>
        <v>0</v>
      </c>
      <c r="AA179" s="5">
        <f>IF(W179&gt;Inputs!$B$34,Inputs!$B$34,Y179)</f>
        <v>0</v>
      </c>
      <c r="AB179" s="5">
        <f>IF(Z179&gt;Inputs!$B$34,Inputs!$B$34,Z179)</f>
        <v>0</v>
      </c>
      <c r="AC179" s="5">
        <f>IF(AA179&gt;Inputs!$B$34,Inputs!$B$34,AA179)</f>
        <v>0</v>
      </c>
      <c r="AD179" s="11">
        <f t="shared" si="16"/>
        <v>0</v>
      </c>
      <c r="AE179" s="11">
        <f t="shared" si="17"/>
        <v>0</v>
      </c>
    </row>
    <row r="180" spans="1:31" x14ac:dyDescent="0.25">
      <c r="A180" s="1">
        <f>'Salary and Rating'!A181</f>
        <v>0</v>
      </c>
      <c r="B180" s="1">
        <f>'Salary and Rating'!B181</f>
        <v>0</v>
      </c>
      <c r="C180" s="13">
        <f>'Salary and Rating'!C181</f>
        <v>0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f>'Salary and Rating'!J181</f>
        <v>0</v>
      </c>
      <c r="J180" s="5">
        <f>IFERROR(IF(VLOOKUP(I180,Inputs!$A$20:$G$29,3,FALSE)="Stipend Award",VLOOKUP(I180,Inputs!$A$7:$G$16,3,FALSE),0),0)</f>
        <v>0</v>
      </c>
      <c r="K180" s="5">
        <f>IFERROR(IF(VLOOKUP(I180,Inputs!$A$20:$G$29,4,FALSE)="Stipend Award",VLOOKUP(I180,Inputs!$A$7:$G$16,4,FALSE),0),0)</f>
        <v>0</v>
      </c>
      <c r="L180" s="5">
        <f>IFERROR(IF(F180=1,IF(VLOOKUP(I180,Inputs!$A$20:$G$29,5,FALSE)="Stipend Award",VLOOKUP(I180,Inputs!$A$7:$G$16,5,FALSE),0),0),0)</f>
        <v>0</v>
      </c>
      <c r="M180" s="5">
        <f>IFERROR(IF(G180=1,IF(VLOOKUP(I180,Inputs!$A$20:$G$29,6,FALSE)="Stipend Award",VLOOKUP(I180,Inputs!$A$7:$G$16,6,FALSE),0),0),0)</f>
        <v>0</v>
      </c>
      <c r="N180" s="5">
        <f>IFERROR(IF(H180=1,IF(VLOOKUP(I180,Inputs!$A$20:$G$29,7,FALSE)="Stipend Award",VLOOKUP(I180,Inputs!$A$7:$G$16,7,FALSE),0),0),0)</f>
        <v>0</v>
      </c>
      <c r="O180" s="5">
        <f>IFERROR(IF(VLOOKUP(I180,Inputs!$A$20:$G$29,3,FALSE)="Base Increase",VLOOKUP(I180,Inputs!$A$7:$G$16,3,FALSE),0),0)</f>
        <v>0</v>
      </c>
      <c r="P180" s="5">
        <f>IFERROR(IF(VLOOKUP(I180,Inputs!$A$20:$G$29,4,FALSE)="Base Increase",VLOOKUP(I180,Inputs!$A$7:$G$16,4,FALSE),0),0)</f>
        <v>0</v>
      </c>
      <c r="Q180" s="5">
        <f>IFERROR(IF(F180=1,IF(VLOOKUP(I180,Inputs!$A$20:$G$29,5,FALSE)="Base Increase",VLOOKUP(I180,Inputs!$A$7:$G$16,5,FALSE),0),0),0)</f>
        <v>0</v>
      </c>
      <c r="R180" s="5">
        <f>IFERROR(IF(G180=1,IF(VLOOKUP(I180,Inputs!$A$20:$G$29,6,FALSE)="Base Increase",VLOOKUP(I180,Inputs!$A$7:$G$16,6,FALSE),0),0),0)</f>
        <v>0</v>
      </c>
      <c r="S180" s="5">
        <f>IFERROR(IF(H180=1,IF(VLOOKUP(I180,Inputs!$A$20:$G$29,7,FALSE)="Base Increase",VLOOKUP(I180,Inputs!$A$7:$G$16,7,FALSE),0),0),0)</f>
        <v>0</v>
      </c>
      <c r="T180" s="5">
        <f t="shared" si="12"/>
        <v>0</v>
      </c>
      <c r="U180" s="5">
        <f t="shared" si="13"/>
        <v>0</v>
      </c>
      <c r="V180" s="5">
        <f t="shared" si="14"/>
        <v>0</v>
      </c>
      <c r="W180" s="5">
        <f t="shared" si="15"/>
        <v>0</v>
      </c>
      <c r="X180" s="5">
        <f>IF(AND(I180&lt;=4,V180&gt;Inputs!$B$32),MAX(C180,Inputs!$B$32),V180)</f>
        <v>0</v>
      </c>
      <c r="Y180" s="5">
        <f>IF(AND(I180&lt;=4,W180&gt;Inputs!$B$32),MAX(C180,Inputs!$B$32),W180)</f>
        <v>0</v>
      </c>
      <c r="Z180" s="5">
        <f>IF(AND(I180&lt;=7,X180&gt;Inputs!$B$33),MAX(C180,Inputs!$B$33),X180)</f>
        <v>0</v>
      </c>
      <c r="AA180" s="5">
        <f>IF(W180&gt;Inputs!$B$34,Inputs!$B$34,Y180)</f>
        <v>0</v>
      </c>
      <c r="AB180" s="5">
        <f>IF(Z180&gt;Inputs!$B$34,Inputs!$B$34,Z180)</f>
        <v>0</v>
      </c>
      <c r="AC180" s="5">
        <f>IF(AA180&gt;Inputs!$B$34,Inputs!$B$34,AA180)</f>
        <v>0</v>
      </c>
      <c r="AD180" s="11">
        <f t="shared" si="16"/>
        <v>0</v>
      </c>
      <c r="AE180" s="11">
        <f t="shared" si="17"/>
        <v>0</v>
      </c>
    </row>
    <row r="181" spans="1:31" x14ac:dyDescent="0.25">
      <c r="A181" s="1">
        <f>'Salary and Rating'!A182</f>
        <v>0</v>
      </c>
      <c r="B181" s="1">
        <f>'Salary and Rating'!B182</f>
        <v>0</v>
      </c>
      <c r="C181" s="13">
        <f>'Salary and Rating'!C182</f>
        <v>0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f>'Salary and Rating'!J182</f>
        <v>0</v>
      </c>
      <c r="J181" s="5">
        <f>IFERROR(IF(VLOOKUP(I181,Inputs!$A$20:$G$29,3,FALSE)="Stipend Award",VLOOKUP(I181,Inputs!$A$7:$G$16,3,FALSE),0),0)</f>
        <v>0</v>
      </c>
      <c r="K181" s="5">
        <f>IFERROR(IF(VLOOKUP(I181,Inputs!$A$20:$G$29,4,FALSE)="Stipend Award",VLOOKUP(I181,Inputs!$A$7:$G$16,4,FALSE),0),0)</f>
        <v>0</v>
      </c>
      <c r="L181" s="5">
        <f>IFERROR(IF(F181=1,IF(VLOOKUP(I181,Inputs!$A$20:$G$29,5,FALSE)="Stipend Award",VLOOKUP(I181,Inputs!$A$7:$G$16,5,FALSE),0),0),0)</f>
        <v>0</v>
      </c>
      <c r="M181" s="5">
        <f>IFERROR(IF(G181=1,IF(VLOOKUP(I181,Inputs!$A$20:$G$29,6,FALSE)="Stipend Award",VLOOKUP(I181,Inputs!$A$7:$G$16,6,FALSE),0),0),0)</f>
        <v>0</v>
      </c>
      <c r="N181" s="5">
        <f>IFERROR(IF(H181=1,IF(VLOOKUP(I181,Inputs!$A$20:$G$29,7,FALSE)="Stipend Award",VLOOKUP(I181,Inputs!$A$7:$G$16,7,FALSE),0),0),0)</f>
        <v>0</v>
      </c>
      <c r="O181" s="5">
        <f>IFERROR(IF(VLOOKUP(I181,Inputs!$A$20:$G$29,3,FALSE)="Base Increase",VLOOKUP(I181,Inputs!$A$7:$G$16,3,FALSE),0),0)</f>
        <v>0</v>
      </c>
      <c r="P181" s="5">
        <f>IFERROR(IF(VLOOKUP(I181,Inputs!$A$20:$G$29,4,FALSE)="Base Increase",VLOOKUP(I181,Inputs!$A$7:$G$16,4,FALSE),0),0)</f>
        <v>0</v>
      </c>
      <c r="Q181" s="5">
        <f>IFERROR(IF(F181=1,IF(VLOOKUP(I181,Inputs!$A$20:$G$29,5,FALSE)="Base Increase",VLOOKUP(I181,Inputs!$A$7:$G$16,5,FALSE),0),0),0)</f>
        <v>0</v>
      </c>
      <c r="R181" s="5">
        <f>IFERROR(IF(G181=1,IF(VLOOKUP(I181,Inputs!$A$20:$G$29,6,FALSE)="Base Increase",VLOOKUP(I181,Inputs!$A$7:$G$16,6,FALSE),0),0),0)</f>
        <v>0</v>
      </c>
      <c r="S181" s="5">
        <f>IFERROR(IF(H181=1,IF(VLOOKUP(I181,Inputs!$A$20:$G$29,7,FALSE)="Base Increase",VLOOKUP(I181,Inputs!$A$7:$G$16,7,FALSE),0),0),0)</f>
        <v>0</v>
      </c>
      <c r="T181" s="5">
        <f t="shared" si="12"/>
        <v>0</v>
      </c>
      <c r="U181" s="5">
        <f t="shared" si="13"/>
        <v>0</v>
      </c>
      <c r="V181" s="5">
        <f t="shared" si="14"/>
        <v>0</v>
      </c>
      <c r="W181" s="5">
        <f t="shared" si="15"/>
        <v>0</v>
      </c>
      <c r="X181" s="5">
        <f>IF(AND(I181&lt;=4,V181&gt;Inputs!$B$32),MAX(C181,Inputs!$B$32),V181)</f>
        <v>0</v>
      </c>
      <c r="Y181" s="5">
        <f>IF(AND(I181&lt;=4,W181&gt;Inputs!$B$32),MAX(C181,Inputs!$B$32),W181)</f>
        <v>0</v>
      </c>
      <c r="Z181" s="5">
        <f>IF(AND(I181&lt;=7,X181&gt;Inputs!$B$33),MAX(C181,Inputs!$B$33),X181)</f>
        <v>0</v>
      </c>
      <c r="AA181" s="5">
        <f>IF(W181&gt;Inputs!$B$34,Inputs!$B$34,Y181)</f>
        <v>0</v>
      </c>
      <c r="AB181" s="5">
        <f>IF(Z181&gt;Inputs!$B$34,Inputs!$B$34,Z181)</f>
        <v>0</v>
      </c>
      <c r="AC181" s="5">
        <f>IF(AA181&gt;Inputs!$B$34,Inputs!$B$34,AA181)</f>
        <v>0</v>
      </c>
      <c r="AD181" s="11">
        <f t="shared" si="16"/>
        <v>0</v>
      </c>
      <c r="AE181" s="11">
        <f t="shared" si="17"/>
        <v>0</v>
      </c>
    </row>
    <row r="182" spans="1:31" x14ac:dyDescent="0.25">
      <c r="A182" s="1">
        <f>'Salary and Rating'!A183</f>
        <v>0</v>
      </c>
      <c r="B182" s="1">
        <f>'Salary and Rating'!B183</f>
        <v>0</v>
      </c>
      <c r="C182" s="13">
        <f>'Salary and Rating'!C183</f>
        <v>0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5">
        <f>'Salary and Rating'!J183</f>
        <v>0</v>
      </c>
      <c r="J182" s="5">
        <f>IFERROR(IF(VLOOKUP(I182,Inputs!$A$20:$G$29,3,FALSE)="Stipend Award",VLOOKUP(I182,Inputs!$A$7:$G$16,3,FALSE),0),0)</f>
        <v>0</v>
      </c>
      <c r="K182" s="5">
        <f>IFERROR(IF(VLOOKUP(I182,Inputs!$A$20:$G$29,4,FALSE)="Stipend Award",VLOOKUP(I182,Inputs!$A$7:$G$16,4,FALSE),0),0)</f>
        <v>0</v>
      </c>
      <c r="L182" s="5">
        <f>IFERROR(IF(F182=1,IF(VLOOKUP(I182,Inputs!$A$20:$G$29,5,FALSE)="Stipend Award",VLOOKUP(I182,Inputs!$A$7:$G$16,5,FALSE),0),0),0)</f>
        <v>0</v>
      </c>
      <c r="M182" s="5">
        <f>IFERROR(IF(G182=1,IF(VLOOKUP(I182,Inputs!$A$20:$G$29,6,FALSE)="Stipend Award",VLOOKUP(I182,Inputs!$A$7:$G$16,6,FALSE),0),0),0)</f>
        <v>0</v>
      </c>
      <c r="N182" s="5">
        <f>IFERROR(IF(H182=1,IF(VLOOKUP(I182,Inputs!$A$20:$G$29,7,FALSE)="Stipend Award",VLOOKUP(I182,Inputs!$A$7:$G$16,7,FALSE),0),0),0)</f>
        <v>0</v>
      </c>
      <c r="O182" s="5">
        <f>IFERROR(IF(VLOOKUP(I182,Inputs!$A$20:$G$29,3,FALSE)="Base Increase",VLOOKUP(I182,Inputs!$A$7:$G$16,3,FALSE),0),0)</f>
        <v>0</v>
      </c>
      <c r="P182" s="5">
        <f>IFERROR(IF(VLOOKUP(I182,Inputs!$A$20:$G$29,4,FALSE)="Base Increase",VLOOKUP(I182,Inputs!$A$7:$G$16,4,FALSE),0),0)</f>
        <v>0</v>
      </c>
      <c r="Q182" s="5">
        <f>IFERROR(IF(F182=1,IF(VLOOKUP(I182,Inputs!$A$20:$G$29,5,FALSE)="Base Increase",VLOOKUP(I182,Inputs!$A$7:$G$16,5,FALSE),0),0),0)</f>
        <v>0</v>
      </c>
      <c r="R182" s="5">
        <f>IFERROR(IF(G182=1,IF(VLOOKUP(I182,Inputs!$A$20:$G$29,6,FALSE)="Base Increase",VLOOKUP(I182,Inputs!$A$7:$G$16,6,FALSE),0),0),0)</f>
        <v>0</v>
      </c>
      <c r="S182" s="5">
        <f>IFERROR(IF(H182=1,IF(VLOOKUP(I182,Inputs!$A$20:$G$29,7,FALSE)="Base Increase",VLOOKUP(I182,Inputs!$A$7:$G$16,7,FALSE),0),0),0)</f>
        <v>0</v>
      </c>
      <c r="T182" s="5">
        <f t="shared" si="12"/>
        <v>0</v>
      </c>
      <c r="U182" s="5">
        <f t="shared" si="13"/>
        <v>0</v>
      </c>
      <c r="V182" s="5">
        <f t="shared" si="14"/>
        <v>0</v>
      </c>
      <c r="W182" s="5">
        <f t="shared" si="15"/>
        <v>0</v>
      </c>
      <c r="X182" s="5">
        <f>IF(AND(I182&lt;=4,V182&gt;Inputs!$B$32),MAX(C182,Inputs!$B$32),V182)</f>
        <v>0</v>
      </c>
      <c r="Y182" s="5">
        <f>IF(AND(I182&lt;=4,W182&gt;Inputs!$B$32),MAX(C182,Inputs!$B$32),W182)</f>
        <v>0</v>
      </c>
      <c r="Z182" s="5">
        <f>IF(AND(I182&lt;=7,X182&gt;Inputs!$B$33),MAX(C182,Inputs!$B$33),X182)</f>
        <v>0</v>
      </c>
      <c r="AA182" s="5">
        <f>IF(W182&gt;Inputs!$B$34,Inputs!$B$34,Y182)</f>
        <v>0</v>
      </c>
      <c r="AB182" s="5">
        <f>IF(Z182&gt;Inputs!$B$34,Inputs!$B$34,Z182)</f>
        <v>0</v>
      </c>
      <c r="AC182" s="5">
        <f>IF(AA182&gt;Inputs!$B$34,Inputs!$B$34,AA182)</f>
        <v>0</v>
      </c>
      <c r="AD182" s="11">
        <f t="shared" si="16"/>
        <v>0</v>
      </c>
      <c r="AE182" s="11">
        <f t="shared" si="17"/>
        <v>0</v>
      </c>
    </row>
    <row r="183" spans="1:31" x14ac:dyDescent="0.25">
      <c r="A183" s="1">
        <f>'Salary and Rating'!A184</f>
        <v>0</v>
      </c>
      <c r="B183" s="1">
        <f>'Salary and Rating'!B184</f>
        <v>0</v>
      </c>
      <c r="C183" s="13">
        <f>'Salary and Rating'!C184</f>
        <v>0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f>'Salary and Rating'!J184</f>
        <v>0</v>
      </c>
      <c r="J183" s="5">
        <f>IFERROR(IF(VLOOKUP(I183,Inputs!$A$20:$G$29,3,FALSE)="Stipend Award",VLOOKUP(I183,Inputs!$A$7:$G$16,3,FALSE),0),0)</f>
        <v>0</v>
      </c>
      <c r="K183" s="5">
        <f>IFERROR(IF(VLOOKUP(I183,Inputs!$A$20:$G$29,4,FALSE)="Stipend Award",VLOOKUP(I183,Inputs!$A$7:$G$16,4,FALSE),0),0)</f>
        <v>0</v>
      </c>
      <c r="L183" s="5">
        <f>IFERROR(IF(F183=1,IF(VLOOKUP(I183,Inputs!$A$20:$G$29,5,FALSE)="Stipend Award",VLOOKUP(I183,Inputs!$A$7:$G$16,5,FALSE),0),0),0)</f>
        <v>0</v>
      </c>
      <c r="M183" s="5">
        <f>IFERROR(IF(G183=1,IF(VLOOKUP(I183,Inputs!$A$20:$G$29,6,FALSE)="Stipend Award",VLOOKUP(I183,Inputs!$A$7:$G$16,6,FALSE),0),0),0)</f>
        <v>0</v>
      </c>
      <c r="N183" s="5">
        <f>IFERROR(IF(H183=1,IF(VLOOKUP(I183,Inputs!$A$20:$G$29,7,FALSE)="Stipend Award",VLOOKUP(I183,Inputs!$A$7:$G$16,7,FALSE),0),0),0)</f>
        <v>0</v>
      </c>
      <c r="O183" s="5">
        <f>IFERROR(IF(VLOOKUP(I183,Inputs!$A$20:$G$29,3,FALSE)="Base Increase",VLOOKUP(I183,Inputs!$A$7:$G$16,3,FALSE),0),0)</f>
        <v>0</v>
      </c>
      <c r="P183" s="5">
        <f>IFERROR(IF(VLOOKUP(I183,Inputs!$A$20:$G$29,4,FALSE)="Base Increase",VLOOKUP(I183,Inputs!$A$7:$G$16,4,FALSE),0),0)</f>
        <v>0</v>
      </c>
      <c r="Q183" s="5">
        <f>IFERROR(IF(F183=1,IF(VLOOKUP(I183,Inputs!$A$20:$G$29,5,FALSE)="Base Increase",VLOOKUP(I183,Inputs!$A$7:$G$16,5,FALSE),0),0),0)</f>
        <v>0</v>
      </c>
      <c r="R183" s="5">
        <f>IFERROR(IF(G183=1,IF(VLOOKUP(I183,Inputs!$A$20:$G$29,6,FALSE)="Base Increase",VLOOKUP(I183,Inputs!$A$7:$G$16,6,FALSE),0),0),0)</f>
        <v>0</v>
      </c>
      <c r="S183" s="5">
        <f>IFERROR(IF(H183=1,IF(VLOOKUP(I183,Inputs!$A$20:$G$29,7,FALSE)="Base Increase",VLOOKUP(I183,Inputs!$A$7:$G$16,7,FALSE),0),0),0)</f>
        <v>0</v>
      </c>
      <c r="T183" s="5">
        <f t="shared" si="12"/>
        <v>0</v>
      </c>
      <c r="U183" s="5">
        <f t="shared" si="13"/>
        <v>0</v>
      </c>
      <c r="V183" s="5">
        <f t="shared" si="14"/>
        <v>0</v>
      </c>
      <c r="W183" s="5">
        <f t="shared" si="15"/>
        <v>0</v>
      </c>
      <c r="X183" s="5">
        <f>IF(AND(I183&lt;=4,V183&gt;Inputs!$B$32),MAX(C183,Inputs!$B$32),V183)</f>
        <v>0</v>
      </c>
      <c r="Y183" s="5">
        <f>IF(AND(I183&lt;=4,W183&gt;Inputs!$B$32),MAX(C183,Inputs!$B$32),W183)</f>
        <v>0</v>
      </c>
      <c r="Z183" s="5">
        <f>IF(AND(I183&lt;=7,X183&gt;Inputs!$B$33),MAX(C183,Inputs!$B$33),X183)</f>
        <v>0</v>
      </c>
      <c r="AA183" s="5">
        <f>IF(W183&gt;Inputs!$B$34,Inputs!$B$34,Y183)</f>
        <v>0</v>
      </c>
      <c r="AB183" s="5">
        <f>IF(Z183&gt;Inputs!$B$34,Inputs!$B$34,Z183)</f>
        <v>0</v>
      </c>
      <c r="AC183" s="5">
        <f>IF(AA183&gt;Inputs!$B$34,Inputs!$B$34,AA183)</f>
        <v>0</v>
      </c>
      <c r="AD183" s="11">
        <f t="shared" si="16"/>
        <v>0</v>
      </c>
      <c r="AE183" s="11">
        <f t="shared" si="17"/>
        <v>0</v>
      </c>
    </row>
    <row r="184" spans="1:31" x14ac:dyDescent="0.25">
      <c r="A184" s="1">
        <f>'Salary and Rating'!A185</f>
        <v>0</v>
      </c>
      <c r="B184" s="1">
        <f>'Salary and Rating'!B185</f>
        <v>0</v>
      </c>
      <c r="C184" s="13">
        <f>'Salary and Rating'!C185</f>
        <v>0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f>'Salary and Rating'!J185</f>
        <v>0</v>
      </c>
      <c r="J184" s="5">
        <f>IFERROR(IF(VLOOKUP(I184,Inputs!$A$20:$G$29,3,FALSE)="Stipend Award",VLOOKUP(I184,Inputs!$A$7:$G$16,3,FALSE),0),0)</f>
        <v>0</v>
      </c>
      <c r="K184" s="5">
        <f>IFERROR(IF(VLOOKUP(I184,Inputs!$A$20:$G$29,4,FALSE)="Stipend Award",VLOOKUP(I184,Inputs!$A$7:$G$16,4,FALSE),0),0)</f>
        <v>0</v>
      </c>
      <c r="L184" s="5">
        <f>IFERROR(IF(F184=1,IF(VLOOKUP(I184,Inputs!$A$20:$G$29,5,FALSE)="Stipend Award",VLOOKUP(I184,Inputs!$A$7:$G$16,5,FALSE),0),0),0)</f>
        <v>0</v>
      </c>
      <c r="M184" s="5">
        <f>IFERROR(IF(G184=1,IF(VLOOKUP(I184,Inputs!$A$20:$G$29,6,FALSE)="Stipend Award",VLOOKUP(I184,Inputs!$A$7:$G$16,6,FALSE),0),0),0)</f>
        <v>0</v>
      </c>
      <c r="N184" s="5">
        <f>IFERROR(IF(H184=1,IF(VLOOKUP(I184,Inputs!$A$20:$G$29,7,FALSE)="Stipend Award",VLOOKUP(I184,Inputs!$A$7:$G$16,7,FALSE),0),0),0)</f>
        <v>0</v>
      </c>
      <c r="O184" s="5">
        <f>IFERROR(IF(VLOOKUP(I184,Inputs!$A$20:$G$29,3,FALSE)="Base Increase",VLOOKUP(I184,Inputs!$A$7:$G$16,3,FALSE),0),0)</f>
        <v>0</v>
      </c>
      <c r="P184" s="5">
        <f>IFERROR(IF(VLOOKUP(I184,Inputs!$A$20:$G$29,4,FALSE)="Base Increase",VLOOKUP(I184,Inputs!$A$7:$G$16,4,FALSE),0),0)</f>
        <v>0</v>
      </c>
      <c r="Q184" s="5">
        <f>IFERROR(IF(F184=1,IF(VLOOKUP(I184,Inputs!$A$20:$G$29,5,FALSE)="Base Increase",VLOOKUP(I184,Inputs!$A$7:$G$16,5,FALSE),0),0),0)</f>
        <v>0</v>
      </c>
      <c r="R184" s="5">
        <f>IFERROR(IF(G184=1,IF(VLOOKUP(I184,Inputs!$A$20:$G$29,6,FALSE)="Base Increase",VLOOKUP(I184,Inputs!$A$7:$G$16,6,FALSE),0),0),0)</f>
        <v>0</v>
      </c>
      <c r="S184" s="5">
        <f>IFERROR(IF(H184=1,IF(VLOOKUP(I184,Inputs!$A$20:$G$29,7,FALSE)="Base Increase",VLOOKUP(I184,Inputs!$A$7:$G$16,7,FALSE),0),0),0)</f>
        <v>0</v>
      </c>
      <c r="T184" s="5">
        <f t="shared" si="12"/>
        <v>0</v>
      </c>
      <c r="U184" s="5">
        <f t="shared" si="13"/>
        <v>0</v>
      </c>
      <c r="V184" s="5">
        <f t="shared" si="14"/>
        <v>0</v>
      </c>
      <c r="W184" s="5">
        <f t="shared" si="15"/>
        <v>0</v>
      </c>
      <c r="X184" s="5">
        <f>IF(AND(I184&lt;=4,V184&gt;Inputs!$B$32),MAX(C184,Inputs!$B$32),V184)</f>
        <v>0</v>
      </c>
      <c r="Y184" s="5">
        <f>IF(AND(I184&lt;=4,W184&gt;Inputs!$B$32),MAX(C184,Inputs!$B$32),W184)</f>
        <v>0</v>
      </c>
      <c r="Z184" s="5">
        <f>IF(AND(I184&lt;=7,X184&gt;Inputs!$B$33),MAX(C184,Inputs!$B$33),X184)</f>
        <v>0</v>
      </c>
      <c r="AA184" s="5">
        <f>IF(W184&gt;Inputs!$B$34,Inputs!$B$34,Y184)</f>
        <v>0</v>
      </c>
      <c r="AB184" s="5">
        <f>IF(Z184&gt;Inputs!$B$34,Inputs!$B$34,Z184)</f>
        <v>0</v>
      </c>
      <c r="AC184" s="5">
        <f>IF(AA184&gt;Inputs!$B$34,Inputs!$B$34,AA184)</f>
        <v>0</v>
      </c>
      <c r="AD184" s="11">
        <f t="shared" si="16"/>
        <v>0</v>
      </c>
      <c r="AE184" s="11">
        <f t="shared" si="17"/>
        <v>0</v>
      </c>
    </row>
    <row r="185" spans="1:31" x14ac:dyDescent="0.25">
      <c r="A185" s="1">
        <f>'Salary and Rating'!A186</f>
        <v>0</v>
      </c>
      <c r="B185" s="1">
        <f>'Salary and Rating'!B186</f>
        <v>0</v>
      </c>
      <c r="C185" s="13">
        <f>'Salary and Rating'!C186</f>
        <v>0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  <c r="I185" s="5">
        <f>'Salary and Rating'!J186</f>
        <v>0</v>
      </c>
      <c r="J185" s="5">
        <f>IFERROR(IF(VLOOKUP(I185,Inputs!$A$20:$G$29,3,FALSE)="Stipend Award",VLOOKUP(I185,Inputs!$A$7:$G$16,3,FALSE),0),0)</f>
        <v>0</v>
      </c>
      <c r="K185" s="5">
        <f>IFERROR(IF(VLOOKUP(I185,Inputs!$A$20:$G$29,4,FALSE)="Stipend Award",VLOOKUP(I185,Inputs!$A$7:$G$16,4,FALSE),0),0)</f>
        <v>0</v>
      </c>
      <c r="L185" s="5">
        <f>IFERROR(IF(F185=1,IF(VLOOKUP(I185,Inputs!$A$20:$G$29,5,FALSE)="Stipend Award",VLOOKUP(I185,Inputs!$A$7:$G$16,5,FALSE),0),0),0)</f>
        <v>0</v>
      </c>
      <c r="M185" s="5">
        <f>IFERROR(IF(G185=1,IF(VLOOKUP(I185,Inputs!$A$20:$G$29,6,FALSE)="Stipend Award",VLOOKUP(I185,Inputs!$A$7:$G$16,6,FALSE),0),0),0)</f>
        <v>0</v>
      </c>
      <c r="N185" s="5">
        <f>IFERROR(IF(H185=1,IF(VLOOKUP(I185,Inputs!$A$20:$G$29,7,FALSE)="Stipend Award",VLOOKUP(I185,Inputs!$A$7:$G$16,7,FALSE),0),0),0)</f>
        <v>0</v>
      </c>
      <c r="O185" s="5">
        <f>IFERROR(IF(VLOOKUP(I185,Inputs!$A$20:$G$29,3,FALSE)="Base Increase",VLOOKUP(I185,Inputs!$A$7:$G$16,3,FALSE),0),0)</f>
        <v>0</v>
      </c>
      <c r="P185" s="5">
        <f>IFERROR(IF(VLOOKUP(I185,Inputs!$A$20:$G$29,4,FALSE)="Base Increase",VLOOKUP(I185,Inputs!$A$7:$G$16,4,FALSE),0),0)</f>
        <v>0</v>
      </c>
      <c r="Q185" s="5">
        <f>IFERROR(IF(F185=1,IF(VLOOKUP(I185,Inputs!$A$20:$G$29,5,FALSE)="Base Increase",VLOOKUP(I185,Inputs!$A$7:$G$16,5,FALSE),0),0),0)</f>
        <v>0</v>
      </c>
      <c r="R185" s="5">
        <f>IFERROR(IF(G185=1,IF(VLOOKUP(I185,Inputs!$A$20:$G$29,6,FALSE)="Base Increase",VLOOKUP(I185,Inputs!$A$7:$G$16,6,FALSE),0),0),0)</f>
        <v>0</v>
      </c>
      <c r="S185" s="5">
        <f>IFERROR(IF(H185=1,IF(VLOOKUP(I185,Inputs!$A$20:$G$29,7,FALSE)="Base Increase",VLOOKUP(I185,Inputs!$A$7:$G$16,7,FALSE),0),0),0)</f>
        <v>0</v>
      </c>
      <c r="T185" s="5">
        <f t="shared" si="12"/>
        <v>0</v>
      </c>
      <c r="U185" s="5">
        <f t="shared" si="13"/>
        <v>0</v>
      </c>
      <c r="V185" s="5">
        <f t="shared" si="14"/>
        <v>0</v>
      </c>
      <c r="W185" s="5">
        <f t="shared" si="15"/>
        <v>0</v>
      </c>
      <c r="X185" s="5">
        <f>IF(AND(I185&lt;=4,V185&gt;Inputs!$B$32),MAX(C185,Inputs!$B$32),V185)</f>
        <v>0</v>
      </c>
      <c r="Y185" s="5">
        <f>IF(AND(I185&lt;=4,W185&gt;Inputs!$B$32),MAX(C185,Inputs!$B$32),W185)</f>
        <v>0</v>
      </c>
      <c r="Z185" s="5">
        <f>IF(AND(I185&lt;=7,X185&gt;Inputs!$B$33),MAX(C185,Inputs!$B$33),X185)</f>
        <v>0</v>
      </c>
      <c r="AA185" s="5">
        <f>IF(W185&gt;Inputs!$B$34,Inputs!$B$34,Y185)</f>
        <v>0</v>
      </c>
      <c r="AB185" s="5">
        <f>IF(Z185&gt;Inputs!$B$34,Inputs!$B$34,Z185)</f>
        <v>0</v>
      </c>
      <c r="AC185" s="5">
        <f>IF(AA185&gt;Inputs!$B$34,Inputs!$B$34,AA185)</f>
        <v>0</v>
      </c>
      <c r="AD185" s="11">
        <f t="shared" si="16"/>
        <v>0</v>
      </c>
      <c r="AE185" s="11">
        <f t="shared" si="17"/>
        <v>0</v>
      </c>
    </row>
    <row r="186" spans="1:31" x14ac:dyDescent="0.25">
      <c r="A186" s="1">
        <f>'Salary and Rating'!A187</f>
        <v>0</v>
      </c>
      <c r="B186" s="1">
        <f>'Salary and Rating'!B187</f>
        <v>0</v>
      </c>
      <c r="C186" s="13">
        <f>'Salary and Rating'!C187</f>
        <v>0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f>'Salary and Rating'!J187</f>
        <v>0</v>
      </c>
      <c r="J186" s="5">
        <f>IFERROR(IF(VLOOKUP(I186,Inputs!$A$20:$G$29,3,FALSE)="Stipend Award",VLOOKUP(I186,Inputs!$A$7:$G$16,3,FALSE),0),0)</f>
        <v>0</v>
      </c>
      <c r="K186" s="5">
        <f>IFERROR(IF(VLOOKUP(I186,Inputs!$A$20:$G$29,4,FALSE)="Stipend Award",VLOOKUP(I186,Inputs!$A$7:$G$16,4,FALSE),0),0)</f>
        <v>0</v>
      </c>
      <c r="L186" s="5">
        <f>IFERROR(IF(F186=1,IF(VLOOKUP(I186,Inputs!$A$20:$G$29,5,FALSE)="Stipend Award",VLOOKUP(I186,Inputs!$A$7:$G$16,5,FALSE),0),0),0)</f>
        <v>0</v>
      </c>
      <c r="M186" s="5">
        <f>IFERROR(IF(G186=1,IF(VLOOKUP(I186,Inputs!$A$20:$G$29,6,FALSE)="Stipend Award",VLOOKUP(I186,Inputs!$A$7:$G$16,6,FALSE),0),0),0)</f>
        <v>0</v>
      </c>
      <c r="N186" s="5">
        <f>IFERROR(IF(H186=1,IF(VLOOKUP(I186,Inputs!$A$20:$G$29,7,FALSE)="Stipend Award",VLOOKUP(I186,Inputs!$A$7:$G$16,7,FALSE),0),0),0)</f>
        <v>0</v>
      </c>
      <c r="O186" s="5">
        <f>IFERROR(IF(VLOOKUP(I186,Inputs!$A$20:$G$29,3,FALSE)="Base Increase",VLOOKUP(I186,Inputs!$A$7:$G$16,3,FALSE),0),0)</f>
        <v>0</v>
      </c>
      <c r="P186" s="5">
        <f>IFERROR(IF(VLOOKUP(I186,Inputs!$A$20:$G$29,4,FALSE)="Base Increase",VLOOKUP(I186,Inputs!$A$7:$G$16,4,FALSE),0),0)</f>
        <v>0</v>
      </c>
      <c r="Q186" s="5">
        <f>IFERROR(IF(F186=1,IF(VLOOKUP(I186,Inputs!$A$20:$G$29,5,FALSE)="Base Increase",VLOOKUP(I186,Inputs!$A$7:$G$16,5,FALSE),0),0),0)</f>
        <v>0</v>
      </c>
      <c r="R186" s="5">
        <f>IFERROR(IF(G186=1,IF(VLOOKUP(I186,Inputs!$A$20:$G$29,6,FALSE)="Base Increase",VLOOKUP(I186,Inputs!$A$7:$G$16,6,FALSE),0),0),0)</f>
        <v>0</v>
      </c>
      <c r="S186" s="5">
        <f>IFERROR(IF(H186=1,IF(VLOOKUP(I186,Inputs!$A$20:$G$29,7,FALSE)="Base Increase",VLOOKUP(I186,Inputs!$A$7:$G$16,7,FALSE),0),0),0)</f>
        <v>0</v>
      </c>
      <c r="T186" s="5">
        <f t="shared" si="12"/>
        <v>0</v>
      </c>
      <c r="U186" s="5">
        <f t="shared" si="13"/>
        <v>0</v>
      </c>
      <c r="V186" s="5">
        <f t="shared" si="14"/>
        <v>0</v>
      </c>
      <c r="W186" s="5">
        <f t="shared" si="15"/>
        <v>0</v>
      </c>
      <c r="X186" s="5">
        <f>IF(AND(I186&lt;=4,V186&gt;Inputs!$B$32),MAX(C186,Inputs!$B$32),V186)</f>
        <v>0</v>
      </c>
      <c r="Y186" s="5">
        <f>IF(AND(I186&lt;=4,W186&gt;Inputs!$B$32),MAX(C186,Inputs!$B$32),W186)</f>
        <v>0</v>
      </c>
      <c r="Z186" s="5">
        <f>IF(AND(I186&lt;=7,X186&gt;Inputs!$B$33),MAX(C186,Inputs!$B$33),X186)</f>
        <v>0</v>
      </c>
      <c r="AA186" s="5">
        <f>IF(W186&gt;Inputs!$B$34,Inputs!$B$34,Y186)</f>
        <v>0</v>
      </c>
      <c r="AB186" s="5">
        <f>IF(Z186&gt;Inputs!$B$34,Inputs!$B$34,Z186)</f>
        <v>0</v>
      </c>
      <c r="AC186" s="5">
        <f>IF(AA186&gt;Inputs!$B$34,Inputs!$B$34,AA186)</f>
        <v>0</v>
      </c>
      <c r="AD186" s="11">
        <f t="shared" si="16"/>
        <v>0</v>
      </c>
      <c r="AE186" s="11">
        <f t="shared" si="17"/>
        <v>0</v>
      </c>
    </row>
    <row r="187" spans="1:31" x14ac:dyDescent="0.25">
      <c r="A187" s="1">
        <f>'Salary and Rating'!A188</f>
        <v>0</v>
      </c>
      <c r="B187" s="1">
        <f>'Salary and Rating'!B188</f>
        <v>0</v>
      </c>
      <c r="C187" s="13">
        <f>'Salary and Rating'!C188</f>
        <v>0</v>
      </c>
      <c r="D187" s="5">
        <v>0</v>
      </c>
      <c r="E187" s="5">
        <v>0</v>
      </c>
      <c r="F187" s="5">
        <v>0</v>
      </c>
      <c r="G187" s="5">
        <v>0</v>
      </c>
      <c r="H187" s="5">
        <v>0</v>
      </c>
      <c r="I187" s="5">
        <f>'Salary and Rating'!J188</f>
        <v>0</v>
      </c>
      <c r="J187" s="5">
        <f>IFERROR(IF(VLOOKUP(I187,Inputs!$A$20:$G$29,3,FALSE)="Stipend Award",VLOOKUP(I187,Inputs!$A$7:$G$16,3,FALSE),0),0)</f>
        <v>0</v>
      </c>
      <c r="K187" s="5">
        <f>IFERROR(IF(VLOOKUP(I187,Inputs!$A$20:$G$29,4,FALSE)="Stipend Award",VLOOKUP(I187,Inputs!$A$7:$G$16,4,FALSE),0),0)</f>
        <v>0</v>
      </c>
      <c r="L187" s="5">
        <f>IFERROR(IF(F187=1,IF(VLOOKUP(I187,Inputs!$A$20:$G$29,5,FALSE)="Stipend Award",VLOOKUP(I187,Inputs!$A$7:$G$16,5,FALSE),0),0),0)</f>
        <v>0</v>
      </c>
      <c r="M187" s="5">
        <f>IFERROR(IF(G187=1,IF(VLOOKUP(I187,Inputs!$A$20:$G$29,6,FALSE)="Stipend Award",VLOOKUP(I187,Inputs!$A$7:$G$16,6,FALSE),0),0),0)</f>
        <v>0</v>
      </c>
      <c r="N187" s="5">
        <f>IFERROR(IF(H187=1,IF(VLOOKUP(I187,Inputs!$A$20:$G$29,7,FALSE)="Stipend Award",VLOOKUP(I187,Inputs!$A$7:$G$16,7,FALSE),0),0),0)</f>
        <v>0</v>
      </c>
      <c r="O187" s="5">
        <f>IFERROR(IF(VLOOKUP(I187,Inputs!$A$20:$G$29,3,FALSE)="Base Increase",VLOOKUP(I187,Inputs!$A$7:$G$16,3,FALSE),0),0)</f>
        <v>0</v>
      </c>
      <c r="P187" s="5">
        <f>IFERROR(IF(VLOOKUP(I187,Inputs!$A$20:$G$29,4,FALSE)="Base Increase",VLOOKUP(I187,Inputs!$A$7:$G$16,4,FALSE),0),0)</f>
        <v>0</v>
      </c>
      <c r="Q187" s="5">
        <f>IFERROR(IF(F187=1,IF(VLOOKUP(I187,Inputs!$A$20:$G$29,5,FALSE)="Base Increase",VLOOKUP(I187,Inputs!$A$7:$G$16,5,FALSE),0),0),0)</f>
        <v>0</v>
      </c>
      <c r="R187" s="5">
        <f>IFERROR(IF(G187=1,IF(VLOOKUP(I187,Inputs!$A$20:$G$29,6,FALSE)="Base Increase",VLOOKUP(I187,Inputs!$A$7:$G$16,6,FALSE),0),0),0)</f>
        <v>0</v>
      </c>
      <c r="S187" s="5">
        <f>IFERROR(IF(H187=1,IF(VLOOKUP(I187,Inputs!$A$20:$G$29,7,FALSE)="Base Increase",VLOOKUP(I187,Inputs!$A$7:$G$16,7,FALSE),0),0),0)</f>
        <v>0</v>
      </c>
      <c r="T187" s="5">
        <f t="shared" si="12"/>
        <v>0</v>
      </c>
      <c r="U187" s="5">
        <f t="shared" si="13"/>
        <v>0</v>
      </c>
      <c r="V187" s="5">
        <f t="shared" si="14"/>
        <v>0</v>
      </c>
      <c r="W187" s="5">
        <f t="shared" si="15"/>
        <v>0</v>
      </c>
      <c r="X187" s="5">
        <f>IF(AND(I187&lt;=4,V187&gt;Inputs!$B$32),MAX(C187,Inputs!$B$32),V187)</f>
        <v>0</v>
      </c>
      <c r="Y187" s="5">
        <f>IF(AND(I187&lt;=4,W187&gt;Inputs!$B$32),MAX(C187,Inputs!$B$32),W187)</f>
        <v>0</v>
      </c>
      <c r="Z187" s="5">
        <f>IF(AND(I187&lt;=7,X187&gt;Inputs!$B$33),MAX(C187,Inputs!$B$33),X187)</f>
        <v>0</v>
      </c>
      <c r="AA187" s="5">
        <f>IF(W187&gt;Inputs!$B$34,Inputs!$B$34,Y187)</f>
        <v>0</v>
      </c>
      <c r="AB187" s="5">
        <f>IF(Z187&gt;Inputs!$B$34,Inputs!$B$34,Z187)</f>
        <v>0</v>
      </c>
      <c r="AC187" s="5">
        <f>IF(AA187&gt;Inputs!$B$34,Inputs!$B$34,AA187)</f>
        <v>0</v>
      </c>
      <c r="AD187" s="11">
        <f t="shared" si="16"/>
        <v>0</v>
      </c>
      <c r="AE187" s="11">
        <f t="shared" si="17"/>
        <v>0</v>
      </c>
    </row>
    <row r="188" spans="1:31" x14ac:dyDescent="0.25">
      <c r="A188" s="1">
        <f>'Salary and Rating'!A189</f>
        <v>0</v>
      </c>
      <c r="B188" s="1">
        <f>'Salary and Rating'!B189</f>
        <v>0</v>
      </c>
      <c r="C188" s="13">
        <f>'Salary and Rating'!C189</f>
        <v>0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5">
        <f>'Salary and Rating'!J189</f>
        <v>0</v>
      </c>
      <c r="J188" s="5">
        <f>IFERROR(IF(VLOOKUP(I188,Inputs!$A$20:$G$29,3,FALSE)="Stipend Award",VLOOKUP(I188,Inputs!$A$7:$G$16,3,FALSE),0),0)</f>
        <v>0</v>
      </c>
      <c r="K188" s="5">
        <f>IFERROR(IF(VLOOKUP(I188,Inputs!$A$20:$G$29,4,FALSE)="Stipend Award",VLOOKUP(I188,Inputs!$A$7:$G$16,4,FALSE),0),0)</f>
        <v>0</v>
      </c>
      <c r="L188" s="5">
        <f>IFERROR(IF(F188=1,IF(VLOOKUP(I188,Inputs!$A$20:$G$29,5,FALSE)="Stipend Award",VLOOKUP(I188,Inputs!$A$7:$G$16,5,FALSE),0),0),0)</f>
        <v>0</v>
      </c>
      <c r="M188" s="5">
        <f>IFERROR(IF(G188=1,IF(VLOOKUP(I188,Inputs!$A$20:$G$29,6,FALSE)="Stipend Award",VLOOKUP(I188,Inputs!$A$7:$G$16,6,FALSE),0),0),0)</f>
        <v>0</v>
      </c>
      <c r="N188" s="5">
        <f>IFERROR(IF(H188=1,IF(VLOOKUP(I188,Inputs!$A$20:$G$29,7,FALSE)="Stipend Award",VLOOKUP(I188,Inputs!$A$7:$G$16,7,FALSE),0),0),0)</f>
        <v>0</v>
      </c>
      <c r="O188" s="5">
        <f>IFERROR(IF(VLOOKUP(I188,Inputs!$A$20:$G$29,3,FALSE)="Base Increase",VLOOKUP(I188,Inputs!$A$7:$G$16,3,FALSE),0),0)</f>
        <v>0</v>
      </c>
      <c r="P188" s="5">
        <f>IFERROR(IF(VLOOKUP(I188,Inputs!$A$20:$G$29,4,FALSE)="Base Increase",VLOOKUP(I188,Inputs!$A$7:$G$16,4,FALSE),0),0)</f>
        <v>0</v>
      </c>
      <c r="Q188" s="5">
        <f>IFERROR(IF(F188=1,IF(VLOOKUP(I188,Inputs!$A$20:$G$29,5,FALSE)="Base Increase",VLOOKUP(I188,Inputs!$A$7:$G$16,5,FALSE),0),0),0)</f>
        <v>0</v>
      </c>
      <c r="R188" s="5">
        <f>IFERROR(IF(G188=1,IF(VLOOKUP(I188,Inputs!$A$20:$G$29,6,FALSE)="Base Increase",VLOOKUP(I188,Inputs!$A$7:$G$16,6,FALSE),0),0),0)</f>
        <v>0</v>
      </c>
      <c r="S188" s="5">
        <f>IFERROR(IF(H188=1,IF(VLOOKUP(I188,Inputs!$A$20:$G$29,7,FALSE)="Base Increase",VLOOKUP(I188,Inputs!$A$7:$G$16,7,FALSE),0),0),0)</f>
        <v>0</v>
      </c>
      <c r="T188" s="5">
        <f t="shared" si="12"/>
        <v>0</v>
      </c>
      <c r="U188" s="5">
        <f t="shared" si="13"/>
        <v>0</v>
      </c>
      <c r="V188" s="5">
        <f t="shared" si="14"/>
        <v>0</v>
      </c>
      <c r="W188" s="5">
        <f t="shared" si="15"/>
        <v>0</v>
      </c>
      <c r="X188" s="5">
        <f>IF(AND(I188&lt;=4,V188&gt;Inputs!$B$32),MAX(C188,Inputs!$B$32),V188)</f>
        <v>0</v>
      </c>
      <c r="Y188" s="5">
        <f>IF(AND(I188&lt;=4,W188&gt;Inputs!$B$32),MAX(C188,Inputs!$B$32),W188)</f>
        <v>0</v>
      </c>
      <c r="Z188" s="5">
        <f>IF(AND(I188&lt;=7,X188&gt;Inputs!$B$33),MAX(C188,Inputs!$B$33),X188)</f>
        <v>0</v>
      </c>
      <c r="AA188" s="5">
        <f>IF(W188&gt;Inputs!$B$34,Inputs!$B$34,Y188)</f>
        <v>0</v>
      </c>
      <c r="AB188" s="5">
        <f>IF(Z188&gt;Inputs!$B$34,Inputs!$B$34,Z188)</f>
        <v>0</v>
      </c>
      <c r="AC188" s="5">
        <f>IF(AA188&gt;Inputs!$B$34,Inputs!$B$34,AA188)</f>
        <v>0</v>
      </c>
      <c r="AD188" s="11">
        <f t="shared" si="16"/>
        <v>0</v>
      </c>
      <c r="AE188" s="11">
        <f t="shared" si="17"/>
        <v>0</v>
      </c>
    </row>
    <row r="189" spans="1:31" x14ac:dyDescent="0.25">
      <c r="A189" s="1">
        <f>'Salary and Rating'!A190</f>
        <v>0</v>
      </c>
      <c r="B189" s="1">
        <f>'Salary and Rating'!B190</f>
        <v>0</v>
      </c>
      <c r="C189" s="13">
        <f>'Salary and Rating'!C190</f>
        <v>0</v>
      </c>
      <c r="D189" s="5">
        <v>0</v>
      </c>
      <c r="E189" s="5">
        <v>0</v>
      </c>
      <c r="F189" s="5">
        <v>0</v>
      </c>
      <c r="G189" s="5">
        <v>0</v>
      </c>
      <c r="H189" s="5">
        <v>0</v>
      </c>
      <c r="I189" s="5">
        <f>'Salary and Rating'!J190</f>
        <v>0</v>
      </c>
      <c r="J189" s="5">
        <f>IFERROR(IF(VLOOKUP(I189,Inputs!$A$20:$G$29,3,FALSE)="Stipend Award",VLOOKUP(I189,Inputs!$A$7:$G$16,3,FALSE),0),0)</f>
        <v>0</v>
      </c>
      <c r="K189" s="5">
        <f>IFERROR(IF(VLOOKUP(I189,Inputs!$A$20:$G$29,4,FALSE)="Stipend Award",VLOOKUP(I189,Inputs!$A$7:$G$16,4,FALSE),0),0)</f>
        <v>0</v>
      </c>
      <c r="L189" s="5">
        <f>IFERROR(IF(F189=1,IF(VLOOKUP(I189,Inputs!$A$20:$G$29,5,FALSE)="Stipend Award",VLOOKUP(I189,Inputs!$A$7:$G$16,5,FALSE),0),0),0)</f>
        <v>0</v>
      </c>
      <c r="M189" s="5">
        <f>IFERROR(IF(G189=1,IF(VLOOKUP(I189,Inputs!$A$20:$G$29,6,FALSE)="Stipend Award",VLOOKUP(I189,Inputs!$A$7:$G$16,6,FALSE),0),0),0)</f>
        <v>0</v>
      </c>
      <c r="N189" s="5">
        <f>IFERROR(IF(H189=1,IF(VLOOKUP(I189,Inputs!$A$20:$G$29,7,FALSE)="Stipend Award",VLOOKUP(I189,Inputs!$A$7:$G$16,7,FALSE),0),0),0)</f>
        <v>0</v>
      </c>
      <c r="O189" s="5">
        <f>IFERROR(IF(VLOOKUP(I189,Inputs!$A$20:$G$29,3,FALSE)="Base Increase",VLOOKUP(I189,Inputs!$A$7:$G$16,3,FALSE),0),0)</f>
        <v>0</v>
      </c>
      <c r="P189" s="5">
        <f>IFERROR(IF(VLOOKUP(I189,Inputs!$A$20:$G$29,4,FALSE)="Base Increase",VLOOKUP(I189,Inputs!$A$7:$G$16,4,FALSE),0),0)</f>
        <v>0</v>
      </c>
      <c r="Q189" s="5">
        <f>IFERROR(IF(F189=1,IF(VLOOKUP(I189,Inputs!$A$20:$G$29,5,FALSE)="Base Increase",VLOOKUP(I189,Inputs!$A$7:$G$16,5,FALSE),0),0),0)</f>
        <v>0</v>
      </c>
      <c r="R189" s="5">
        <f>IFERROR(IF(G189=1,IF(VLOOKUP(I189,Inputs!$A$20:$G$29,6,FALSE)="Base Increase",VLOOKUP(I189,Inputs!$A$7:$G$16,6,FALSE),0),0),0)</f>
        <v>0</v>
      </c>
      <c r="S189" s="5">
        <f>IFERROR(IF(H189=1,IF(VLOOKUP(I189,Inputs!$A$20:$G$29,7,FALSE)="Base Increase",VLOOKUP(I189,Inputs!$A$7:$G$16,7,FALSE),0),0),0)</f>
        <v>0</v>
      </c>
      <c r="T189" s="5">
        <f t="shared" si="12"/>
        <v>0</v>
      </c>
      <c r="U189" s="5">
        <f t="shared" si="13"/>
        <v>0</v>
      </c>
      <c r="V189" s="5">
        <f t="shared" si="14"/>
        <v>0</v>
      </c>
      <c r="W189" s="5">
        <f t="shared" si="15"/>
        <v>0</v>
      </c>
      <c r="X189" s="5">
        <f>IF(AND(I189&lt;=4,V189&gt;Inputs!$B$32),MAX(C189,Inputs!$B$32),V189)</f>
        <v>0</v>
      </c>
      <c r="Y189" s="5">
        <f>IF(AND(I189&lt;=4,W189&gt;Inputs!$B$32),MAX(C189,Inputs!$B$32),W189)</f>
        <v>0</v>
      </c>
      <c r="Z189" s="5">
        <f>IF(AND(I189&lt;=7,X189&gt;Inputs!$B$33),MAX(C189,Inputs!$B$33),X189)</f>
        <v>0</v>
      </c>
      <c r="AA189" s="5">
        <f>IF(W189&gt;Inputs!$B$34,Inputs!$B$34,Y189)</f>
        <v>0</v>
      </c>
      <c r="AB189" s="5">
        <f>IF(Z189&gt;Inputs!$B$34,Inputs!$B$34,Z189)</f>
        <v>0</v>
      </c>
      <c r="AC189" s="5">
        <f>IF(AA189&gt;Inputs!$B$34,Inputs!$B$34,AA189)</f>
        <v>0</v>
      </c>
      <c r="AD189" s="11">
        <f t="shared" si="16"/>
        <v>0</v>
      </c>
      <c r="AE189" s="11">
        <f t="shared" si="17"/>
        <v>0</v>
      </c>
    </row>
    <row r="190" spans="1:31" x14ac:dyDescent="0.25">
      <c r="A190" s="1">
        <f>'Salary and Rating'!A191</f>
        <v>0</v>
      </c>
      <c r="B190" s="1">
        <f>'Salary and Rating'!B191</f>
        <v>0</v>
      </c>
      <c r="C190" s="13">
        <f>'Salary and Rating'!C191</f>
        <v>0</v>
      </c>
      <c r="D190" s="5">
        <v>0</v>
      </c>
      <c r="E190" s="5">
        <v>0</v>
      </c>
      <c r="F190" s="5">
        <v>0</v>
      </c>
      <c r="G190" s="5">
        <v>0</v>
      </c>
      <c r="H190" s="5">
        <v>0</v>
      </c>
      <c r="I190" s="5">
        <f>'Salary and Rating'!J191</f>
        <v>0</v>
      </c>
      <c r="J190" s="5">
        <f>IFERROR(IF(VLOOKUP(I190,Inputs!$A$20:$G$29,3,FALSE)="Stipend Award",VLOOKUP(I190,Inputs!$A$7:$G$16,3,FALSE),0),0)</f>
        <v>0</v>
      </c>
      <c r="K190" s="5">
        <f>IFERROR(IF(VLOOKUP(I190,Inputs!$A$20:$G$29,4,FALSE)="Stipend Award",VLOOKUP(I190,Inputs!$A$7:$G$16,4,FALSE),0),0)</f>
        <v>0</v>
      </c>
      <c r="L190" s="5">
        <f>IFERROR(IF(F190=1,IF(VLOOKUP(I190,Inputs!$A$20:$G$29,5,FALSE)="Stipend Award",VLOOKUP(I190,Inputs!$A$7:$G$16,5,FALSE),0),0),0)</f>
        <v>0</v>
      </c>
      <c r="M190" s="5">
        <f>IFERROR(IF(G190=1,IF(VLOOKUP(I190,Inputs!$A$20:$G$29,6,FALSE)="Stipend Award",VLOOKUP(I190,Inputs!$A$7:$G$16,6,FALSE),0),0),0)</f>
        <v>0</v>
      </c>
      <c r="N190" s="5">
        <f>IFERROR(IF(H190=1,IF(VLOOKUP(I190,Inputs!$A$20:$G$29,7,FALSE)="Stipend Award",VLOOKUP(I190,Inputs!$A$7:$G$16,7,FALSE),0),0),0)</f>
        <v>0</v>
      </c>
      <c r="O190" s="5">
        <f>IFERROR(IF(VLOOKUP(I190,Inputs!$A$20:$G$29,3,FALSE)="Base Increase",VLOOKUP(I190,Inputs!$A$7:$G$16,3,FALSE),0),0)</f>
        <v>0</v>
      </c>
      <c r="P190" s="5">
        <f>IFERROR(IF(VLOOKUP(I190,Inputs!$A$20:$G$29,4,FALSE)="Base Increase",VLOOKUP(I190,Inputs!$A$7:$G$16,4,FALSE),0),0)</f>
        <v>0</v>
      </c>
      <c r="Q190" s="5">
        <f>IFERROR(IF(F190=1,IF(VLOOKUP(I190,Inputs!$A$20:$G$29,5,FALSE)="Base Increase",VLOOKUP(I190,Inputs!$A$7:$G$16,5,FALSE),0),0),0)</f>
        <v>0</v>
      </c>
      <c r="R190" s="5">
        <f>IFERROR(IF(G190=1,IF(VLOOKUP(I190,Inputs!$A$20:$G$29,6,FALSE)="Base Increase",VLOOKUP(I190,Inputs!$A$7:$G$16,6,FALSE),0),0),0)</f>
        <v>0</v>
      </c>
      <c r="S190" s="5">
        <f>IFERROR(IF(H190=1,IF(VLOOKUP(I190,Inputs!$A$20:$G$29,7,FALSE)="Base Increase",VLOOKUP(I190,Inputs!$A$7:$G$16,7,FALSE),0),0),0)</f>
        <v>0</v>
      </c>
      <c r="T190" s="5">
        <f t="shared" si="12"/>
        <v>0</v>
      </c>
      <c r="U190" s="5">
        <f t="shared" si="13"/>
        <v>0</v>
      </c>
      <c r="V190" s="5">
        <f t="shared" si="14"/>
        <v>0</v>
      </c>
      <c r="W190" s="5">
        <f t="shared" si="15"/>
        <v>0</v>
      </c>
      <c r="X190" s="5">
        <f>IF(AND(I190&lt;=4,V190&gt;Inputs!$B$32),MAX(C190,Inputs!$B$32),V190)</f>
        <v>0</v>
      </c>
      <c r="Y190" s="5">
        <f>IF(AND(I190&lt;=4,W190&gt;Inputs!$B$32),MAX(C190,Inputs!$B$32),W190)</f>
        <v>0</v>
      </c>
      <c r="Z190" s="5">
        <f>IF(AND(I190&lt;=7,X190&gt;Inputs!$B$33),MAX(C190,Inputs!$B$33),X190)</f>
        <v>0</v>
      </c>
      <c r="AA190" s="5">
        <f>IF(W190&gt;Inputs!$B$34,Inputs!$B$34,Y190)</f>
        <v>0</v>
      </c>
      <c r="AB190" s="5">
        <f>IF(Z190&gt;Inputs!$B$34,Inputs!$B$34,Z190)</f>
        <v>0</v>
      </c>
      <c r="AC190" s="5">
        <f>IF(AA190&gt;Inputs!$B$34,Inputs!$B$34,AA190)</f>
        <v>0</v>
      </c>
      <c r="AD190" s="11">
        <f t="shared" si="16"/>
        <v>0</v>
      </c>
      <c r="AE190" s="11">
        <f t="shared" si="17"/>
        <v>0</v>
      </c>
    </row>
    <row r="191" spans="1:31" x14ac:dyDescent="0.25">
      <c r="A191" s="1">
        <f>'Salary and Rating'!A192</f>
        <v>0</v>
      </c>
      <c r="B191" s="1">
        <f>'Salary and Rating'!B192</f>
        <v>0</v>
      </c>
      <c r="C191" s="13">
        <f>'Salary and Rating'!C192</f>
        <v>0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5">
        <f>'Salary and Rating'!J192</f>
        <v>0</v>
      </c>
      <c r="J191" s="5">
        <f>IFERROR(IF(VLOOKUP(I191,Inputs!$A$20:$G$29,3,FALSE)="Stipend Award",VLOOKUP(I191,Inputs!$A$7:$G$16,3,FALSE),0),0)</f>
        <v>0</v>
      </c>
      <c r="K191" s="5">
        <f>IFERROR(IF(VLOOKUP(I191,Inputs!$A$20:$G$29,4,FALSE)="Stipend Award",VLOOKUP(I191,Inputs!$A$7:$G$16,4,FALSE),0),0)</f>
        <v>0</v>
      </c>
      <c r="L191" s="5">
        <f>IFERROR(IF(F191=1,IF(VLOOKUP(I191,Inputs!$A$20:$G$29,5,FALSE)="Stipend Award",VLOOKUP(I191,Inputs!$A$7:$G$16,5,FALSE),0),0),0)</f>
        <v>0</v>
      </c>
      <c r="M191" s="5">
        <f>IFERROR(IF(G191=1,IF(VLOOKUP(I191,Inputs!$A$20:$G$29,6,FALSE)="Stipend Award",VLOOKUP(I191,Inputs!$A$7:$G$16,6,FALSE),0),0),0)</f>
        <v>0</v>
      </c>
      <c r="N191" s="5">
        <f>IFERROR(IF(H191=1,IF(VLOOKUP(I191,Inputs!$A$20:$G$29,7,FALSE)="Stipend Award",VLOOKUP(I191,Inputs!$A$7:$G$16,7,FALSE),0),0),0)</f>
        <v>0</v>
      </c>
      <c r="O191" s="5">
        <f>IFERROR(IF(VLOOKUP(I191,Inputs!$A$20:$G$29,3,FALSE)="Base Increase",VLOOKUP(I191,Inputs!$A$7:$G$16,3,FALSE),0),0)</f>
        <v>0</v>
      </c>
      <c r="P191" s="5">
        <f>IFERROR(IF(VLOOKUP(I191,Inputs!$A$20:$G$29,4,FALSE)="Base Increase",VLOOKUP(I191,Inputs!$A$7:$G$16,4,FALSE),0),0)</f>
        <v>0</v>
      </c>
      <c r="Q191" s="5">
        <f>IFERROR(IF(F191=1,IF(VLOOKUP(I191,Inputs!$A$20:$G$29,5,FALSE)="Base Increase",VLOOKUP(I191,Inputs!$A$7:$G$16,5,FALSE),0),0),0)</f>
        <v>0</v>
      </c>
      <c r="R191" s="5">
        <f>IFERROR(IF(G191=1,IF(VLOOKUP(I191,Inputs!$A$20:$G$29,6,FALSE)="Base Increase",VLOOKUP(I191,Inputs!$A$7:$G$16,6,FALSE),0),0),0)</f>
        <v>0</v>
      </c>
      <c r="S191" s="5">
        <f>IFERROR(IF(H191=1,IF(VLOOKUP(I191,Inputs!$A$20:$G$29,7,FALSE)="Base Increase",VLOOKUP(I191,Inputs!$A$7:$G$16,7,FALSE),0),0),0)</f>
        <v>0</v>
      </c>
      <c r="T191" s="5">
        <f t="shared" si="12"/>
        <v>0</v>
      </c>
      <c r="U191" s="5">
        <f t="shared" si="13"/>
        <v>0</v>
      </c>
      <c r="V191" s="5">
        <f t="shared" si="14"/>
        <v>0</v>
      </c>
      <c r="W191" s="5">
        <f t="shared" si="15"/>
        <v>0</v>
      </c>
      <c r="X191" s="5">
        <f>IF(AND(I191&lt;=4,V191&gt;Inputs!$B$32),MAX(C191,Inputs!$B$32),V191)</f>
        <v>0</v>
      </c>
      <c r="Y191" s="5">
        <f>IF(AND(I191&lt;=4,W191&gt;Inputs!$B$32),MAX(C191,Inputs!$B$32),W191)</f>
        <v>0</v>
      </c>
      <c r="Z191" s="5">
        <f>IF(AND(I191&lt;=7,X191&gt;Inputs!$B$33),MAX(C191,Inputs!$B$33),X191)</f>
        <v>0</v>
      </c>
      <c r="AA191" s="5">
        <f>IF(W191&gt;Inputs!$B$34,Inputs!$B$34,Y191)</f>
        <v>0</v>
      </c>
      <c r="AB191" s="5">
        <f>IF(Z191&gt;Inputs!$B$34,Inputs!$B$34,Z191)</f>
        <v>0</v>
      </c>
      <c r="AC191" s="5">
        <f>IF(AA191&gt;Inputs!$B$34,Inputs!$B$34,AA191)</f>
        <v>0</v>
      </c>
      <c r="AD191" s="11">
        <f t="shared" si="16"/>
        <v>0</v>
      </c>
      <c r="AE191" s="11">
        <f t="shared" si="17"/>
        <v>0</v>
      </c>
    </row>
    <row r="192" spans="1:31" x14ac:dyDescent="0.25">
      <c r="A192" s="1">
        <f>'Salary and Rating'!A193</f>
        <v>0</v>
      </c>
      <c r="B192" s="1">
        <f>'Salary and Rating'!B193</f>
        <v>0</v>
      </c>
      <c r="C192" s="13">
        <f>'Salary and Rating'!C193</f>
        <v>0</v>
      </c>
      <c r="D192" s="5">
        <v>0</v>
      </c>
      <c r="E192" s="5">
        <v>0</v>
      </c>
      <c r="F192" s="5">
        <v>0</v>
      </c>
      <c r="G192" s="5">
        <v>0</v>
      </c>
      <c r="H192" s="5">
        <v>0</v>
      </c>
      <c r="I192" s="5">
        <f>'Salary and Rating'!J193</f>
        <v>0</v>
      </c>
      <c r="J192" s="5">
        <f>IFERROR(IF(VLOOKUP(I192,Inputs!$A$20:$G$29,3,FALSE)="Stipend Award",VLOOKUP(I192,Inputs!$A$7:$G$16,3,FALSE),0),0)</f>
        <v>0</v>
      </c>
      <c r="K192" s="5">
        <f>IFERROR(IF(VLOOKUP(I192,Inputs!$A$20:$G$29,4,FALSE)="Stipend Award",VLOOKUP(I192,Inputs!$A$7:$G$16,4,FALSE),0),0)</f>
        <v>0</v>
      </c>
      <c r="L192" s="5">
        <f>IFERROR(IF(F192=1,IF(VLOOKUP(I192,Inputs!$A$20:$G$29,5,FALSE)="Stipend Award",VLOOKUP(I192,Inputs!$A$7:$G$16,5,FALSE),0),0),0)</f>
        <v>0</v>
      </c>
      <c r="M192" s="5">
        <f>IFERROR(IF(G192=1,IF(VLOOKUP(I192,Inputs!$A$20:$G$29,6,FALSE)="Stipend Award",VLOOKUP(I192,Inputs!$A$7:$G$16,6,FALSE),0),0),0)</f>
        <v>0</v>
      </c>
      <c r="N192" s="5">
        <f>IFERROR(IF(H192=1,IF(VLOOKUP(I192,Inputs!$A$20:$G$29,7,FALSE)="Stipend Award",VLOOKUP(I192,Inputs!$A$7:$G$16,7,FALSE),0),0),0)</f>
        <v>0</v>
      </c>
      <c r="O192" s="5">
        <f>IFERROR(IF(VLOOKUP(I192,Inputs!$A$20:$G$29,3,FALSE)="Base Increase",VLOOKUP(I192,Inputs!$A$7:$G$16,3,FALSE),0),0)</f>
        <v>0</v>
      </c>
      <c r="P192" s="5">
        <f>IFERROR(IF(VLOOKUP(I192,Inputs!$A$20:$G$29,4,FALSE)="Base Increase",VLOOKUP(I192,Inputs!$A$7:$G$16,4,FALSE),0),0)</f>
        <v>0</v>
      </c>
      <c r="Q192" s="5">
        <f>IFERROR(IF(F192=1,IF(VLOOKUP(I192,Inputs!$A$20:$G$29,5,FALSE)="Base Increase",VLOOKUP(I192,Inputs!$A$7:$G$16,5,FALSE),0),0),0)</f>
        <v>0</v>
      </c>
      <c r="R192" s="5">
        <f>IFERROR(IF(G192=1,IF(VLOOKUP(I192,Inputs!$A$20:$G$29,6,FALSE)="Base Increase",VLOOKUP(I192,Inputs!$A$7:$G$16,6,FALSE),0),0),0)</f>
        <v>0</v>
      </c>
      <c r="S192" s="5">
        <f>IFERROR(IF(H192=1,IF(VLOOKUP(I192,Inputs!$A$20:$G$29,7,FALSE)="Base Increase",VLOOKUP(I192,Inputs!$A$7:$G$16,7,FALSE),0),0),0)</f>
        <v>0</v>
      </c>
      <c r="T192" s="5">
        <f t="shared" si="12"/>
        <v>0</v>
      </c>
      <c r="U192" s="5">
        <f t="shared" si="13"/>
        <v>0</v>
      </c>
      <c r="V192" s="5">
        <f t="shared" si="14"/>
        <v>0</v>
      </c>
      <c r="W192" s="5">
        <f t="shared" si="15"/>
        <v>0</v>
      </c>
      <c r="X192" s="5">
        <f>IF(AND(I192&lt;=4,V192&gt;Inputs!$B$32),MAX(C192,Inputs!$B$32),V192)</f>
        <v>0</v>
      </c>
      <c r="Y192" s="5">
        <f>IF(AND(I192&lt;=4,W192&gt;Inputs!$B$32),MAX(C192,Inputs!$B$32),W192)</f>
        <v>0</v>
      </c>
      <c r="Z192" s="5">
        <f>IF(AND(I192&lt;=7,X192&gt;Inputs!$B$33),MAX(C192,Inputs!$B$33),X192)</f>
        <v>0</v>
      </c>
      <c r="AA192" s="5">
        <f>IF(W192&gt;Inputs!$B$34,Inputs!$B$34,Y192)</f>
        <v>0</v>
      </c>
      <c r="AB192" s="5">
        <f>IF(Z192&gt;Inputs!$B$34,Inputs!$B$34,Z192)</f>
        <v>0</v>
      </c>
      <c r="AC192" s="5">
        <f>IF(AA192&gt;Inputs!$B$34,Inputs!$B$34,AA192)</f>
        <v>0</v>
      </c>
      <c r="AD192" s="11">
        <f t="shared" si="16"/>
        <v>0</v>
      </c>
      <c r="AE192" s="11">
        <f t="shared" si="17"/>
        <v>0</v>
      </c>
    </row>
    <row r="193" spans="1:31" x14ac:dyDescent="0.25">
      <c r="A193" s="1">
        <f>'Salary and Rating'!A194</f>
        <v>0</v>
      </c>
      <c r="B193" s="1">
        <f>'Salary and Rating'!B194</f>
        <v>0</v>
      </c>
      <c r="C193" s="13">
        <f>'Salary and Rating'!C194</f>
        <v>0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5">
        <f>'Salary and Rating'!J194</f>
        <v>0</v>
      </c>
      <c r="J193" s="5">
        <f>IFERROR(IF(VLOOKUP(I193,Inputs!$A$20:$G$29,3,FALSE)="Stipend Award",VLOOKUP(I193,Inputs!$A$7:$G$16,3,FALSE),0),0)</f>
        <v>0</v>
      </c>
      <c r="K193" s="5">
        <f>IFERROR(IF(VLOOKUP(I193,Inputs!$A$20:$G$29,4,FALSE)="Stipend Award",VLOOKUP(I193,Inputs!$A$7:$G$16,4,FALSE),0),0)</f>
        <v>0</v>
      </c>
      <c r="L193" s="5">
        <f>IFERROR(IF(F193=1,IF(VLOOKUP(I193,Inputs!$A$20:$G$29,5,FALSE)="Stipend Award",VLOOKUP(I193,Inputs!$A$7:$G$16,5,FALSE),0),0),0)</f>
        <v>0</v>
      </c>
      <c r="M193" s="5">
        <f>IFERROR(IF(G193=1,IF(VLOOKUP(I193,Inputs!$A$20:$G$29,6,FALSE)="Stipend Award",VLOOKUP(I193,Inputs!$A$7:$G$16,6,FALSE),0),0),0)</f>
        <v>0</v>
      </c>
      <c r="N193" s="5">
        <f>IFERROR(IF(H193=1,IF(VLOOKUP(I193,Inputs!$A$20:$G$29,7,FALSE)="Stipend Award",VLOOKUP(I193,Inputs!$A$7:$G$16,7,FALSE),0),0),0)</f>
        <v>0</v>
      </c>
      <c r="O193" s="5">
        <f>IFERROR(IF(VLOOKUP(I193,Inputs!$A$20:$G$29,3,FALSE)="Base Increase",VLOOKUP(I193,Inputs!$A$7:$G$16,3,FALSE),0),0)</f>
        <v>0</v>
      </c>
      <c r="P193" s="5">
        <f>IFERROR(IF(VLOOKUP(I193,Inputs!$A$20:$G$29,4,FALSE)="Base Increase",VLOOKUP(I193,Inputs!$A$7:$G$16,4,FALSE),0),0)</f>
        <v>0</v>
      </c>
      <c r="Q193" s="5">
        <f>IFERROR(IF(F193=1,IF(VLOOKUP(I193,Inputs!$A$20:$G$29,5,FALSE)="Base Increase",VLOOKUP(I193,Inputs!$A$7:$G$16,5,FALSE),0),0),0)</f>
        <v>0</v>
      </c>
      <c r="R193" s="5">
        <f>IFERROR(IF(G193=1,IF(VLOOKUP(I193,Inputs!$A$20:$G$29,6,FALSE)="Base Increase",VLOOKUP(I193,Inputs!$A$7:$G$16,6,FALSE),0),0),0)</f>
        <v>0</v>
      </c>
      <c r="S193" s="5">
        <f>IFERROR(IF(H193=1,IF(VLOOKUP(I193,Inputs!$A$20:$G$29,7,FALSE)="Base Increase",VLOOKUP(I193,Inputs!$A$7:$G$16,7,FALSE),0),0),0)</f>
        <v>0</v>
      </c>
      <c r="T193" s="5">
        <f t="shared" si="12"/>
        <v>0</v>
      </c>
      <c r="U193" s="5">
        <f t="shared" si="13"/>
        <v>0</v>
      </c>
      <c r="V193" s="5">
        <f t="shared" si="14"/>
        <v>0</v>
      </c>
      <c r="W193" s="5">
        <f t="shared" si="15"/>
        <v>0</v>
      </c>
      <c r="X193" s="5">
        <f>IF(AND(I193&lt;=4,V193&gt;Inputs!$B$32),MAX(C193,Inputs!$B$32),V193)</f>
        <v>0</v>
      </c>
      <c r="Y193" s="5">
        <f>IF(AND(I193&lt;=4,W193&gt;Inputs!$B$32),MAX(C193,Inputs!$B$32),W193)</f>
        <v>0</v>
      </c>
      <c r="Z193" s="5">
        <f>IF(AND(I193&lt;=7,X193&gt;Inputs!$B$33),MAX(C193,Inputs!$B$33),X193)</f>
        <v>0</v>
      </c>
      <c r="AA193" s="5">
        <f>IF(W193&gt;Inputs!$B$34,Inputs!$B$34,Y193)</f>
        <v>0</v>
      </c>
      <c r="AB193" s="5">
        <f>IF(Z193&gt;Inputs!$B$34,Inputs!$B$34,Z193)</f>
        <v>0</v>
      </c>
      <c r="AC193" s="5">
        <f>IF(AA193&gt;Inputs!$B$34,Inputs!$B$34,AA193)</f>
        <v>0</v>
      </c>
      <c r="AD193" s="11">
        <f t="shared" si="16"/>
        <v>0</v>
      </c>
      <c r="AE193" s="11">
        <f t="shared" si="17"/>
        <v>0</v>
      </c>
    </row>
    <row r="194" spans="1:31" x14ac:dyDescent="0.25">
      <c r="A194" s="1">
        <f>'Salary and Rating'!A195</f>
        <v>0</v>
      </c>
      <c r="B194" s="1">
        <f>'Salary and Rating'!B195</f>
        <v>0</v>
      </c>
      <c r="C194" s="13">
        <f>'Salary and Rating'!C195</f>
        <v>0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5">
        <f>'Salary and Rating'!J195</f>
        <v>0</v>
      </c>
      <c r="J194" s="5">
        <f>IFERROR(IF(VLOOKUP(I194,Inputs!$A$20:$G$29,3,FALSE)="Stipend Award",VLOOKUP(I194,Inputs!$A$7:$G$16,3,FALSE),0),0)</f>
        <v>0</v>
      </c>
      <c r="K194" s="5">
        <f>IFERROR(IF(VLOOKUP(I194,Inputs!$A$20:$G$29,4,FALSE)="Stipend Award",VLOOKUP(I194,Inputs!$A$7:$G$16,4,FALSE),0),0)</f>
        <v>0</v>
      </c>
      <c r="L194" s="5">
        <f>IFERROR(IF(F194=1,IF(VLOOKUP(I194,Inputs!$A$20:$G$29,5,FALSE)="Stipend Award",VLOOKUP(I194,Inputs!$A$7:$G$16,5,FALSE),0),0),0)</f>
        <v>0</v>
      </c>
      <c r="M194" s="5">
        <f>IFERROR(IF(G194=1,IF(VLOOKUP(I194,Inputs!$A$20:$G$29,6,FALSE)="Stipend Award",VLOOKUP(I194,Inputs!$A$7:$G$16,6,FALSE),0),0),0)</f>
        <v>0</v>
      </c>
      <c r="N194" s="5">
        <f>IFERROR(IF(H194=1,IF(VLOOKUP(I194,Inputs!$A$20:$G$29,7,FALSE)="Stipend Award",VLOOKUP(I194,Inputs!$A$7:$G$16,7,FALSE),0),0),0)</f>
        <v>0</v>
      </c>
      <c r="O194" s="5">
        <f>IFERROR(IF(VLOOKUP(I194,Inputs!$A$20:$G$29,3,FALSE)="Base Increase",VLOOKUP(I194,Inputs!$A$7:$G$16,3,FALSE),0),0)</f>
        <v>0</v>
      </c>
      <c r="P194" s="5">
        <f>IFERROR(IF(VLOOKUP(I194,Inputs!$A$20:$G$29,4,FALSE)="Base Increase",VLOOKUP(I194,Inputs!$A$7:$G$16,4,FALSE),0),0)</f>
        <v>0</v>
      </c>
      <c r="Q194" s="5">
        <f>IFERROR(IF(F194=1,IF(VLOOKUP(I194,Inputs!$A$20:$G$29,5,FALSE)="Base Increase",VLOOKUP(I194,Inputs!$A$7:$G$16,5,FALSE),0),0),0)</f>
        <v>0</v>
      </c>
      <c r="R194" s="5">
        <f>IFERROR(IF(G194=1,IF(VLOOKUP(I194,Inputs!$A$20:$G$29,6,FALSE)="Base Increase",VLOOKUP(I194,Inputs!$A$7:$G$16,6,FALSE),0),0),0)</f>
        <v>0</v>
      </c>
      <c r="S194" s="5">
        <f>IFERROR(IF(H194=1,IF(VLOOKUP(I194,Inputs!$A$20:$G$29,7,FALSE)="Base Increase",VLOOKUP(I194,Inputs!$A$7:$G$16,7,FALSE),0),0),0)</f>
        <v>0</v>
      </c>
      <c r="T194" s="5">
        <f t="shared" si="12"/>
        <v>0</v>
      </c>
      <c r="U194" s="5">
        <f t="shared" si="13"/>
        <v>0</v>
      </c>
      <c r="V194" s="5">
        <f t="shared" si="14"/>
        <v>0</v>
      </c>
      <c r="W194" s="5">
        <f t="shared" si="15"/>
        <v>0</v>
      </c>
      <c r="X194" s="5">
        <f>IF(AND(I194&lt;=4,V194&gt;Inputs!$B$32),MAX(C194,Inputs!$B$32),V194)</f>
        <v>0</v>
      </c>
      <c r="Y194" s="5">
        <f>IF(AND(I194&lt;=4,W194&gt;Inputs!$B$32),MAX(C194,Inputs!$B$32),W194)</f>
        <v>0</v>
      </c>
      <c r="Z194" s="5">
        <f>IF(AND(I194&lt;=7,X194&gt;Inputs!$B$33),MAX(C194,Inputs!$B$33),X194)</f>
        <v>0</v>
      </c>
      <c r="AA194" s="5">
        <f>IF(W194&gt;Inputs!$B$34,Inputs!$B$34,Y194)</f>
        <v>0</v>
      </c>
      <c r="AB194" s="5">
        <f>IF(Z194&gt;Inputs!$B$34,Inputs!$B$34,Z194)</f>
        <v>0</v>
      </c>
      <c r="AC194" s="5">
        <f>IF(AA194&gt;Inputs!$B$34,Inputs!$B$34,AA194)</f>
        <v>0</v>
      </c>
      <c r="AD194" s="11">
        <f t="shared" si="16"/>
        <v>0</v>
      </c>
      <c r="AE194" s="11">
        <f t="shared" si="17"/>
        <v>0</v>
      </c>
    </row>
    <row r="195" spans="1:31" x14ac:dyDescent="0.25">
      <c r="A195" s="1">
        <f>'Salary and Rating'!A196</f>
        <v>0</v>
      </c>
      <c r="B195" s="1">
        <f>'Salary and Rating'!B196</f>
        <v>0</v>
      </c>
      <c r="C195" s="13">
        <f>'Salary and Rating'!C196</f>
        <v>0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  <c r="I195" s="5">
        <f>'Salary and Rating'!J196</f>
        <v>0</v>
      </c>
      <c r="J195" s="5">
        <f>IFERROR(IF(VLOOKUP(I195,Inputs!$A$20:$G$29,3,FALSE)="Stipend Award",VLOOKUP(I195,Inputs!$A$7:$G$16,3,FALSE),0),0)</f>
        <v>0</v>
      </c>
      <c r="K195" s="5">
        <f>IFERROR(IF(VLOOKUP(I195,Inputs!$A$20:$G$29,4,FALSE)="Stipend Award",VLOOKUP(I195,Inputs!$A$7:$G$16,4,FALSE),0),0)</f>
        <v>0</v>
      </c>
      <c r="L195" s="5">
        <f>IFERROR(IF(F195=1,IF(VLOOKUP(I195,Inputs!$A$20:$G$29,5,FALSE)="Stipend Award",VLOOKUP(I195,Inputs!$A$7:$G$16,5,FALSE),0),0),0)</f>
        <v>0</v>
      </c>
      <c r="M195" s="5">
        <f>IFERROR(IF(G195=1,IF(VLOOKUP(I195,Inputs!$A$20:$G$29,6,FALSE)="Stipend Award",VLOOKUP(I195,Inputs!$A$7:$G$16,6,FALSE),0),0),0)</f>
        <v>0</v>
      </c>
      <c r="N195" s="5">
        <f>IFERROR(IF(H195=1,IF(VLOOKUP(I195,Inputs!$A$20:$G$29,7,FALSE)="Stipend Award",VLOOKUP(I195,Inputs!$A$7:$G$16,7,FALSE),0),0),0)</f>
        <v>0</v>
      </c>
      <c r="O195" s="5">
        <f>IFERROR(IF(VLOOKUP(I195,Inputs!$A$20:$G$29,3,FALSE)="Base Increase",VLOOKUP(I195,Inputs!$A$7:$G$16,3,FALSE),0),0)</f>
        <v>0</v>
      </c>
      <c r="P195" s="5">
        <f>IFERROR(IF(VLOOKUP(I195,Inputs!$A$20:$G$29,4,FALSE)="Base Increase",VLOOKUP(I195,Inputs!$A$7:$G$16,4,FALSE),0),0)</f>
        <v>0</v>
      </c>
      <c r="Q195" s="5">
        <f>IFERROR(IF(F195=1,IF(VLOOKUP(I195,Inputs!$A$20:$G$29,5,FALSE)="Base Increase",VLOOKUP(I195,Inputs!$A$7:$G$16,5,FALSE),0),0),0)</f>
        <v>0</v>
      </c>
      <c r="R195" s="5">
        <f>IFERROR(IF(G195=1,IF(VLOOKUP(I195,Inputs!$A$20:$G$29,6,FALSE)="Base Increase",VLOOKUP(I195,Inputs!$A$7:$G$16,6,FALSE),0),0),0)</f>
        <v>0</v>
      </c>
      <c r="S195" s="5">
        <f>IFERROR(IF(H195=1,IF(VLOOKUP(I195,Inputs!$A$20:$G$29,7,FALSE)="Base Increase",VLOOKUP(I195,Inputs!$A$7:$G$16,7,FALSE),0),0),0)</f>
        <v>0</v>
      </c>
      <c r="T195" s="5">
        <f t="shared" si="12"/>
        <v>0</v>
      </c>
      <c r="U195" s="5">
        <f t="shared" si="13"/>
        <v>0</v>
      </c>
      <c r="V195" s="5">
        <f t="shared" si="14"/>
        <v>0</v>
      </c>
      <c r="W195" s="5">
        <f t="shared" si="15"/>
        <v>0</v>
      </c>
      <c r="X195" s="5">
        <f>IF(AND(I195&lt;=4,V195&gt;Inputs!$B$32),MAX(C195,Inputs!$B$32),V195)</f>
        <v>0</v>
      </c>
      <c r="Y195" s="5">
        <f>IF(AND(I195&lt;=4,W195&gt;Inputs!$B$32),MAX(C195,Inputs!$B$32),W195)</f>
        <v>0</v>
      </c>
      <c r="Z195" s="5">
        <f>IF(AND(I195&lt;=7,X195&gt;Inputs!$B$33),MAX(C195,Inputs!$B$33),X195)</f>
        <v>0</v>
      </c>
      <c r="AA195" s="5">
        <f>IF(W195&gt;Inputs!$B$34,Inputs!$B$34,Y195)</f>
        <v>0</v>
      </c>
      <c r="AB195" s="5">
        <f>IF(Z195&gt;Inputs!$B$34,Inputs!$B$34,Z195)</f>
        <v>0</v>
      </c>
      <c r="AC195" s="5">
        <f>IF(AA195&gt;Inputs!$B$34,Inputs!$B$34,AA195)</f>
        <v>0</v>
      </c>
      <c r="AD195" s="11">
        <f t="shared" si="16"/>
        <v>0</v>
      </c>
      <c r="AE195" s="11">
        <f t="shared" si="17"/>
        <v>0</v>
      </c>
    </row>
    <row r="196" spans="1:31" x14ac:dyDescent="0.25">
      <c r="A196" s="1">
        <f>'Salary and Rating'!A197</f>
        <v>0</v>
      </c>
      <c r="B196" s="1">
        <f>'Salary and Rating'!B197</f>
        <v>0</v>
      </c>
      <c r="C196" s="13">
        <f>'Salary and Rating'!C197</f>
        <v>0</v>
      </c>
      <c r="D196" s="5">
        <v>0</v>
      </c>
      <c r="E196" s="5">
        <v>0</v>
      </c>
      <c r="F196" s="5">
        <v>0</v>
      </c>
      <c r="G196" s="5">
        <v>0</v>
      </c>
      <c r="H196" s="5">
        <v>0</v>
      </c>
      <c r="I196" s="5">
        <f>'Salary and Rating'!J197</f>
        <v>0</v>
      </c>
      <c r="J196" s="5">
        <f>IFERROR(IF(VLOOKUP(I196,Inputs!$A$20:$G$29,3,FALSE)="Stipend Award",VLOOKUP(I196,Inputs!$A$7:$G$16,3,FALSE),0),0)</f>
        <v>0</v>
      </c>
      <c r="K196" s="5">
        <f>IFERROR(IF(VLOOKUP(I196,Inputs!$A$20:$G$29,4,FALSE)="Stipend Award",VLOOKUP(I196,Inputs!$A$7:$G$16,4,FALSE),0),0)</f>
        <v>0</v>
      </c>
      <c r="L196" s="5">
        <f>IFERROR(IF(F196=1,IF(VLOOKUP(I196,Inputs!$A$20:$G$29,5,FALSE)="Stipend Award",VLOOKUP(I196,Inputs!$A$7:$G$16,5,FALSE),0),0),0)</f>
        <v>0</v>
      </c>
      <c r="M196" s="5">
        <f>IFERROR(IF(G196=1,IF(VLOOKUP(I196,Inputs!$A$20:$G$29,6,FALSE)="Stipend Award",VLOOKUP(I196,Inputs!$A$7:$G$16,6,FALSE),0),0),0)</f>
        <v>0</v>
      </c>
      <c r="N196" s="5">
        <f>IFERROR(IF(H196=1,IF(VLOOKUP(I196,Inputs!$A$20:$G$29,7,FALSE)="Stipend Award",VLOOKUP(I196,Inputs!$A$7:$G$16,7,FALSE),0),0),0)</f>
        <v>0</v>
      </c>
      <c r="O196" s="5">
        <f>IFERROR(IF(VLOOKUP(I196,Inputs!$A$20:$G$29,3,FALSE)="Base Increase",VLOOKUP(I196,Inputs!$A$7:$G$16,3,FALSE),0),0)</f>
        <v>0</v>
      </c>
      <c r="P196" s="5">
        <f>IFERROR(IF(VLOOKUP(I196,Inputs!$A$20:$G$29,4,FALSE)="Base Increase",VLOOKUP(I196,Inputs!$A$7:$G$16,4,FALSE),0),0)</f>
        <v>0</v>
      </c>
      <c r="Q196" s="5">
        <f>IFERROR(IF(F196=1,IF(VLOOKUP(I196,Inputs!$A$20:$G$29,5,FALSE)="Base Increase",VLOOKUP(I196,Inputs!$A$7:$G$16,5,FALSE),0),0),0)</f>
        <v>0</v>
      </c>
      <c r="R196" s="5">
        <f>IFERROR(IF(G196=1,IF(VLOOKUP(I196,Inputs!$A$20:$G$29,6,FALSE)="Base Increase",VLOOKUP(I196,Inputs!$A$7:$G$16,6,FALSE),0),0),0)</f>
        <v>0</v>
      </c>
      <c r="S196" s="5">
        <f>IFERROR(IF(H196=1,IF(VLOOKUP(I196,Inputs!$A$20:$G$29,7,FALSE)="Base Increase",VLOOKUP(I196,Inputs!$A$7:$G$16,7,FALSE),0),0),0)</f>
        <v>0</v>
      </c>
      <c r="T196" s="5">
        <f t="shared" si="12"/>
        <v>0</v>
      </c>
      <c r="U196" s="5">
        <f t="shared" si="13"/>
        <v>0</v>
      </c>
      <c r="V196" s="5">
        <f t="shared" si="14"/>
        <v>0</v>
      </c>
      <c r="W196" s="5">
        <f t="shared" si="15"/>
        <v>0</v>
      </c>
      <c r="X196" s="5">
        <f>IF(AND(I196&lt;=4,V196&gt;Inputs!$B$32),MAX(C196,Inputs!$B$32),V196)</f>
        <v>0</v>
      </c>
      <c r="Y196" s="5">
        <f>IF(AND(I196&lt;=4,W196&gt;Inputs!$B$32),MAX(C196,Inputs!$B$32),W196)</f>
        <v>0</v>
      </c>
      <c r="Z196" s="5">
        <f>IF(AND(I196&lt;=7,X196&gt;Inputs!$B$33),MAX(C196,Inputs!$B$33),X196)</f>
        <v>0</v>
      </c>
      <c r="AA196" s="5">
        <f>IF(W196&gt;Inputs!$B$34,Inputs!$B$34,Y196)</f>
        <v>0</v>
      </c>
      <c r="AB196" s="5">
        <f>IF(Z196&gt;Inputs!$B$34,Inputs!$B$34,Z196)</f>
        <v>0</v>
      </c>
      <c r="AC196" s="5">
        <f>IF(AA196&gt;Inputs!$B$34,Inputs!$B$34,AA196)</f>
        <v>0</v>
      </c>
      <c r="AD196" s="11">
        <f t="shared" si="16"/>
        <v>0</v>
      </c>
      <c r="AE196" s="11">
        <f t="shared" si="17"/>
        <v>0</v>
      </c>
    </row>
    <row r="197" spans="1:31" x14ac:dyDescent="0.25">
      <c r="A197" s="1">
        <f>'Salary and Rating'!A198</f>
        <v>0</v>
      </c>
      <c r="B197" s="1">
        <f>'Salary and Rating'!B198</f>
        <v>0</v>
      </c>
      <c r="C197" s="13">
        <f>'Salary and Rating'!C198</f>
        <v>0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f>'Salary and Rating'!J198</f>
        <v>0</v>
      </c>
      <c r="J197" s="5">
        <f>IFERROR(IF(VLOOKUP(I197,Inputs!$A$20:$G$29,3,FALSE)="Stipend Award",VLOOKUP(I197,Inputs!$A$7:$G$16,3,FALSE),0),0)</f>
        <v>0</v>
      </c>
      <c r="K197" s="5">
        <f>IFERROR(IF(VLOOKUP(I197,Inputs!$A$20:$G$29,4,FALSE)="Stipend Award",VLOOKUP(I197,Inputs!$A$7:$G$16,4,FALSE),0),0)</f>
        <v>0</v>
      </c>
      <c r="L197" s="5">
        <f>IFERROR(IF(F197=1,IF(VLOOKUP(I197,Inputs!$A$20:$G$29,5,FALSE)="Stipend Award",VLOOKUP(I197,Inputs!$A$7:$G$16,5,FALSE),0),0),0)</f>
        <v>0</v>
      </c>
      <c r="M197" s="5">
        <f>IFERROR(IF(G197=1,IF(VLOOKUP(I197,Inputs!$A$20:$G$29,6,FALSE)="Stipend Award",VLOOKUP(I197,Inputs!$A$7:$G$16,6,FALSE),0),0),0)</f>
        <v>0</v>
      </c>
      <c r="N197" s="5">
        <f>IFERROR(IF(H197=1,IF(VLOOKUP(I197,Inputs!$A$20:$G$29,7,FALSE)="Stipend Award",VLOOKUP(I197,Inputs!$A$7:$G$16,7,FALSE),0),0),0)</f>
        <v>0</v>
      </c>
      <c r="O197" s="5">
        <f>IFERROR(IF(VLOOKUP(I197,Inputs!$A$20:$G$29,3,FALSE)="Base Increase",VLOOKUP(I197,Inputs!$A$7:$G$16,3,FALSE),0),0)</f>
        <v>0</v>
      </c>
      <c r="P197" s="5">
        <f>IFERROR(IF(VLOOKUP(I197,Inputs!$A$20:$G$29,4,FALSE)="Base Increase",VLOOKUP(I197,Inputs!$A$7:$G$16,4,FALSE),0),0)</f>
        <v>0</v>
      </c>
      <c r="Q197" s="5">
        <f>IFERROR(IF(F197=1,IF(VLOOKUP(I197,Inputs!$A$20:$G$29,5,FALSE)="Base Increase",VLOOKUP(I197,Inputs!$A$7:$G$16,5,FALSE),0),0),0)</f>
        <v>0</v>
      </c>
      <c r="R197" s="5">
        <f>IFERROR(IF(G197=1,IF(VLOOKUP(I197,Inputs!$A$20:$G$29,6,FALSE)="Base Increase",VLOOKUP(I197,Inputs!$A$7:$G$16,6,FALSE),0),0),0)</f>
        <v>0</v>
      </c>
      <c r="S197" s="5">
        <f>IFERROR(IF(H197=1,IF(VLOOKUP(I197,Inputs!$A$20:$G$29,7,FALSE)="Base Increase",VLOOKUP(I197,Inputs!$A$7:$G$16,7,FALSE),0),0),0)</f>
        <v>0</v>
      </c>
      <c r="T197" s="5">
        <f t="shared" ref="T197:T260" si="18">SUM(J197:N197)</f>
        <v>0</v>
      </c>
      <c r="U197" s="5">
        <f t="shared" ref="U197:U260" si="19">SUM(O197:S197)</f>
        <v>0</v>
      </c>
      <c r="V197" s="5">
        <f t="shared" ref="V197:V260" si="20">U197+C197</f>
        <v>0</v>
      </c>
      <c r="W197" s="5">
        <f t="shared" ref="W197:W260" si="21">U197+T197+C197</f>
        <v>0</v>
      </c>
      <c r="X197" s="5">
        <f>IF(AND(I197&lt;=4,V197&gt;Inputs!$B$32),MAX(C197,Inputs!$B$32),V197)</f>
        <v>0</v>
      </c>
      <c r="Y197" s="5">
        <f>IF(AND(I197&lt;=4,W197&gt;Inputs!$B$32),MAX(C197,Inputs!$B$32),W197)</f>
        <v>0</v>
      </c>
      <c r="Z197" s="5">
        <f>IF(AND(I197&lt;=7,X197&gt;Inputs!$B$33),MAX(C197,Inputs!$B$33),X197)</f>
        <v>0</v>
      </c>
      <c r="AA197" s="5">
        <f>IF(W197&gt;Inputs!$B$34,Inputs!$B$34,Y197)</f>
        <v>0</v>
      </c>
      <c r="AB197" s="5">
        <f>IF(Z197&gt;Inputs!$B$34,Inputs!$B$34,Z197)</f>
        <v>0</v>
      </c>
      <c r="AC197" s="5">
        <f>IF(AA197&gt;Inputs!$B$34,Inputs!$B$34,AA197)</f>
        <v>0</v>
      </c>
      <c r="AD197" s="11">
        <f t="shared" ref="AD197:AD260" si="22">IF(E197=0,0,AB197)</f>
        <v>0</v>
      </c>
      <c r="AE197" s="11">
        <f t="shared" ref="AE197:AE260" si="23">IF(E197=0,0,AC197)</f>
        <v>0</v>
      </c>
    </row>
    <row r="198" spans="1:31" x14ac:dyDescent="0.25">
      <c r="A198" s="1">
        <f>'Salary and Rating'!A199</f>
        <v>0</v>
      </c>
      <c r="B198" s="1">
        <f>'Salary and Rating'!B199</f>
        <v>0</v>
      </c>
      <c r="C198" s="13">
        <f>'Salary and Rating'!C199</f>
        <v>0</v>
      </c>
      <c r="D198" s="5">
        <v>0</v>
      </c>
      <c r="E198" s="5">
        <v>0</v>
      </c>
      <c r="F198" s="5">
        <v>0</v>
      </c>
      <c r="G198" s="5">
        <v>0</v>
      </c>
      <c r="H198" s="5">
        <v>0</v>
      </c>
      <c r="I198" s="5">
        <f>'Salary and Rating'!J199</f>
        <v>0</v>
      </c>
      <c r="J198" s="5">
        <f>IFERROR(IF(VLOOKUP(I198,Inputs!$A$20:$G$29,3,FALSE)="Stipend Award",VLOOKUP(I198,Inputs!$A$7:$G$16,3,FALSE),0),0)</f>
        <v>0</v>
      </c>
      <c r="K198" s="5">
        <f>IFERROR(IF(VLOOKUP(I198,Inputs!$A$20:$G$29,4,FALSE)="Stipend Award",VLOOKUP(I198,Inputs!$A$7:$G$16,4,FALSE),0),0)</f>
        <v>0</v>
      </c>
      <c r="L198" s="5">
        <f>IFERROR(IF(F198=1,IF(VLOOKUP(I198,Inputs!$A$20:$G$29,5,FALSE)="Stipend Award",VLOOKUP(I198,Inputs!$A$7:$G$16,5,FALSE),0),0),0)</f>
        <v>0</v>
      </c>
      <c r="M198" s="5">
        <f>IFERROR(IF(G198=1,IF(VLOOKUP(I198,Inputs!$A$20:$G$29,6,FALSE)="Stipend Award",VLOOKUP(I198,Inputs!$A$7:$G$16,6,FALSE),0),0),0)</f>
        <v>0</v>
      </c>
      <c r="N198" s="5">
        <f>IFERROR(IF(H198=1,IF(VLOOKUP(I198,Inputs!$A$20:$G$29,7,FALSE)="Stipend Award",VLOOKUP(I198,Inputs!$A$7:$G$16,7,FALSE),0),0),0)</f>
        <v>0</v>
      </c>
      <c r="O198" s="5">
        <f>IFERROR(IF(VLOOKUP(I198,Inputs!$A$20:$G$29,3,FALSE)="Base Increase",VLOOKUP(I198,Inputs!$A$7:$G$16,3,FALSE),0),0)</f>
        <v>0</v>
      </c>
      <c r="P198" s="5">
        <f>IFERROR(IF(VLOOKUP(I198,Inputs!$A$20:$G$29,4,FALSE)="Base Increase",VLOOKUP(I198,Inputs!$A$7:$G$16,4,FALSE),0),0)</f>
        <v>0</v>
      </c>
      <c r="Q198" s="5">
        <f>IFERROR(IF(F198=1,IF(VLOOKUP(I198,Inputs!$A$20:$G$29,5,FALSE)="Base Increase",VLOOKUP(I198,Inputs!$A$7:$G$16,5,FALSE),0),0),0)</f>
        <v>0</v>
      </c>
      <c r="R198" s="5">
        <f>IFERROR(IF(G198=1,IF(VLOOKUP(I198,Inputs!$A$20:$G$29,6,FALSE)="Base Increase",VLOOKUP(I198,Inputs!$A$7:$G$16,6,FALSE),0),0),0)</f>
        <v>0</v>
      </c>
      <c r="S198" s="5">
        <f>IFERROR(IF(H198=1,IF(VLOOKUP(I198,Inputs!$A$20:$G$29,7,FALSE)="Base Increase",VLOOKUP(I198,Inputs!$A$7:$G$16,7,FALSE),0),0),0)</f>
        <v>0</v>
      </c>
      <c r="T198" s="5">
        <f t="shared" si="18"/>
        <v>0</v>
      </c>
      <c r="U198" s="5">
        <f t="shared" si="19"/>
        <v>0</v>
      </c>
      <c r="V198" s="5">
        <f t="shared" si="20"/>
        <v>0</v>
      </c>
      <c r="W198" s="5">
        <f t="shared" si="21"/>
        <v>0</v>
      </c>
      <c r="X198" s="5">
        <f>IF(AND(I198&lt;=4,V198&gt;Inputs!$B$32),MAX(C198,Inputs!$B$32),V198)</f>
        <v>0</v>
      </c>
      <c r="Y198" s="5">
        <f>IF(AND(I198&lt;=4,W198&gt;Inputs!$B$32),MAX(C198,Inputs!$B$32),W198)</f>
        <v>0</v>
      </c>
      <c r="Z198" s="5">
        <f>IF(AND(I198&lt;=7,X198&gt;Inputs!$B$33),MAX(C198,Inputs!$B$33),X198)</f>
        <v>0</v>
      </c>
      <c r="AA198" s="5">
        <f>IF(W198&gt;Inputs!$B$34,Inputs!$B$34,Y198)</f>
        <v>0</v>
      </c>
      <c r="AB198" s="5">
        <f>IF(Z198&gt;Inputs!$B$34,Inputs!$B$34,Z198)</f>
        <v>0</v>
      </c>
      <c r="AC198" s="5">
        <f>IF(AA198&gt;Inputs!$B$34,Inputs!$B$34,AA198)</f>
        <v>0</v>
      </c>
      <c r="AD198" s="11">
        <f t="shared" si="22"/>
        <v>0</v>
      </c>
      <c r="AE198" s="11">
        <f t="shared" si="23"/>
        <v>0</v>
      </c>
    </row>
    <row r="199" spans="1:31" x14ac:dyDescent="0.25">
      <c r="A199" s="1">
        <f>'Salary and Rating'!A200</f>
        <v>0</v>
      </c>
      <c r="B199" s="1">
        <f>'Salary and Rating'!B200</f>
        <v>0</v>
      </c>
      <c r="C199" s="13">
        <f>'Salary and Rating'!C200</f>
        <v>0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5">
        <f>'Salary and Rating'!J200</f>
        <v>0</v>
      </c>
      <c r="J199" s="5">
        <f>IFERROR(IF(VLOOKUP(I199,Inputs!$A$20:$G$29,3,FALSE)="Stipend Award",VLOOKUP(I199,Inputs!$A$7:$G$16,3,FALSE),0),0)</f>
        <v>0</v>
      </c>
      <c r="K199" s="5">
        <f>IFERROR(IF(VLOOKUP(I199,Inputs!$A$20:$G$29,4,FALSE)="Stipend Award",VLOOKUP(I199,Inputs!$A$7:$G$16,4,FALSE),0),0)</f>
        <v>0</v>
      </c>
      <c r="L199" s="5">
        <f>IFERROR(IF(F199=1,IF(VLOOKUP(I199,Inputs!$A$20:$G$29,5,FALSE)="Stipend Award",VLOOKUP(I199,Inputs!$A$7:$G$16,5,FALSE),0),0),0)</f>
        <v>0</v>
      </c>
      <c r="M199" s="5">
        <f>IFERROR(IF(G199=1,IF(VLOOKUP(I199,Inputs!$A$20:$G$29,6,FALSE)="Stipend Award",VLOOKUP(I199,Inputs!$A$7:$G$16,6,FALSE),0),0),0)</f>
        <v>0</v>
      </c>
      <c r="N199" s="5">
        <f>IFERROR(IF(H199=1,IF(VLOOKUP(I199,Inputs!$A$20:$G$29,7,FALSE)="Stipend Award",VLOOKUP(I199,Inputs!$A$7:$G$16,7,FALSE),0),0),0)</f>
        <v>0</v>
      </c>
      <c r="O199" s="5">
        <f>IFERROR(IF(VLOOKUP(I199,Inputs!$A$20:$G$29,3,FALSE)="Base Increase",VLOOKUP(I199,Inputs!$A$7:$G$16,3,FALSE),0),0)</f>
        <v>0</v>
      </c>
      <c r="P199" s="5">
        <f>IFERROR(IF(VLOOKUP(I199,Inputs!$A$20:$G$29,4,FALSE)="Base Increase",VLOOKUP(I199,Inputs!$A$7:$G$16,4,FALSE),0),0)</f>
        <v>0</v>
      </c>
      <c r="Q199" s="5">
        <f>IFERROR(IF(F199=1,IF(VLOOKUP(I199,Inputs!$A$20:$G$29,5,FALSE)="Base Increase",VLOOKUP(I199,Inputs!$A$7:$G$16,5,FALSE),0),0),0)</f>
        <v>0</v>
      </c>
      <c r="R199" s="5">
        <f>IFERROR(IF(G199=1,IF(VLOOKUP(I199,Inputs!$A$20:$G$29,6,FALSE)="Base Increase",VLOOKUP(I199,Inputs!$A$7:$G$16,6,FALSE),0),0),0)</f>
        <v>0</v>
      </c>
      <c r="S199" s="5">
        <f>IFERROR(IF(H199=1,IF(VLOOKUP(I199,Inputs!$A$20:$G$29,7,FALSE)="Base Increase",VLOOKUP(I199,Inputs!$A$7:$G$16,7,FALSE),0),0),0)</f>
        <v>0</v>
      </c>
      <c r="T199" s="5">
        <f t="shared" si="18"/>
        <v>0</v>
      </c>
      <c r="U199" s="5">
        <f t="shared" si="19"/>
        <v>0</v>
      </c>
      <c r="V199" s="5">
        <f t="shared" si="20"/>
        <v>0</v>
      </c>
      <c r="W199" s="5">
        <f t="shared" si="21"/>
        <v>0</v>
      </c>
      <c r="X199" s="5">
        <f>IF(AND(I199&lt;=4,V199&gt;Inputs!$B$32),MAX(C199,Inputs!$B$32),V199)</f>
        <v>0</v>
      </c>
      <c r="Y199" s="5">
        <f>IF(AND(I199&lt;=4,W199&gt;Inputs!$B$32),MAX(C199,Inputs!$B$32),W199)</f>
        <v>0</v>
      </c>
      <c r="Z199" s="5">
        <f>IF(AND(I199&lt;=7,X199&gt;Inputs!$B$33),MAX(C199,Inputs!$B$33),X199)</f>
        <v>0</v>
      </c>
      <c r="AA199" s="5">
        <f>IF(W199&gt;Inputs!$B$34,Inputs!$B$34,Y199)</f>
        <v>0</v>
      </c>
      <c r="AB199" s="5">
        <f>IF(Z199&gt;Inputs!$B$34,Inputs!$B$34,Z199)</f>
        <v>0</v>
      </c>
      <c r="AC199" s="5">
        <f>IF(AA199&gt;Inputs!$B$34,Inputs!$B$34,AA199)</f>
        <v>0</v>
      </c>
      <c r="AD199" s="11">
        <f t="shared" si="22"/>
        <v>0</v>
      </c>
      <c r="AE199" s="11">
        <f t="shared" si="23"/>
        <v>0</v>
      </c>
    </row>
    <row r="200" spans="1:31" x14ac:dyDescent="0.25">
      <c r="A200" s="1">
        <f>'Salary and Rating'!A201</f>
        <v>0</v>
      </c>
      <c r="B200" s="1">
        <f>'Salary and Rating'!B201</f>
        <v>0</v>
      </c>
      <c r="C200" s="13">
        <f>'Salary and Rating'!C201</f>
        <v>0</v>
      </c>
      <c r="D200" s="5">
        <v>0</v>
      </c>
      <c r="E200" s="5">
        <v>0</v>
      </c>
      <c r="F200" s="5">
        <v>0</v>
      </c>
      <c r="G200" s="5">
        <v>0</v>
      </c>
      <c r="H200" s="5">
        <v>0</v>
      </c>
      <c r="I200" s="5">
        <f>'Salary and Rating'!J201</f>
        <v>0</v>
      </c>
      <c r="J200" s="5">
        <f>IFERROR(IF(VLOOKUP(I200,Inputs!$A$20:$G$29,3,FALSE)="Stipend Award",VLOOKUP(I200,Inputs!$A$7:$G$16,3,FALSE),0),0)</f>
        <v>0</v>
      </c>
      <c r="K200" s="5">
        <f>IFERROR(IF(VLOOKUP(I200,Inputs!$A$20:$G$29,4,FALSE)="Stipend Award",VLOOKUP(I200,Inputs!$A$7:$G$16,4,FALSE),0),0)</f>
        <v>0</v>
      </c>
      <c r="L200" s="5">
        <f>IFERROR(IF(F200=1,IF(VLOOKUP(I200,Inputs!$A$20:$G$29,5,FALSE)="Stipend Award",VLOOKUP(I200,Inputs!$A$7:$G$16,5,FALSE),0),0),0)</f>
        <v>0</v>
      </c>
      <c r="M200" s="5">
        <f>IFERROR(IF(G200=1,IF(VLOOKUP(I200,Inputs!$A$20:$G$29,6,FALSE)="Stipend Award",VLOOKUP(I200,Inputs!$A$7:$G$16,6,FALSE),0),0),0)</f>
        <v>0</v>
      </c>
      <c r="N200" s="5">
        <f>IFERROR(IF(H200=1,IF(VLOOKUP(I200,Inputs!$A$20:$G$29,7,FALSE)="Stipend Award",VLOOKUP(I200,Inputs!$A$7:$G$16,7,FALSE),0),0),0)</f>
        <v>0</v>
      </c>
      <c r="O200" s="5">
        <f>IFERROR(IF(VLOOKUP(I200,Inputs!$A$20:$G$29,3,FALSE)="Base Increase",VLOOKUP(I200,Inputs!$A$7:$G$16,3,FALSE),0),0)</f>
        <v>0</v>
      </c>
      <c r="P200" s="5">
        <f>IFERROR(IF(VLOOKUP(I200,Inputs!$A$20:$G$29,4,FALSE)="Base Increase",VLOOKUP(I200,Inputs!$A$7:$G$16,4,FALSE),0),0)</f>
        <v>0</v>
      </c>
      <c r="Q200" s="5">
        <f>IFERROR(IF(F200=1,IF(VLOOKUP(I200,Inputs!$A$20:$G$29,5,FALSE)="Base Increase",VLOOKUP(I200,Inputs!$A$7:$G$16,5,FALSE),0),0),0)</f>
        <v>0</v>
      </c>
      <c r="R200" s="5">
        <f>IFERROR(IF(G200=1,IF(VLOOKUP(I200,Inputs!$A$20:$G$29,6,FALSE)="Base Increase",VLOOKUP(I200,Inputs!$A$7:$G$16,6,FALSE),0),0),0)</f>
        <v>0</v>
      </c>
      <c r="S200" s="5">
        <f>IFERROR(IF(H200=1,IF(VLOOKUP(I200,Inputs!$A$20:$G$29,7,FALSE)="Base Increase",VLOOKUP(I200,Inputs!$A$7:$G$16,7,FALSE),0),0),0)</f>
        <v>0</v>
      </c>
      <c r="T200" s="5">
        <f t="shared" si="18"/>
        <v>0</v>
      </c>
      <c r="U200" s="5">
        <f t="shared" si="19"/>
        <v>0</v>
      </c>
      <c r="V200" s="5">
        <f t="shared" si="20"/>
        <v>0</v>
      </c>
      <c r="W200" s="5">
        <f t="shared" si="21"/>
        <v>0</v>
      </c>
      <c r="X200" s="5">
        <f>IF(AND(I200&lt;=4,V200&gt;Inputs!$B$32),MAX(C200,Inputs!$B$32),V200)</f>
        <v>0</v>
      </c>
      <c r="Y200" s="5">
        <f>IF(AND(I200&lt;=4,W200&gt;Inputs!$B$32),MAX(C200,Inputs!$B$32),W200)</f>
        <v>0</v>
      </c>
      <c r="Z200" s="5">
        <f>IF(AND(I200&lt;=7,X200&gt;Inputs!$B$33),MAX(C200,Inputs!$B$33),X200)</f>
        <v>0</v>
      </c>
      <c r="AA200" s="5">
        <f>IF(W200&gt;Inputs!$B$34,Inputs!$B$34,Y200)</f>
        <v>0</v>
      </c>
      <c r="AB200" s="5">
        <f>IF(Z200&gt;Inputs!$B$34,Inputs!$B$34,Z200)</f>
        <v>0</v>
      </c>
      <c r="AC200" s="5">
        <f>IF(AA200&gt;Inputs!$B$34,Inputs!$B$34,AA200)</f>
        <v>0</v>
      </c>
      <c r="AD200" s="11">
        <f t="shared" si="22"/>
        <v>0</v>
      </c>
      <c r="AE200" s="11">
        <f t="shared" si="23"/>
        <v>0</v>
      </c>
    </row>
    <row r="201" spans="1:31" x14ac:dyDescent="0.25">
      <c r="A201" s="1">
        <f>'Salary and Rating'!A202</f>
        <v>0</v>
      </c>
      <c r="B201" s="1">
        <f>'Salary and Rating'!B202</f>
        <v>0</v>
      </c>
      <c r="C201" s="13">
        <f>'Salary and Rating'!C202</f>
        <v>0</v>
      </c>
      <c r="D201" s="5">
        <v>0</v>
      </c>
      <c r="E201" s="5">
        <v>0</v>
      </c>
      <c r="F201" s="5">
        <v>0</v>
      </c>
      <c r="G201" s="5">
        <v>0</v>
      </c>
      <c r="H201" s="5">
        <v>0</v>
      </c>
      <c r="I201" s="5">
        <f>'Salary and Rating'!J202</f>
        <v>0</v>
      </c>
      <c r="J201" s="5">
        <f>IFERROR(IF(VLOOKUP(I201,Inputs!$A$20:$G$29,3,FALSE)="Stipend Award",VLOOKUP(I201,Inputs!$A$7:$G$16,3,FALSE),0),0)</f>
        <v>0</v>
      </c>
      <c r="K201" s="5">
        <f>IFERROR(IF(VLOOKUP(I201,Inputs!$A$20:$G$29,4,FALSE)="Stipend Award",VLOOKUP(I201,Inputs!$A$7:$G$16,4,FALSE),0),0)</f>
        <v>0</v>
      </c>
      <c r="L201" s="5">
        <f>IFERROR(IF(F201=1,IF(VLOOKUP(I201,Inputs!$A$20:$G$29,5,FALSE)="Stipend Award",VLOOKUP(I201,Inputs!$A$7:$G$16,5,FALSE),0),0),0)</f>
        <v>0</v>
      </c>
      <c r="M201" s="5">
        <f>IFERROR(IF(G201=1,IF(VLOOKUP(I201,Inputs!$A$20:$G$29,6,FALSE)="Stipend Award",VLOOKUP(I201,Inputs!$A$7:$G$16,6,FALSE),0),0),0)</f>
        <v>0</v>
      </c>
      <c r="N201" s="5">
        <f>IFERROR(IF(H201=1,IF(VLOOKUP(I201,Inputs!$A$20:$G$29,7,FALSE)="Stipend Award",VLOOKUP(I201,Inputs!$A$7:$G$16,7,FALSE),0),0),0)</f>
        <v>0</v>
      </c>
      <c r="O201" s="5">
        <f>IFERROR(IF(VLOOKUP(I201,Inputs!$A$20:$G$29,3,FALSE)="Base Increase",VLOOKUP(I201,Inputs!$A$7:$G$16,3,FALSE),0),0)</f>
        <v>0</v>
      </c>
      <c r="P201" s="5">
        <f>IFERROR(IF(VLOOKUP(I201,Inputs!$A$20:$G$29,4,FALSE)="Base Increase",VLOOKUP(I201,Inputs!$A$7:$G$16,4,FALSE),0),0)</f>
        <v>0</v>
      </c>
      <c r="Q201" s="5">
        <f>IFERROR(IF(F201=1,IF(VLOOKUP(I201,Inputs!$A$20:$G$29,5,FALSE)="Base Increase",VLOOKUP(I201,Inputs!$A$7:$G$16,5,FALSE),0),0),0)</f>
        <v>0</v>
      </c>
      <c r="R201" s="5">
        <f>IFERROR(IF(G201=1,IF(VLOOKUP(I201,Inputs!$A$20:$G$29,6,FALSE)="Base Increase",VLOOKUP(I201,Inputs!$A$7:$G$16,6,FALSE),0),0),0)</f>
        <v>0</v>
      </c>
      <c r="S201" s="5">
        <f>IFERROR(IF(H201=1,IF(VLOOKUP(I201,Inputs!$A$20:$G$29,7,FALSE)="Base Increase",VLOOKUP(I201,Inputs!$A$7:$G$16,7,FALSE),0),0),0)</f>
        <v>0</v>
      </c>
      <c r="T201" s="5">
        <f t="shared" si="18"/>
        <v>0</v>
      </c>
      <c r="U201" s="5">
        <f t="shared" si="19"/>
        <v>0</v>
      </c>
      <c r="V201" s="5">
        <f t="shared" si="20"/>
        <v>0</v>
      </c>
      <c r="W201" s="5">
        <f t="shared" si="21"/>
        <v>0</v>
      </c>
      <c r="X201" s="5">
        <f>IF(AND(I201&lt;=4,V201&gt;Inputs!$B$32),MAX(C201,Inputs!$B$32),V201)</f>
        <v>0</v>
      </c>
      <c r="Y201" s="5">
        <f>IF(AND(I201&lt;=4,W201&gt;Inputs!$B$32),MAX(C201,Inputs!$B$32),W201)</f>
        <v>0</v>
      </c>
      <c r="Z201" s="5">
        <f>IF(AND(I201&lt;=7,X201&gt;Inputs!$B$33),MAX(C201,Inputs!$B$33),X201)</f>
        <v>0</v>
      </c>
      <c r="AA201" s="5">
        <f>IF(W201&gt;Inputs!$B$34,Inputs!$B$34,Y201)</f>
        <v>0</v>
      </c>
      <c r="AB201" s="5">
        <f>IF(Z201&gt;Inputs!$B$34,Inputs!$B$34,Z201)</f>
        <v>0</v>
      </c>
      <c r="AC201" s="5">
        <f>IF(AA201&gt;Inputs!$B$34,Inputs!$B$34,AA201)</f>
        <v>0</v>
      </c>
      <c r="AD201" s="11">
        <f t="shared" si="22"/>
        <v>0</v>
      </c>
      <c r="AE201" s="11">
        <f t="shared" si="23"/>
        <v>0</v>
      </c>
    </row>
    <row r="202" spans="1:31" x14ac:dyDescent="0.25">
      <c r="A202" s="1">
        <f>'Salary and Rating'!A203</f>
        <v>0</v>
      </c>
      <c r="B202" s="1">
        <f>'Salary and Rating'!B203</f>
        <v>0</v>
      </c>
      <c r="C202" s="13">
        <f>'Salary and Rating'!C203</f>
        <v>0</v>
      </c>
      <c r="D202" s="5">
        <v>0</v>
      </c>
      <c r="E202" s="5">
        <v>0</v>
      </c>
      <c r="F202" s="5">
        <v>0</v>
      </c>
      <c r="G202" s="5">
        <v>0</v>
      </c>
      <c r="H202" s="5">
        <v>0</v>
      </c>
      <c r="I202" s="5">
        <f>'Salary and Rating'!J203</f>
        <v>0</v>
      </c>
      <c r="J202" s="5">
        <f>IFERROR(IF(VLOOKUP(I202,Inputs!$A$20:$G$29,3,FALSE)="Stipend Award",VLOOKUP(I202,Inputs!$A$7:$G$16,3,FALSE),0),0)</f>
        <v>0</v>
      </c>
      <c r="K202" s="5">
        <f>IFERROR(IF(VLOOKUP(I202,Inputs!$A$20:$G$29,4,FALSE)="Stipend Award",VLOOKUP(I202,Inputs!$A$7:$G$16,4,FALSE),0),0)</f>
        <v>0</v>
      </c>
      <c r="L202" s="5">
        <f>IFERROR(IF(F202=1,IF(VLOOKUP(I202,Inputs!$A$20:$G$29,5,FALSE)="Stipend Award",VLOOKUP(I202,Inputs!$A$7:$G$16,5,FALSE),0),0),0)</f>
        <v>0</v>
      </c>
      <c r="M202" s="5">
        <f>IFERROR(IF(G202=1,IF(VLOOKUP(I202,Inputs!$A$20:$G$29,6,FALSE)="Stipend Award",VLOOKUP(I202,Inputs!$A$7:$G$16,6,FALSE),0),0),0)</f>
        <v>0</v>
      </c>
      <c r="N202" s="5">
        <f>IFERROR(IF(H202=1,IF(VLOOKUP(I202,Inputs!$A$20:$G$29,7,FALSE)="Stipend Award",VLOOKUP(I202,Inputs!$A$7:$G$16,7,FALSE),0),0),0)</f>
        <v>0</v>
      </c>
      <c r="O202" s="5">
        <f>IFERROR(IF(VLOOKUP(I202,Inputs!$A$20:$G$29,3,FALSE)="Base Increase",VLOOKUP(I202,Inputs!$A$7:$G$16,3,FALSE),0),0)</f>
        <v>0</v>
      </c>
      <c r="P202" s="5">
        <f>IFERROR(IF(VLOOKUP(I202,Inputs!$A$20:$G$29,4,FALSE)="Base Increase",VLOOKUP(I202,Inputs!$A$7:$G$16,4,FALSE),0),0)</f>
        <v>0</v>
      </c>
      <c r="Q202" s="5">
        <f>IFERROR(IF(F202=1,IF(VLOOKUP(I202,Inputs!$A$20:$G$29,5,FALSE)="Base Increase",VLOOKUP(I202,Inputs!$A$7:$G$16,5,FALSE),0),0),0)</f>
        <v>0</v>
      </c>
      <c r="R202" s="5">
        <f>IFERROR(IF(G202=1,IF(VLOOKUP(I202,Inputs!$A$20:$G$29,6,FALSE)="Base Increase",VLOOKUP(I202,Inputs!$A$7:$G$16,6,FALSE),0),0),0)</f>
        <v>0</v>
      </c>
      <c r="S202" s="5">
        <f>IFERROR(IF(H202=1,IF(VLOOKUP(I202,Inputs!$A$20:$G$29,7,FALSE)="Base Increase",VLOOKUP(I202,Inputs!$A$7:$G$16,7,FALSE),0),0),0)</f>
        <v>0</v>
      </c>
      <c r="T202" s="5">
        <f t="shared" si="18"/>
        <v>0</v>
      </c>
      <c r="U202" s="5">
        <f t="shared" si="19"/>
        <v>0</v>
      </c>
      <c r="V202" s="5">
        <f t="shared" si="20"/>
        <v>0</v>
      </c>
      <c r="W202" s="5">
        <f t="shared" si="21"/>
        <v>0</v>
      </c>
      <c r="X202" s="5">
        <f>IF(AND(I202&lt;=4,V202&gt;Inputs!$B$32),MAX(C202,Inputs!$B$32),V202)</f>
        <v>0</v>
      </c>
      <c r="Y202" s="5">
        <f>IF(AND(I202&lt;=4,W202&gt;Inputs!$B$32),MAX(C202,Inputs!$B$32),W202)</f>
        <v>0</v>
      </c>
      <c r="Z202" s="5">
        <f>IF(AND(I202&lt;=7,X202&gt;Inputs!$B$33),MAX(C202,Inputs!$B$33),X202)</f>
        <v>0</v>
      </c>
      <c r="AA202" s="5">
        <f>IF(W202&gt;Inputs!$B$34,Inputs!$B$34,Y202)</f>
        <v>0</v>
      </c>
      <c r="AB202" s="5">
        <f>IF(Z202&gt;Inputs!$B$34,Inputs!$B$34,Z202)</f>
        <v>0</v>
      </c>
      <c r="AC202" s="5">
        <f>IF(AA202&gt;Inputs!$B$34,Inputs!$B$34,AA202)</f>
        <v>0</v>
      </c>
      <c r="AD202" s="11">
        <f t="shared" si="22"/>
        <v>0</v>
      </c>
      <c r="AE202" s="11">
        <f t="shared" si="23"/>
        <v>0</v>
      </c>
    </row>
    <row r="203" spans="1:31" x14ac:dyDescent="0.25">
      <c r="A203" s="1">
        <f>'Salary and Rating'!A204</f>
        <v>0</v>
      </c>
      <c r="B203" s="1">
        <f>'Salary and Rating'!B204</f>
        <v>0</v>
      </c>
      <c r="C203" s="13">
        <f>'Salary and Rating'!C204</f>
        <v>0</v>
      </c>
      <c r="D203" s="5">
        <v>0</v>
      </c>
      <c r="E203" s="5">
        <v>0</v>
      </c>
      <c r="F203" s="5">
        <v>0</v>
      </c>
      <c r="G203" s="5">
        <v>0</v>
      </c>
      <c r="H203" s="5">
        <v>0</v>
      </c>
      <c r="I203" s="5">
        <f>'Salary and Rating'!J204</f>
        <v>0</v>
      </c>
      <c r="J203" s="5">
        <f>IFERROR(IF(VLOOKUP(I203,Inputs!$A$20:$G$29,3,FALSE)="Stipend Award",VLOOKUP(I203,Inputs!$A$7:$G$16,3,FALSE),0),0)</f>
        <v>0</v>
      </c>
      <c r="K203" s="5">
        <f>IFERROR(IF(VLOOKUP(I203,Inputs!$A$20:$G$29,4,FALSE)="Stipend Award",VLOOKUP(I203,Inputs!$A$7:$G$16,4,FALSE),0),0)</f>
        <v>0</v>
      </c>
      <c r="L203" s="5">
        <f>IFERROR(IF(F203=1,IF(VLOOKUP(I203,Inputs!$A$20:$G$29,5,FALSE)="Stipend Award",VLOOKUP(I203,Inputs!$A$7:$G$16,5,FALSE),0),0),0)</f>
        <v>0</v>
      </c>
      <c r="M203" s="5">
        <f>IFERROR(IF(G203=1,IF(VLOOKUP(I203,Inputs!$A$20:$G$29,6,FALSE)="Stipend Award",VLOOKUP(I203,Inputs!$A$7:$G$16,6,FALSE),0),0),0)</f>
        <v>0</v>
      </c>
      <c r="N203" s="5">
        <f>IFERROR(IF(H203=1,IF(VLOOKUP(I203,Inputs!$A$20:$G$29,7,FALSE)="Stipend Award",VLOOKUP(I203,Inputs!$A$7:$G$16,7,FALSE),0),0),0)</f>
        <v>0</v>
      </c>
      <c r="O203" s="5">
        <f>IFERROR(IF(VLOOKUP(I203,Inputs!$A$20:$G$29,3,FALSE)="Base Increase",VLOOKUP(I203,Inputs!$A$7:$G$16,3,FALSE),0),0)</f>
        <v>0</v>
      </c>
      <c r="P203" s="5">
        <f>IFERROR(IF(VLOOKUP(I203,Inputs!$A$20:$G$29,4,FALSE)="Base Increase",VLOOKUP(I203,Inputs!$A$7:$G$16,4,FALSE),0),0)</f>
        <v>0</v>
      </c>
      <c r="Q203" s="5">
        <f>IFERROR(IF(F203=1,IF(VLOOKUP(I203,Inputs!$A$20:$G$29,5,FALSE)="Base Increase",VLOOKUP(I203,Inputs!$A$7:$G$16,5,FALSE),0),0),0)</f>
        <v>0</v>
      </c>
      <c r="R203" s="5">
        <f>IFERROR(IF(G203=1,IF(VLOOKUP(I203,Inputs!$A$20:$G$29,6,FALSE)="Base Increase",VLOOKUP(I203,Inputs!$A$7:$G$16,6,FALSE),0),0),0)</f>
        <v>0</v>
      </c>
      <c r="S203" s="5">
        <f>IFERROR(IF(H203=1,IF(VLOOKUP(I203,Inputs!$A$20:$G$29,7,FALSE)="Base Increase",VLOOKUP(I203,Inputs!$A$7:$G$16,7,FALSE),0),0),0)</f>
        <v>0</v>
      </c>
      <c r="T203" s="5">
        <f t="shared" si="18"/>
        <v>0</v>
      </c>
      <c r="U203" s="5">
        <f t="shared" si="19"/>
        <v>0</v>
      </c>
      <c r="V203" s="5">
        <f t="shared" si="20"/>
        <v>0</v>
      </c>
      <c r="W203" s="5">
        <f t="shared" si="21"/>
        <v>0</v>
      </c>
      <c r="X203" s="5">
        <f>IF(AND(I203&lt;=4,V203&gt;Inputs!$B$32),MAX(C203,Inputs!$B$32),V203)</f>
        <v>0</v>
      </c>
      <c r="Y203" s="5">
        <f>IF(AND(I203&lt;=4,W203&gt;Inputs!$B$32),MAX(C203,Inputs!$B$32),W203)</f>
        <v>0</v>
      </c>
      <c r="Z203" s="5">
        <f>IF(AND(I203&lt;=7,X203&gt;Inputs!$B$33),MAX(C203,Inputs!$B$33),X203)</f>
        <v>0</v>
      </c>
      <c r="AA203" s="5">
        <f>IF(W203&gt;Inputs!$B$34,Inputs!$B$34,Y203)</f>
        <v>0</v>
      </c>
      <c r="AB203" s="5">
        <f>IF(Z203&gt;Inputs!$B$34,Inputs!$B$34,Z203)</f>
        <v>0</v>
      </c>
      <c r="AC203" s="5">
        <f>IF(AA203&gt;Inputs!$B$34,Inputs!$B$34,AA203)</f>
        <v>0</v>
      </c>
      <c r="AD203" s="11">
        <f t="shared" si="22"/>
        <v>0</v>
      </c>
      <c r="AE203" s="11">
        <f t="shared" si="23"/>
        <v>0</v>
      </c>
    </row>
    <row r="204" spans="1:31" x14ac:dyDescent="0.25">
      <c r="A204" s="1">
        <f>'Salary and Rating'!A205</f>
        <v>0</v>
      </c>
      <c r="B204" s="1">
        <f>'Salary and Rating'!B205</f>
        <v>0</v>
      </c>
      <c r="C204" s="13">
        <f>'Salary and Rating'!C205</f>
        <v>0</v>
      </c>
      <c r="D204" s="5">
        <v>0</v>
      </c>
      <c r="E204" s="5">
        <v>0</v>
      </c>
      <c r="F204" s="5">
        <v>0</v>
      </c>
      <c r="G204" s="5">
        <v>0</v>
      </c>
      <c r="H204" s="5">
        <v>0</v>
      </c>
      <c r="I204" s="5">
        <f>'Salary and Rating'!J205</f>
        <v>0</v>
      </c>
      <c r="J204" s="5">
        <f>IFERROR(IF(VLOOKUP(I204,Inputs!$A$20:$G$29,3,FALSE)="Stipend Award",VLOOKUP(I204,Inputs!$A$7:$G$16,3,FALSE),0),0)</f>
        <v>0</v>
      </c>
      <c r="K204" s="5">
        <f>IFERROR(IF(VLOOKUP(I204,Inputs!$A$20:$G$29,4,FALSE)="Stipend Award",VLOOKUP(I204,Inputs!$A$7:$G$16,4,FALSE),0),0)</f>
        <v>0</v>
      </c>
      <c r="L204" s="5">
        <f>IFERROR(IF(F204=1,IF(VLOOKUP(I204,Inputs!$A$20:$G$29,5,FALSE)="Stipend Award",VLOOKUP(I204,Inputs!$A$7:$G$16,5,FALSE),0),0),0)</f>
        <v>0</v>
      </c>
      <c r="M204" s="5">
        <f>IFERROR(IF(G204=1,IF(VLOOKUP(I204,Inputs!$A$20:$G$29,6,FALSE)="Stipend Award",VLOOKUP(I204,Inputs!$A$7:$G$16,6,FALSE),0),0),0)</f>
        <v>0</v>
      </c>
      <c r="N204" s="5">
        <f>IFERROR(IF(H204=1,IF(VLOOKUP(I204,Inputs!$A$20:$G$29,7,FALSE)="Stipend Award",VLOOKUP(I204,Inputs!$A$7:$G$16,7,FALSE),0),0),0)</f>
        <v>0</v>
      </c>
      <c r="O204" s="5">
        <f>IFERROR(IF(VLOOKUP(I204,Inputs!$A$20:$G$29,3,FALSE)="Base Increase",VLOOKUP(I204,Inputs!$A$7:$G$16,3,FALSE),0),0)</f>
        <v>0</v>
      </c>
      <c r="P204" s="5">
        <f>IFERROR(IF(VLOOKUP(I204,Inputs!$A$20:$G$29,4,FALSE)="Base Increase",VLOOKUP(I204,Inputs!$A$7:$G$16,4,FALSE),0),0)</f>
        <v>0</v>
      </c>
      <c r="Q204" s="5">
        <f>IFERROR(IF(F204=1,IF(VLOOKUP(I204,Inputs!$A$20:$G$29,5,FALSE)="Base Increase",VLOOKUP(I204,Inputs!$A$7:$G$16,5,FALSE),0),0),0)</f>
        <v>0</v>
      </c>
      <c r="R204" s="5">
        <f>IFERROR(IF(G204=1,IF(VLOOKUP(I204,Inputs!$A$20:$G$29,6,FALSE)="Base Increase",VLOOKUP(I204,Inputs!$A$7:$G$16,6,FALSE),0),0),0)</f>
        <v>0</v>
      </c>
      <c r="S204" s="5">
        <f>IFERROR(IF(H204=1,IF(VLOOKUP(I204,Inputs!$A$20:$G$29,7,FALSE)="Base Increase",VLOOKUP(I204,Inputs!$A$7:$G$16,7,FALSE),0),0),0)</f>
        <v>0</v>
      </c>
      <c r="T204" s="5">
        <f t="shared" si="18"/>
        <v>0</v>
      </c>
      <c r="U204" s="5">
        <f t="shared" si="19"/>
        <v>0</v>
      </c>
      <c r="V204" s="5">
        <f t="shared" si="20"/>
        <v>0</v>
      </c>
      <c r="W204" s="5">
        <f t="shared" si="21"/>
        <v>0</v>
      </c>
      <c r="X204" s="5">
        <f>IF(AND(I204&lt;=4,V204&gt;Inputs!$B$32),MAX(C204,Inputs!$B$32),V204)</f>
        <v>0</v>
      </c>
      <c r="Y204" s="5">
        <f>IF(AND(I204&lt;=4,W204&gt;Inputs!$B$32),MAX(C204,Inputs!$B$32),W204)</f>
        <v>0</v>
      </c>
      <c r="Z204" s="5">
        <f>IF(AND(I204&lt;=7,X204&gt;Inputs!$B$33),MAX(C204,Inputs!$B$33),X204)</f>
        <v>0</v>
      </c>
      <c r="AA204" s="5">
        <f>IF(W204&gt;Inputs!$B$34,Inputs!$B$34,Y204)</f>
        <v>0</v>
      </c>
      <c r="AB204" s="5">
        <f>IF(Z204&gt;Inputs!$B$34,Inputs!$B$34,Z204)</f>
        <v>0</v>
      </c>
      <c r="AC204" s="5">
        <f>IF(AA204&gt;Inputs!$B$34,Inputs!$B$34,AA204)</f>
        <v>0</v>
      </c>
      <c r="AD204" s="11">
        <f t="shared" si="22"/>
        <v>0</v>
      </c>
      <c r="AE204" s="11">
        <f t="shared" si="23"/>
        <v>0</v>
      </c>
    </row>
    <row r="205" spans="1:31" x14ac:dyDescent="0.25">
      <c r="A205" s="1">
        <f>'Salary and Rating'!A206</f>
        <v>0</v>
      </c>
      <c r="B205" s="1">
        <f>'Salary and Rating'!B206</f>
        <v>0</v>
      </c>
      <c r="C205" s="13">
        <f>'Salary and Rating'!C206</f>
        <v>0</v>
      </c>
      <c r="D205" s="5">
        <v>0</v>
      </c>
      <c r="E205" s="5">
        <v>0</v>
      </c>
      <c r="F205" s="5">
        <v>0</v>
      </c>
      <c r="G205" s="5">
        <v>0</v>
      </c>
      <c r="H205" s="5">
        <v>0</v>
      </c>
      <c r="I205" s="5">
        <f>'Salary and Rating'!J206</f>
        <v>0</v>
      </c>
      <c r="J205" s="5">
        <f>IFERROR(IF(VLOOKUP(I205,Inputs!$A$20:$G$29,3,FALSE)="Stipend Award",VLOOKUP(I205,Inputs!$A$7:$G$16,3,FALSE),0),0)</f>
        <v>0</v>
      </c>
      <c r="K205" s="5">
        <f>IFERROR(IF(VLOOKUP(I205,Inputs!$A$20:$G$29,4,FALSE)="Stipend Award",VLOOKUP(I205,Inputs!$A$7:$G$16,4,FALSE),0),0)</f>
        <v>0</v>
      </c>
      <c r="L205" s="5">
        <f>IFERROR(IF(F205=1,IF(VLOOKUP(I205,Inputs!$A$20:$G$29,5,FALSE)="Stipend Award",VLOOKUP(I205,Inputs!$A$7:$G$16,5,FALSE),0),0),0)</f>
        <v>0</v>
      </c>
      <c r="M205" s="5">
        <f>IFERROR(IF(G205=1,IF(VLOOKUP(I205,Inputs!$A$20:$G$29,6,FALSE)="Stipend Award",VLOOKUP(I205,Inputs!$A$7:$G$16,6,FALSE),0),0),0)</f>
        <v>0</v>
      </c>
      <c r="N205" s="5">
        <f>IFERROR(IF(H205=1,IF(VLOOKUP(I205,Inputs!$A$20:$G$29,7,FALSE)="Stipend Award",VLOOKUP(I205,Inputs!$A$7:$G$16,7,FALSE),0),0),0)</f>
        <v>0</v>
      </c>
      <c r="O205" s="5">
        <f>IFERROR(IF(VLOOKUP(I205,Inputs!$A$20:$G$29,3,FALSE)="Base Increase",VLOOKUP(I205,Inputs!$A$7:$G$16,3,FALSE),0),0)</f>
        <v>0</v>
      </c>
      <c r="P205" s="5">
        <f>IFERROR(IF(VLOOKUP(I205,Inputs!$A$20:$G$29,4,FALSE)="Base Increase",VLOOKUP(I205,Inputs!$A$7:$G$16,4,FALSE),0),0)</f>
        <v>0</v>
      </c>
      <c r="Q205" s="5">
        <f>IFERROR(IF(F205=1,IF(VLOOKUP(I205,Inputs!$A$20:$G$29,5,FALSE)="Base Increase",VLOOKUP(I205,Inputs!$A$7:$G$16,5,FALSE),0),0),0)</f>
        <v>0</v>
      </c>
      <c r="R205" s="5">
        <f>IFERROR(IF(G205=1,IF(VLOOKUP(I205,Inputs!$A$20:$G$29,6,FALSE)="Base Increase",VLOOKUP(I205,Inputs!$A$7:$G$16,6,FALSE),0),0),0)</f>
        <v>0</v>
      </c>
      <c r="S205" s="5">
        <f>IFERROR(IF(H205=1,IF(VLOOKUP(I205,Inputs!$A$20:$G$29,7,FALSE)="Base Increase",VLOOKUP(I205,Inputs!$A$7:$G$16,7,FALSE),0),0),0)</f>
        <v>0</v>
      </c>
      <c r="T205" s="5">
        <f t="shared" si="18"/>
        <v>0</v>
      </c>
      <c r="U205" s="5">
        <f t="shared" si="19"/>
        <v>0</v>
      </c>
      <c r="V205" s="5">
        <f t="shared" si="20"/>
        <v>0</v>
      </c>
      <c r="W205" s="5">
        <f t="shared" si="21"/>
        <v>0</v>
      </c>
      <c r="X205" s="5">
        <f>IF(AND(I205&lt;=4,V205&gt;Inputs!$B$32),MAX(C205,Inputs!$B$32),V205)</f>
        <v>0</v>
      </c>
      <c r="Y205" s="5">
        <f>IF(AND(I205&lt;=4,W205&gt;Inputs!$B$32),MAX(C205,Inputs!$B$32),W205)</f>
        <v>0</v>
      </c>
      <c r="Z205" s="5">
        <f>IF(AND(I205&lt;=7,X205&gt;Inputs!$B$33),MAX(C205,Inputs!$B$33),X205)</f>
        <v>0</v>
      </c>
      <c r="AA205" s="5">
        <f>IF(W205&gt;Inputs!$B$34,Inputs!$B$34,Y205)</f>
        <v>0</v>
      </c>
      <c r="AB205" s="5">
        <f>IF(Z205&gt;Inputs!$B$34,Inputs!$B$34,Z205)</f>
        <v>0</v>
      </c>
      <c r="AC205" s="5">
        <f>IF(AA205&gt;Inputs!$B$34,Inputs!$B$34,AA205)</f>
        <v>0</v>
      </c>
      <c r="AD205" s="11">
        <f t="shared" si="22"/>
        <v>0</v>
      </c>
      <c r="AE205" s="11">
        <f t="shared" si="23"/>
        <v>0</v>
      </c>
    </row>
    <row r="206" spans="1:31" x14ac:dyDescent="0.25">
      <c r="A206" s="1">
        <f>'Salary and Rating'!A207</f>
        <v>0</v>
      </c>
      <c r="B206" s="1">
        <f>'Salary and Rating'!B207</f>
        <v>0</v>
      </c>
      <c r="C206" s="13">
        <f>'Salary and Rating'!C207</f>
        <v>0</v>
      </c>
      <c r="D206" s="5">
        <v>0</v>
      </c>
      <c r="E206" s="5">
        <v>0</v>
      </c>
      <c r="F206" s="5">
        <v>0</v>
      </c>
      <c r="G206" s="5">
        <v>0</v>
      </c>
      <c r="H206" s="5">
        <v>0</v>
      </c>
      <c r="I206" s="5">
        <f>'Salary and Rating'!J207</f>
        <v>0</v>
      </c>
      <c r="J206" s="5">
        <f>IFERROR(IF(VLOOKUP(I206,Inputs!$A$20:$G$29,3,FALSE)="Stipend Award",VLOOKUP(I206,Inputs!$A$7:$G$16,3,FALSE),0),0)</f>
        <v>0</v>
      </c>
      <c r="K206" s="5">
        <f>IFERROR(IF(VLOOKUP(I206,Inputs!$A$20:$G$29,4,FALSE)="Stipend Award",VLOOKUP(I206,Inputs!$A$7:$G$16,4,FALSE),0),0)</f>
        <v>0</v>
      </c>
      <c r="L206" s="5">
        <f>IFERROR(IF(F206=1,IF(VLOOKUP(I206,Inputs!$A$20:$G$29,5,FALSE)="Stipend Award",VLOOKUP(I206,Inputs!$A$7:$G$16,5,FALSE),0),0),0)</f>
        <v>0</v>
      </c>
      <c r="M206" s="5">
        <f>IFERROR(IF(G206=1,IF(VLOOKUP(I206,Inputs!$A$20:$G$29,6,FALSE)="Stipend Award",VLOOKUP(I206,Inputs!$A$7:$G$16,6,FALSE),0),0),0)</f>
        <v>0</v>
      </c>
      <c r="N206" s="5">
        <f>IFERROR(IF(H206=1,IF(VLOOKUP(I206,Inputs!$A$20:$G$29,7,FALSE)="Stipend Award",VLOOKUP(I206,Inputs!$A$7:$G$16,7,FALSE),0),0),0)</f>
        <v>0</v>
      </c>
      <c r="O206" s="5">
        <f>IFERROR(IF(VLOOKUP(I206,Inputs!$A$20:$G$29,3,FALSE)="Base Increase",VLOOKUP(I206,Inputs!$A$7:$G$16,3,FALSE),0),0)</f>
        <v>0</v>
      </c>
      <c r="P206" s="5">
        <f>IFERROR(IF(VLOOKUP(I206,Inputs!$A$20:$G$29,4,FALSE)="Base Increase",VLOOKUP(I206,Inputs!$A$7:$G$16,4,FALSE),0),0)</f>
        <v>0</v>
      </c>
      <c r="Q206" s="5">
        <f>IFERROR(IF(F206=1,IF(VLOOKUP(I206,Inputs!$A$20:$G$29,5,FALSE)="Base Increase",VLOOKUP(I206,Inputs!$A$7:$G$16,5,FALSE),0),0),0)</f>
        <v>0</v>
      </c>
      <c r="R206" s="5">
        <f>IFERROR(IF(G206=1,IF(VLOOKUP(I206,Inputs!$A$20:$G$29,6,FALSE)="Base Increase",VLOOKUP(I206,Inputs!$A$7:$G$16,6,FALSE),0),0),0)</f>
        <v>0</v>
      </c>
      <c r="S206" s="5">
        <f>IFERROR(IF(H206=1,IF(VLOOKUP(I206,Inputs!$A$20:$G$29,7,FALSE)="Base Increase",VLOOKUP(I206,Inputs!$A$7:$G$16,7,FALSE),0),0),0)</f>
        <v>0</v>
      </c>
      <c r="T206" s="5">
        <f t="shared" si="18"/>
        <v>0</v>
      </c>
      <c r="U206" s="5">
        <f t="shared" si="19"/>
        <v>0</v>
      </c>
      <c r="V206" s="5">
        <f t="shared" si="20"/>
        <v>0</v>
      </c>
      <c r="W206" s="5">
        <f t="shared" si="21"/>
        <v>0</v>
      </c>
      <c r="X206" s="5">
        <f>IF(AND(I206&lt;=4,V206&gt;Inputs!$B$32),MAX(C206,Inputs!$B$32),V206)</f>
        <v>0</v>
      </c>
      <c r="Y206" s="5">
        <f>IF(AND(I206&lt;=4,W206&gt;Inputs!$B$32),MAX(C206,Inputs!$B$32),W206)</f>
        <v>0</v>
      </c>
      <c r="Z206" s="5">
        <f>IF(AND(I206&lt;=7,X206&gt;Inputs!$B$33),MAX(C206,Inputs!$B$33),X206)</f>
        <v>0</v>
      </c>
      <c r="AA206" s="5">
        <f>IF(W206&gt;Inputs!$B$34,Inputs!$B$34,Y206)</f>
        <v>0</v>
      </c>
      <c r="AB206" s="5">
        <f>IF(Z206&gt;Inputs!$B$34,Inputs!$B$34,Z206)</f>
        <v>0</v>
      </c>
      <c r="AC206" s="5">
        <f>IF(AA206&gt;Inputs!$B$34,Inputs!$B$34,AA206)</f>
        <v>0</v>
      </c>
      <c r="AD206" s="11">
        <f t="shared" si="22"/>
        <v>0</v>
      </c>
      <c r="AE206" s="11">
        <f t="shared" si="23"/>
        <v>0</v>
      </c>
    </row>
    <row r="207" spans="1:31" x14ac:dyDescent="0.25">
      <c r="A207" s="1">
        <f>'Salary and Rating'!A208</f>
        <v>0</v>
      </c>
      <c r="B207" s="1">
        <f>'Salary and Rating'!B208</f>
        <v>0</v>
      </c>
      <c r="C207" s="13">
        <f>'Salary and Rating'!C208</f>
        <v>0</v>
      </c>
      <c r="D207" s="5">
        <v>0</v>
      </c>
      <c r="E207" s="5">
        <v>0</v>
      </c>
      <c r="F207" s="5">
        <v>0</v>
      </c>
      <c r="G207" s="5">
        <v>0</v>
      </c>
      <c r="H207" s="5">
        <v>0</v>
      </c>
      <c r="I207" s="5">
        <f>'Salary and Rating'!J208</f>
        <v>0</v>
      </c>
      <c r="J207" s="5">
        <f>IFERROR(IF(VLOOKUP(I207,Inputs!$A$20:$G$29,3,FALSE)="Stipend Award",VLOOKUP(I207,Inputs!$A$7:$G$16,3,FALSE),0),0)</f>
        <v>0</v>
      </c>
      <c r="K207" s="5">
        <f>IFERROR(IF(VLOOKUP(I207,Inputs!$A$20:$G$29,4,FALSE)="Stipend Award",VLOOKUP(I207,Inputs!$A$7:$G$16,4,FALSE),0),0)</f>
        <v>0</v>
      </c>
      <c r="L207" s="5">
        <f>IFERROR(IF(F207=1,IF(VLOOKUP(I207,Inputs!$A$20:$G$29,5,FALSE)="Stipend Award",VLOOKUP(I207,Inputs!$A$7:$G$16,5,FALSE),0),0),0)</f>
        <v>0</v>
      </c>
      <c r="M207" s="5">
        <f>IFERROR(IF(G207=1,IF(VLOOKUP(I207,Inputs!$A$20:$G$29,6,FALSE)="Stipend Award",VLOOKUP(I207,Inputs!$A$7:$G$16,6,FALSE),0),0),0)</f>
        <v>0</v>
      </c>
      <c r="N207" s="5">
        <f>IFERROR(IF(H207=1,IF(VLOOKUP(I207,Inputs!$A$20:$G$29,7,FALSE)="Stipend Award",VLOOKUP(I207,Inputs!$A$7:$G$16,7,FALSE),0),0),0)</f>
        <v>0</v>
      </c>
      <c r="O207" s="5">
        <f>IFERROR(IF(VLOOKUP(I207,Inputs!$A$20:$G$29,3,FALSE)="Base Increase",VLOOKUP(I207,Inputs!$A$7:$G$16,3,FALSE),0),0)</f>
        <v>0</v>
      </c>
      <c r="P207" s="5">
        <f>IFERROR(IF(VLOOKUP(I207,Inputs!$A$20:$G$29,4,FALSE)="Base Increase",VLOOKUP(I207,Inputs!$A$7:$G$16,4,FALSE),0),0)</f>
        <v>0</v>
      </c>
      <c r="Q207" s="5">
        <f>IFERROR(IF(F207=1,IF(VLOOKUP(I207,Inputs!$A$20:$G$29,5,FALSE)="Base Increase",VLOOKUP(I207,Inputs!$A$7:$G$16,5,FALSE),0),0),0)</f>
        <v>0</v>
      </c>
      <c r="R207" s="5">
        <f>IFERROR(IF(G207=1,IF(VLOOKUP(I207,Inputs!$A$20:$G$29,6,FALSE)="Base Increase",VLOOKUP(I207,Inputs!$A$7:$G$16,6,FALSE),0),0),0)</f>
        <v>0</v>
      </c>
      <c r="S207" s="5">
        <f>IFERROR(IF(H207=1,IF(VLOOKUP(I207,Inputs!$A$20:$G$29,7,FALSE)="Base Increase",VLOOKUP(I207,Inputs!$A$7:$G$16,7,FALSE),0),0),0)</f>
        <v>0</v>
      </c>
      <c r="T207" s="5">
        <f t="shared" si="18"/>
        <v>0</v>
      </c>
      <c r="U207" s="5">
        <f t="shared" si="19"/>
        <v>0</v>
      </c>
      <c r="V207" s="5">
        <f t="shared" si="20"/>
        <v>0</v>
      </c>
      <c r="W207" s="5">
        <f t="shared" si="21"/>
        <v>0</v>
      </c>
      <c r="X207" s="5">
        <f>IF(AND(I207&lt;=4,V207&gt;Inputs!$B$32),MAX(C207,Inputs!$B$32),V207)</f>
        <v>0</v>
      </c>
      <c r="Y207" s="5">
        <f>IF(AND(I207&lt;=4,W207&gt;Inputs!$B$32),MAX(C207,Inputs!$B$32),W207)</f>
        <v>0</v>
      </c>
      <c r="Z207" s="5">
        <f>IF(AND(I207&lt;=7,X207&gt;Inputs!$B$33),MAX(C207,Inputs!$B$33),X207)</f>
        <v>0</v>
      </c>
      <c r="AA207" s="5">
        <f>IF(W207&gt;Inputs!$B$34,Inputs!$B$34,Y207)</f>
        <v>0</v>
      </c>
      <c r="AB207" s="5">
        <f>IF(Z207&gt;Inputs!$B$34,Inputs!$B$34,Z207)</f>
        <v>0</v>
      </c>
      <c r="AC207" s="5">
        <f>IF(AA207&gt;Inputs!$B$34,Inputs!$B$34,AA207)</f>
        <v>0</v>
      </c>
      <c r="AD207" s="11">
        <f t="shared" si="22"/>
        <v>0</v>
      </c>
      <c r="AE207" s="11">
        <f t="shared" si="23"/>
        <v>0</v>
      </c>
    </row>
    <row r="208" spans="1:31" x14ac:dyDescent="0.25">
      <c r="A208" s="1">
        <f>'Salary and Rating'!A209</f>
        <v>0</v>
      </c>
      <c r="B208" s="1">
        <f>'Salary and Rating'!B209</f>
        <v>0</v>
      </c>
      <c r="C208" s="13">
        <f>'Salary and Rating'!C209</f>
        <v>0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5">
        <f>'Salary and Rating'!J209</f>
        <v>0</v>
      </c>
      <c r="J208" s="5">
        <f>IFERROR(IF(VLOOKUP(I208,Inputs!$A$20:$G$29,3,FALSE)="Stipend Award",VLOOKUP(I208,Inputs!$A$7:$G$16,3,FALSE),0),0)</f>
        <v>0</v>
      </c>
      <c r="K208" s="5">
        <f>IFERROR(IF(VLOOKUP(I208,Inputs!$A$20:$G$29,4,FALSE)="Stipend Award",VLOOKUP(I208,Inputs!$A$7:$G$16,4,FALSE),0),0)</f>
        <v>0</v>
      </c>
      <c r="L208" s="5">
        <f>IFERROR(IF(F208=1,IF(VLOOKUP(I208,Inputs!$A$20:$G$29,5,FALSE)="Stipend Award",VLOOKUP(I208,Inputs!$A$7:$G$16,5,FALSE),0),0),0)</f>
        <v>0</v>
      </c>
      <c r="M208" s="5">
        <f>IFERROR(IF(G208=1,IF(VLOOKUP(I208,Inputs!$A$20:$G$29,6,FALSE)="Stipend Award",VLOOKUP(I208,Inputs!$A$7:$G$16,6,FALSE),0),0),0)</f>
        <v>0</v>
      </c>
      <c r="N208" s="5">
        <f>IFERROR(IF(H208=1,IF(VLOOKUP(I208,Inputs!$A$20:$G$29,7,FALSE)="Stipend Award",VLOOKUP(I208,Inputs!$A$7:$G$16,7,FALSE),0),0),0)</f>
        <v>0</v>
      </c>
      <c r="O208" s="5">
        <f>IFERROR(IF(VLOOKUP(I208,Inputs!$A$20:$G$29,3,FALSE)="Base Increase",VLOOKUP(I208,Inputs!$A$7:$G$16,3,FALSE),0),0)</f>
        <v>0</v>
      </c>
      <c r="P208" s="5">
        <f>IFERROR(IF(VLOOKUP(I208,Inputs!$A$20:$G$29,4,FALSE)="Base Increase",VLOOKUP(I208,Inputs!$A$7:$G$16,4,FALSE),0),0)</f>
        <v>0</v>
      </c>
      <c r="Q208" s="5">
        <f>IFERROR(IF(F208=1,IF(VLOOKUP(I208,Inputs!$A$20:$G$29,5,FALSE)="Base Increase",VLOOKUP(I208,Inputs!$A$7:$G$16,5,FALSE),0),0),0)</f>
        <v>0</v>
      </c>
      <c r="R208" s="5">
        <f>IFERROR(IF(G208=1,IF(VLOOKUP(I208,Inputs!$A$20:$G$29,6,FALSE)="Base Increase",VLOOKUP(I208,Inputs!$A$7:$G$16,6,FALSE),0),0),0)</f>
        <v>0</v>
      </c>
      <c r="S208" s="5">
        <f>IFERROR(IF(H208=1,IF(VLOOKUP(I208,Inputs!$A$20:$G$29,7,FALSE)="Base Increase",VLOOKUP(I208,Inputs!$A$7:$G$16,7,FALSE),0),0),0)</f>
        <v>0</v>
      </c>
      <c r="T208" s="5">
        <f t="shared" si="18"/>
        <v>0</v>
      </c>
      <c r="U208" s="5">
        <f t="shared" si="19"/>
        <v>0</v>
      </c>
      <c r="V208" s="5">
        <f t="shared" si="20"/>
        <v>0</v>
      </c>
      <c r="W208" s="5">
        <f t="shared" si="21"/>
        <v>0</v>
      </c>
      <c r="X208" s="5">
        <f>IF(AND(I208&lt;=4,V208&gt;Inputs!$B$32),MAX(C208,Inputs!$B$32),V208)</f>
        <v>0</v>
      </c>
      <c r="Y208" s="5">
        <f>IF(AND(I208&lt;=4,W208&gt;Inputs!$B$32),MAX(C208,Inputs!$B$32),W208)</f>
        <v>0</v>
      </c>
      <c r="Z208" s="5">
        <f>IF(AND(I208&lt;=7,X208&gt;Inputs!$B$33),MAX(C208,Inputs!$B$33),X208)</f>
        <v>0</v>
      </c>
      <c r="AA208" s="5">
        <f>IF(W208&gt;Inputs!$B$34,Inputs!$B$34,Y208)</f>
        <v>0</v>
      </c>
      <c r="AB208" s="5">
        <f>IF(Z208&gt;Inputs!$B$34,Inputs!$B$34,Z208)</f>
        <v>0</v>
      </c>
      <c r="AC208" s="5">
        <f>IF(AA208&gt;Inputs!$B$34,Inputs!$B$34,AA208)</f>
        <v>0</v>
      </c>
      <c r="AD208" s="11">
        <f t="shared" si="22"/>
        <v>0</v>
      </c>
      <c r="AE208" s="11">
        <f t="shared" si="23"/>
        <v>0</v>
      </c>
    </row>
    <row r="209" spans="1:31" x14ac:dyDescent="0.25">
      <c r="A209" s="1">
        <f>'Salary and Rating'!A210</f>
        <v>0</v>
      </c>
      <c r="B209" s="1">
        <f>'Salary and Rating'!B210</f>
        <v>0</v>
      </c>
      <c r="C209" s="13">
        <f>'Salary and Rating'!C210</f>
        <v>0</v>
      </c>
      <c r="D209" s="5">
        <v>0</v>
      </c>
      <c r="E209" s="5">
        <v>0</v>
      </c>
      <c r="F209" s="5">
        <v>0</v>
      </c>
      <c r="G209" s="5">
        <v>0</v>
      </c>
      <c r="H209" s="5">
        <v>0</v>
      </c>
      <c r="I209" s="5">
        <f>'Salary and Rating'!J210</f>
        <v>0</v>
      </c>
      <c r="J209" s="5">
        <f>IFERROR(IF(VLOOKUP(I209,Inputs!$A$20:$G$29,3,FALSE)="Stipend Award",VLOOKUP(I209,Inputs!$A$7:$G$16,3,FALSE),0),0)</f>
        <v>0</v>
      </c>
      <c r="K209" s="5">
        <f>IFERROR(IF(VLOOKUP(I209,Inputs!$A$20:$G$29,4,FALSE)="Stipend Award",VLOOKUP(I209,Inputs!$A$7:$G$16,4,FALSE),0),0)</f>
        <v>0</v>
      </c>
      <c r="L209" s="5">
        <f>IFERROR(IF(F209=1,IF(VLOOKUP(I209,Inputs!$A$20:$G$29,5,FALSE)="Stipend Award",VLOOKUP(I209,Inputs!$A$7:$G$16,5,FALSE),0),0),0)</f>
        <v>0</v>
      </c>
      <c r="M209" s="5">
        <f>IFERROR(IF(G209=1,IF(VLOOKUP(I209,Inputs!$A$20:$G$29,6,FALSE)="Stipend Award",VLOOKUP(I209,Inputs!$A$7:$G$16,6,FALSE),0),0),0)</f>
        <v>0</v>
      </c>
      <c r="N209" s="5">
        <f>IFERROR(IF(H209=1,IF(VLOOKUP(I209,Inputs!$A$20:$G$29,7,FALSE)="Stipend Award",VLOOKUP(I209,Inputs!$A$7:$G$16,7,FALSE),0),0),0)</f>
        <v>0</v>
      </c>
      <c r="O209" s="5">
        <f>IFERROR(IF(VLOOKUP(I209,Inputs!$A$20:$G$29,3,FALSE)="Base Increase",VLOOKUP(I209,Inputs!$A$7:$G$16,3,FALSE),0),0)</f>
        <v>0</v>
      </c>
      <c r="P209" s="5">
        <f>IFERROR(IF(VLOOKUP(I209,Inputs!$A$20:$G$29,4,FALSE)="Base Increase",VLOOKUP(I209,Inputs!$A$7:$G$16,4,FALSE),0),0)</f>
        <v>0</v>
      </c>
      <c r="Q209" s="5">
        <f>IFERROR(IF(F209=1,IF(VLOOKUP(I209,Inputs!$A$20:$G$29,5,FALSE)="Base Increase",VLOOKUP(I209,Inputs!$A$7:$G$16,5,FALSE),0),0),0)</f>
        <v>0</v>
      </c>
      <c r="R209" s="5">
        <f>IFERROR(IF(G209=1,IF(VLOOKUP(I209,Inputs!$A$20:$G$29,6,FALSE)="Base Increase",VLOOKUP(I209,Inputs!$A$7:$G$16,6,FALSE),0),0),0)</f>
        <v>0</v>
      </c>
      <c r="S209" s="5">
        <f>IFERROR(IF(H209=1,IF(VLOOKUP(I209,Inputs!$A$20:$G$29,7,FALSE)="Base Increase",VLOOKUP(I209,Inputs!$A$7:$G$16,7,FALSE),0),0),0)</f>
        <v>0</v>
      </c>
      <c r="T209" s="5">
        <f t="shared" si="18"/>
        <v>0</v>
      </c>
      <c r="U209" s="5">
        <f t="shared" si="19"/>
        <v>0</v>
      </c>
      <c r="V209" s="5">
        <f t="shared" si="20"/>
        <v>0</v>
      </c>
      <c r="W209" s="5">
        <f t="shared" si="21"/>
        <v>0</v>
      </c>
      <c r="X209" s="5">
        <f>IF(AND(I209&lt;=4,V209&gt;Inputs!$B$32),MAX(C209,Inputs!$B$32),V209)</f>
        <v>0</v>
      </c>
      <c r="Y209" s="5">
        <f>IF(AND(I209&lt;=4,W209&gt;Inputs!$B$32),MAX(C209,Inputs!$B$32),W209)</f>
        <v>0</v>
      </c>
      <c r="Z209" s="5">
        <f>IF(AND(I209&lt;=7,X209&gt;Inputs!$B$33),MAX(C209,Inputs!$B$33),X209)</f>
        <v>0</v>
      </c>
      <c r="AA209" s="5">
        <f>IF(W209&gt;Inputs!$B$34,Inputs!$B$34,Y209)</f>
        <v>0</v>
      </c>
      <c r="AB209" s="5">
        <f>IF(Z209&gt;Inputs!$B$34,Inputs!$B$34,Z209)</f>
        <v>0</v>
      </c>
      <c r="AC209" s="5">
        <f>IF(AA209&gt;Inputs!$B$34,Inputs!$B$34,AA209)</f>
        <v>0</v>
      </c>
      <c r="AD209" s="11">
        <f t="shared" si="22"/>
        <v>0</v>
      </c>
      <c r="AE209" s="11">
        <f t="shared" si="23"/>
        <v>0</v>
      </c>
    </row>
    <row r="210" spans="1:31" x14ac:dyDescent="0.25">
      <c r="A210" s="1">
        <f>'Salary and Rating'!A211</f>
        <v>0</v>
      </c>
      <c r="B210" s="1">
        <f>'Salary and Rating'!B211</f>
        <v>0</v>
      </c>
      <c r="C210" s="13">
        <f>'Salary and Rating'!C211</f>
        <v>0</v>
      </c>
      <c r="D210" s="5">
        <v>0</v>
      </c>
      <c r="E210" s="5">
        <v>0</v>
      </c>
      <c r="F210" s="5">
        <v>0</v>
      </c>
      <c r="G210" s="5">
        <v>0</v>
      </c>
      <c r="H210" s="5">
        <v>0</v>
      </c>
      <c r="I210" s="5">
        <f>'Salary and Rating'!J211</f>
        <v>0</v>
      </c>
      <c r="J210" s="5">
        <f>IFERROR(IF(VLOOKUP(I210,Inputs!$A$20:$G$29,3,FALSE)="Stipend Award",VLOOKUP(I210,Inputs!$A$7:$G$16,3,FALSE),0),0)</f>
        <v>0</v>
      </c>
      <c r="K210" s="5">
        <f>IFERROR(IF(VLOOKUP(I210,Inputs!$A$20:$G$29,4,FALSE)="Stipend Award",VLOOKUP(I210,Inputs!$A$7:$G$16,4,FALSE),0),0)</f>
        <v>0</v>
      </c>
      <c r="L210" s="5">
        <f>IFERROR(IF(F210=1,IF(VLOOKUP(I210,Inputs!$A$20:$G$29,5,FALSE)="Stipend Award",VLOOKUP(I210,Inputs!$A$7:$G$16,5,FALSE),0),0),0)</f>
        <v>0</v>
      </c>
      <c r="M210" s="5">
        <f>IFERROR(IF(G210=1,IF(VLOOKUP(I210,Inputs!$A$20:$G$29,6,FALSE)="Stipend Award",VLOOKUP(I210,Inputs!$A$7:$G$16,6,FALSE),0),0),0)</f>
        <v>0</v>
      </c>
      <c r="N210" s="5">
        <f>IFERROR(IF(H210=1,IF(VLOOKUP(I210,Inputs!$A$20:$G$29,7,FALSE)="Stipend Award",VLOOKUP(I210,Inputs!$A$7:$G$16,7,FALSE),0),0),0)</f>
        <v>0</v>
      </c>
      <c r="O210" s="5">
        <f>IFERROR(IF(VLOOKUP(I210,Inputs!$A$20:$G$29,3,FALSE)="Base Increase",VLOOKUP(I210,Inputs!$A$7:$G$16,3,FALSE),0),0)</f>
        <v>0</v>
      </c>
      <c r="P210" s="5">
        <f>IFERROR(IF(VLOOKUP(I210,Inputs!$A$20:$G$29,4,FALSE)="Base Increase",VLOOKUP(I210,Inputs!$A$7:$G$16,4,FALSE),0),0)</f>
        <v>0</v>
      </c>
      <c r="Q210" s="5">
        <f>IFERROR(IF(F210=1,IF(VLOOKUP(I210,Inputs!$A$20:$G$29,5,FALSE)="Base Increase",VLOOKUP(I210,Inputs!$A$7:$G$16,5,FALSE),0),0),0)</f>
        <v>0</v>
      </c>
      <c r="R210" s="5">
        <f>IFERROR(IF(G210=1,IF(VLOOKUP(I210,Inputs!$A$20:$G$29,6,FALSE)="Base Increase",VLOOKUP(I210,Inputs!$A$7:$G$16,6,FALSE),0),0),0)</f>
        <v>0</v>
      </c>
      <c r="S210" s="5">
        <f>IFERROR(IF(H210=1,IF(VLOOKUP(I210,Inputs!$A$20:$G$29,7,FALSE)="Base Increase",VLOOKUP(I210,Inputs!$A$7:$G$16,7,FALSE),0),0),0)</f>
        <v>0</v>
      </c>
      <c r="T210" s="5">
        <f t="shared" si="18"/>
        <v>0</v>
      </c>
      <c r="U210" s="5">
        <f t="shared" si="19"/>
        <v>0</v>
      </c>
      <c r="V210" s="5">
        <f t="shared" si="20"/>
        <v>0</v>
      </c>
      <c r="W210" s="5">
        <f t="shared" si="21"/>
        <v>0</v>
      </c>
      <c r="X210" s="5">
        <f>IF(AND(I210&lt;=4,V210&gt;Inputs!$B$32),MAX(C210,Inputs!$B$32),V210)</f>
        <v>0</v>
      </c>
      <c r="Y210" s="5">
        <f>IF(AND(I210&lt;=4,W210&gt;Inputs!$B$32),MAX(C210,Inputs!$B$32),W210)</f>
        <v>0</v>
      </c>
      <c r="Z210" s="5">
        <f>IF(AND(I210&lt;=7,X210&gt;Inputs!$B$33),MAX(C210,Inputs!$B$33),X210)</f>
        <v>0</v>
      </c>
      <c r="AA210" s="5">
        <f>IF(W210&gt;Inputs!$B$34,Inputs!$B$34,Y210)</f>
        <v>0</v>
      </c>
      <c r="AB210" s="5">
        <f>IF(Z210&gt;Inputs!$B$34,Inputs!$B$34,Z210)</f>
        <v>0</v>
      </c>
      <c r="AC210" s="5">
        <f>IF(AA210&gt;Inputs!$B$34,Inputs!$B$34,AA210)</f>
        <v>0</v>
      </c>
      <c r="AD210" s="11">
        <f t="shared" si="22"/>
        <v>0</v>
      </c>
      <c r="AE210" s="11">
        <f t="shared" si="23"/>
        <v>0</v>
      </c>
    </row>
    <row r="211" spans="1:31" x14ac:dyDescent="0.25">
      <c r="A211" s="1">
        <f>'Salary and Rating'!A212</f>
        <v>0</v>
      </c>
      <c r="B211" s="1">
        <f>'Salary and Rating'!B212</f>
        <v>0</v>
      </c>
      <c r="C211" s="13">
        <f>'Salary and Rating'!C212</f>
        <v>0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f>'Salary and Rating'!J212</f>
        <v>0</v>
      </c>
      <c r="J211" s="5">
        <f>IFERROR(IF(VLOOKUP(I211,Inputs!$A$20:$G$29,3,FALSE)="Stipend Award",VLOOKUP(I211,Inputs!$A$7:$G$16,3,FALSE),0),0)</f>
        <v>0</v>
      </c>
      <c r="K211" s="5">
        <f>IFERROR(IF(VLOOKUP(I211,Inputs!$A$20:$G$29,4,FALSE)="Stipend Award",VLOOKUP(I211,Inputs!$A$7:$G$16,4,FALSE),0),0)</f>
        <v>0</v>
      </c>
      <c r="L211" s="5">
        <f>IFERROR(IF(F211=1,IF(VLOOKUP(I211,Inputs!$A$20:$G$29,5,FALSE)="Stipend Award",VLOOKUP(I211,Inputs!$A$7:$G$16,5,FALSE),0),0),0)</f>
        <v>0</v>
      </c>
      <c r="M211" s="5">
        <f>IFERROR(IF(G211=1,IF(VLOOKUP(I211,Inputs!$A$20:$G$29,6,FALSE)="Stipend Award",VLOOKUP(I211,Inputs!$A$7:$G$16,6,FALSE),0),0),0)</f>
        <v>0</v>
      </c>
      <c r="N211" s="5">
        <f>IFERROR(IF(H211=1,IF(VLOOKUP(I211,Inputs!$A$20:$G$29,7,FALSE)="Stipend Award",VLOOKUP(I211,Inputs!$A$7:$G$16,7,FALSE),0),0),0)</f>
        <v>0</v>
      </c>
      <c r="O211" s="5">
        <f>IFERROR(IF(VLOOKUP(I211,Inputs!$A$20:$G$29,3,FALSE)="Base Increase",VLOOKUP(I211,Inputs!$A$7:$G$16,3,FALSE),0),0)</f>
        <v>0</v>
      </c>
      <c r="P211" s="5">
        <f>IFERROR(IF(VLOOKUP(I211,Inputs!$A$20:$G$29,4,FALSE)="Base Increase",VLOOKUP(I211,Inputs!$A$7:$G$16,4,FALSE),0),0)</f>
        <v>0</v>
      </c>
      <c r="Q211" s="5">
        <f>IFERROR(IF(F211=1,IF(VLOOKUP(I211,Inputs!$A$20:$G$29,5,FALSE)="Base Increase",VLOOKUP(I211,Inputs!$A$7:$G$16,5,FALSE),0),0),0)</f>
        <v>0</v>
      </c>
      <c r="R211" s="5">
        <f>IFERROR(IF(G211=1,IF(VLOOKUP(I211,Inputs!$A$20:$G$29,6,FALSE)="Base Increase",VLOOKUP(I211,Inputs!$A$7:$G$16,6,FALSE),0),0),0)</f>
        <v>0</v>
      </c>
      <c r="S211" s="5">
        <f>IFERROR(IF(H211=1,IF(VLOOKUP(I211,Inputs!$A$20:$G$29,7,FALSE)="Base Increase",VLOOKUP(I211,Inputs!$A$7:$G$16,7,FALSE),0),0),0)</f>
        <v>0</v>
      </c>
      <c r="T211" s="5">
        <f t="shared" si="18"/>
        <v>0</v>
      </c>
      <c r="U211" s="5">
        <f t="shared" si="19"/>
        <v>0</v>
      </c>
      <c r="V211" s="5">
        <f t="shared" si="20"/>
        <v>0</v>
      </c>
      <c r="W211" s="5">
        <f t="shared" si="21"/>
        <v>0</v>
      </c>
      <c r="X211" s="5">
        <f>IF(AND(I211&lt;=4,V211&gt;Inputs!$B$32),MAX(C211,Inputs!$B$32),V211)</f>
        <v>0</v>
      </c>
      <c r="Y211" s="5">
        <f>IF(AND(I211&lt;=4,W211&gt;Inputs!$B$32),MAX(C211,Inputs!$B$32),W211)</f>
        <v>0</v>
      </c>
      <c r="Z211" s="5">
        <f>IF(AND(I211&lt;=7,X211&gt;Inputs!$B$33),MAX(C211,Inputs!$B$33),X211)</f>
        <v>0</v>
      </c>
      <c r="AA211" s="5">
        <f>IF(W211&gt;Inputs!$B$34,Inputs!$B$34,Y211)</f>
        <v>0</v>
      </c>
      <c r="AB211" s="5">
        <f>IF(Z211&gt;Inputs!$B$34,Inputs!$B$34,Z211)</f>
        <v>0</v>
      </c>
      <c r="AC211" s="5">
        <f>IF(AA211&gt;Inputs!$B$34,Inputs!$B$34,AA211)</f>
        <v>0</v>
      </c>
      <c r="AD211" s="11">
        <f t="shared" si="22"/>
        <v>0</v>
      </c>
      <c r="AE211" s="11">
        <f t="shared" si="23"/>
        <v>0</v>
      </c>
    </row>
    <row r="212" spans="1:31" x14ac:dyDescent="0.25">
      <c r="A212" s="1">
        <f>'Salary and Rating'!A213</f>
        <v>0</v>
      </c>
      <c r="B212" s="1">
        <f>'Salary and Rating'!B213</f>
        <v>0</v>
      </c>
      <c r="C212" s="13">
        <f>'Salary and Rating'!C213</f>
        <v>0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5">
        <f>'Salary and Rating'!J213</f>
        <v>0</v>
      </c>
      <c r="J212" s="5">
        <f>IFERROR(IF(VLOOKUP(I212,Inputs!$A$20:$G$29,3,FALSE)="Stipend Award",VLOOKUP(I212,Inputs!$A$7:$G$16,3,FALSE),0),0)</f>
        <v>0</v>
      </c>
      <c r="K212" s="5">
        <f>IFERROR(IF(VLOOKUP(I212,Inputs!$A$20:$G$29,4,FALSE)="Stipend Award",VLOOKUP(I212,Inputs!$A$7:$G$16,4,FALSE),0),0)</f>
        <v>0</v>
      </c>
      <c r="L212" s="5">
        <f>IFERROR(IF(F212=1,IF(VLOOKUP(I212,Inputs!$A$20:$G$29,5,FALSE)="Stipend Award",VLOOKUP(I212,Inputs!$A$7:$G$16,5,FALSE),0),0),0)</f>
        <v>0</v>
      </c>
      <c r="M212" s="5">
        <f>IFERROR(IF(G212=1,IF(VLOOKUP(I212,Inputs!$A$20:$G$29,6,FALSE)="Stipend Award",VLOOKUP(I212,Inputs!$A$7:$G$16,6,FALSE),0),0),0)</f>
        <v>0</v>
      </c>
      <c r="N212" s="5">
        <f>IFERROR(IF(H212=1,IF(VLOOKUP(I212,Inputs!$A$20:$G$29,7,FALSE)="Stipend Award",VLOOKUP(I212,Inputs!$A$7:$G$16,7,FALSE),0),0),0)</f>
        <v>0</v>
      </c>
      <c r="O212" s="5">
        <f>IFERROR(IF(VLOOKUP(I212,Inputs!$A$20:$G$29,3,FALSE)="Base Increase",VLOOKUP(I212,Inputs!$A$7:$G$16,3,FALSE),0),0)</f>
        <v>0</v>
      </c>
      <c r="P212" s="5">
        <f>IFERROR(IF(VLOOKUP(I212,Inputs!$A$20:$G$29,4,FALSE)="Base Increase",VLOOKUP(I212,Inputs!$A$7:$G$16,4,FALSE),0),0)</f>
        <v>0</v>
      </c>
      <c r="Q212" s="5">
        <f>IFERROR(IF(F212=1,IF(VLOOKUP(I212,Inputs!$A$20:$G$29,5,FALSE)="Base Increase",VLOOKUP(I212,Inputs!$A$7:$G$16,5,FALSE),0),0),0)</f>
        <v>0</v>
      </c>
      <c r="R212" s="5">
        <f>IFERROR(IF(G212=1,IF(VLOOKUP(I212,Inputs!$A$20:$G$29,6,FALSE)="Base Increase",VLOOKUP(I212,Inputs!$A$7:$G$16,6,FALSE),0),0),0)</f>
        <v>0</v>
      </c>
      <c r="S212" s="5">
        <f>IFERROR(IF(H212=1,IF(VLOOKUP(I212,Inputs!$A$20:$G$29,7,FALSE)="Base Increase",VLOOKUP(I212,Inputs!$A$7:$G$16,7,FALSE),0),0),0)</f>
        <v>0</v>
      </c>
      <c r="T212" s="5">
        <f t="shared" si="18"/>
        <v>0</v>
      </c>
      <c r="U212" s="5">
        <f t="shared" si="19"/>
        <v>0</v>
      </c>
      <c r="V212" s="5">
        <f t="shared" si="20"/>
        <v>0</v>
      </c>
      <c r="W212" s="5">
        <f t="shared" si="21"/>
        <v>0</v>
      </c>
      <c r="X212" s="5">
        <f>IF(AND(I212&lt;=4,V212&gt;Inputs!$B$32),MAX(C212,Inputs!$B$32),V212)</f>
        <v>0</v>
      </c>
      <c r="Y212" s="5">
        <f>IF(AND(I212&lt;=4,W212&gt;Inputs!$B$32),MAX(C212,Inputs!$B$32),W212)</f>
        <v>0</v>
      </c>
      <c r="Z212" s="5">
        <f>IF(AND(I212&lt;=7,X212&gt;Inputs!$B$33),MAX(C212,Inputs!$B$33),X212)</f>
        <v>0</v>
      </c>
      <c r="AA212" s="5">
        <f>IF(W212&gt;Inputs!$B$34,Inputs!$B$34,Y212)</f>
        <v>0</v>
      </c>
      <c r="AB212" s="5">
        <f>IF(Z212&gt;Inputs!$B$34,Inputs!$B$34,Z212)</f>
        <v>0</v>
      </c>
      <c r="AC212" s="5">
        <f>IF(AA212&gt;Inputs!$B$34,Inputs!$B$34,AA212)</f>
        <v>0</v>
      </c>
      <c r="AD212" s="11">
        <f t="shared" si="22"/>
        <v>0</v>
      </c>
      <c r="AE212" s="11">
        <f t="shared" si="23"/>
        <v>0</v>
      </c>
    </row>
    <row r="213" spans="1:31" x14ac:dyDescent="0.25">
      <c r="A213" s="1">
        <f>'Salary and Rating'!A214</f>
        <v>0</v>
      </c>
      <c r="B213" s="1">
        <f>'Salary and Rating'!B214</f>
        <v>0</v>
      </c>
      <c r="C213" s="13">
        <f>'Salary and Rating'!C214</f>
        <v>0</v>
      </c>
      <c r="D213" s="5">
        <v>0</v>
      </c>
      <c r="E213" s="5">
        <v>0</v>
      </c>
      <c r="F213" s="5">
        <v>0</v>
      </c>
      <c r="G213" s="5">
        <v>0</v>
      </c>
      <c r="H213" s="5">
        <v>0</v>
      </c>
      <c r="I213" s="5">
        <f>'Salary and Rating'!J214</f>
        <v>0</v>
      </c>
      <c r="J213" s="5">
        <f>IFERROR(IF(VLOOKUP(I213,Inputs!$A$20:$G$29,3,FALSE)="Stipend Award",VLOOKUP(I213,Inputs!$A$7:$G$16,3,FALSE),0),0)</f>
        <v>0</v>
      </c>
      <c r="K213" s="5">
        <f>IFERROR(IF(VLOOKUP(I213,Inputs!$A$20:$G$29,4,FALSE)="Stipend Award",VLOOKUP(I213,Inputs!$A$7:$G$16,4,FALSE),0),0)</f>
        <v>0</v>
      </c>
      <c r="L213" s="5">
        <f>IFERROR(IF(F213=1,IF(VLOOKUP(I213,Inputs!$A$20:$G$29,5,FALSE)="Stipend Award",VLOOKUP(I213,Inputs!$A$7:$G$16,5,FALSE),0),0),0)</f>
        <v>0</v>
      </c>
      <c r="M213" s="5">
        <f>IFERROR(IF(G213=1,IF(VLOOKUP(I213,Inputs!$A$20:$G$29,6,FALSE)="Stipend Award",VLOOKUP(I213,Inputs!$A$7:$G$16,6,FALSE),0),0),0)</f>
        <v>0</v>
      </c>
      <c r="N213" s="5">
        <f>IFERROR(IF(H213=1,IF(VLOOKUP(I213,Inputs!$A$20:$G$29,7,FALSE)="Stipend Award",VLOOKUP(I213,Inputs!$A$7:$G$16,7,FALSE),0),0),0)</f>
        <v>0</v>
      </c>
      <c r="O213" s="5">
        <f>IFERROR(IF(VLOOKUP(I213,Inputs!$A$20:$G$29,3,FALSE)="Base Increase",VLOOKUP(I213,Inputs!$A$7:$G$16,3,FALSE),0),0)</f>
        <v>0</v>
      </c>
      <c r="P213" s="5">
        <f>IFERROR(IF(VLOOKUP(I213,Inputs!$A$20:$G$29,4,FALSE)="Base Increase",VLOOKUP(I213,Inputs!$A$7:$G$16,4,FALSE),0),0)</f>
        <v>0</v>
      </c>
      <c r="Q213" s="5">
        <f>IFERROR(IF(F213=1,IF(VLOOKUP(I213,Inputs!$A$20:$G$29,5,FALSE)="Base Increase",VLOOKUP(I213,Inputs!$A$7:$G$16,5,FALSE),0),0),0)</f>
        <v>0</v>
      </c>
      <c r="R213" s="5">
        <f>IFERROR(IF(G213=1,IF(VLOOKUP(I213,Inputs!$A$20:$G$29,6,FALSE)="Base Increase",VLOOKUP(I213,Inputs!$A$7:$G$16,6,FALSE),0),0),0)</f>
        <v>0</v>
      </c>
      <c r="S213" s="5">
        <f>IFERROR(IF(H213=1,IF(VLOOKUP(I213,Inputs!$A$20:$G$29,7,FALSE)="Base Increase",VLOOKUP(I213,Inputs!$A$7:$G$16,7,FALSE),0),0),0)</f>
        <v>0</v>
      </c>
      <c r="T213" s="5">
        <f t="shared" si="18"/>
        <v>0</v>
      </c>
      <c r="U213" s="5">
        <f t="shared" si="19"/>
        <v>0</v>
      </c>
      <c r="V213" s="5">
        <f t="shared" si="20"/>
        <v>0</v>
      </c>
      <c r="W213" s="5">
        <f t="shared" si="21"/>
        <v>0</v>
      </c>
      <c r="X213" s="5">
        <f>IF(AND(I213&lt;=4,V213&gt;Inputs!$B$32),MAX(C213,Inputs!$B$32),V213)</f>
        <v>0</v>
      </c>
      <c r="Y213" s="5">
        <f>IF(AND(I213&lt;=4,W213&gt;Inputs!$B$32),MAX(C213,Inputs!$B$32),W213)</f>
        <v>0</v>
      </c>
      <c r="Z213" s="5">
        <f>IF(AND(I213&lt;=7,X213&gt;Inputs!$B$33),MAX(C213,Inputs!$B$33),X213)</f>
        <v>0</v>
      </c>
      <c r="AA213" s="5">
        <f>IF(W213&gt;Inputs!$B$34,Inputs!$B$34,Y213)</f>
        <v>0</v>
      </c>
      <c r="AB213" s="5">
        <f>IF(Z213&gt;Inputs!$B$34,Inputs!$B$34,Z213)</f>
        <v>0</v>
      </c>
      <c r="AC213" s="5">
        <f>IF(AA213&gt;Inputs!$B$34,Inputs!$B$34,AA213)</f>
        <v>0</v>
      </c>
      <c r="AD213" s="11">
        <f t="shared" si="22"/>
        <v>0</v>
      </c>
      <c r="AE213" s="11">
        <f t="shared" si="23"/>
        <v>0</v>
      </c>
    </row>
    <row r="214" spans="1:31" x14ac:dyDescent="0.25">
      <c r="A214" s="1">
        <f>'Salary and Rating'!A215</f>
        <v>0</v>
      </c>
      <c r="B214" s="1">
        <f>'Salary and Rating'!B215</f>
        <v>0</v>
      </c>
      <c r="C214" s="13">
        <f>'Salary and Rating'!C215</f>
        <v>0</v>
      </c>
      <c r="D214" s="5">
        <v>0</v>
      </c>
      <c r="E214" s="5">
        <v>0</v>
      </c>
      <c r="F214" s="5">
        <v>0</v>
      </c>
      <c r="G214" s="5">
        <v>0</v>
      </c>
      <c r="H214" s="5">
        <v>0</v>
      </c>
      <c r="I214" s="5">
        <f>'Salary and Rating'!J215</f>
        <v>0</v>
      </c>
      <c r="J214" s="5">
        <f>IFERROR(IF(VLOOKUP(I214,Inputs!$A$20:$G$29,3,FALSE)="Stipend Award",VLOOKUP(I214,Inputs!$A$7:$G$16,3,FALSE),0),0)</f>
        <v>0</v>
      </c>
      <c r="K214" s="5">
        <f>IFERROR(IF(VLOOKUP(I214,Inputs!$A$20:$G$29,4,FALSE)="Stipend Award",VLOOKUP(I214,Inputs!$A$7:$G$16,4,FALSE),0),0)</f>
        <v>0</v>
      </c>
      <c r="L214" s="5">
        <f>IFERROR(IF(F214=1,IF(VLOOKUP(I214,Inputs!$A$20:$G$29,5,FALSE)="Stipend Award",VLOOKUP(I214,Inputs!$A$7:$G$16,5,FALSE),0),0),0)</f>
        <v>0</v>
      </c>
      <c r="M214" s="5">
        <f>IFERROR(IF(G214=1,IF(VLOOKUP(I214,Inputs!$A$20:$G$29,6,FALSE)="Stipend Award",VLOOKUP(I214,Inputs!$A$7:$G$16,6,FALSE),0),0),0)</f>
        <v>0</v>
      </c>
      <c r="N214" s="5">
        <f>IFERROR(IF(H214=1,IF(VLOOKUP(I214,Inputs!$A$20:$G$29,7,FALSE)="Stipend Award",VLOOKUP(I214,Inputs!$A$7:$G$16,7,FALSE),0),0),0)</f>
        <v>0</v>
      </c>
      <c r="O214" s="5">
        <f>IFERROR(IF(VLOOKUP(I214,Inputs!$A$20:$G$29,3,FALSE)="Base Increase",VLOOKUP(I214,Inputs!$A$7:$G$16,3,FALSE),0),0)</f>
        <v>0</v>
      </c>
      <c r="P214" s="5">
        <f>IFERROR(IF(VLOOKUP(I214,Inputs!$A$20:$G$29,4,FALSE)="Base Increase",VLOOKUP(I214,Inputs!$A$7:$G$16,4,FALSE),0),0)</f>
        <v>0</v>
      </c>
      <c r="Q214" s="5">
        <f>IFERROR(IF(F214=1,IF(VLOOKUP(I214,Inputs!$A$20:$G$29,5,FALSE)="Base Increase",VLOOKUP(I214,Inputs!$A$7:$G$16,5,FALSE),0),0),0)</f>
        <v>0</v>
      </c>
      <c r="R214" s="5">
        <f>IFERROR(IF(G214=1,IF(VLOOKUP(I214,Inputs!$A$20:$G$29,6,FALSE)="Base Increase",VLOOKUP(I214,Inputs!$A$7:$G$16,6,FALSE),0),0),0)</f>
        <v>0</v>
      </c>
      <c r="S214" s="5">
        <f>IFERROR(IF(H214=1,IF(VLOOKUP(I214,Inputs!$A$20:$G$29,7,FALSE)="Base Increase",VLOOKUP(I214,Inputs!$A$7:$G$16,7,FALSE),0),0),0)</f>
        <v>0</v>
      </c>
      <c r="T214" s="5">
        <f t="shared" si="18"/>
        <v>0</v>
      </c>
      <c r="U214" s="5">
        <f t="shared" si="19"/>
        <v>0</v>
      </c>
      <c r="V214" s="5">
        <f t="shared" si="20"/>
        <v>0</v>
      </c>
      <c r="W214" s="5">
        <f t="shared" si="21"/>
        <v>0</v>
      </c>
      <c r="X214" s="5">
        <f>IF(AND(I214&lt;=4,V214&gt;Inputs!$B$32),MAX(C214,Inputs!$B$32),V214)</f>
        <v>0</v>
      </c>
      <c r="Y214" s="5">
        <f>IF(AND(I214&lt;=4,W214&gt;Inputs!$B$32),MAX(C214,Inputs!$B$32),W214)</f>
        <v>0</v>
      </c>
      <c r="Z214" s="5">
        <f>IF(AND(I214&lt;=7,X214&gt;Inputs!$B$33),MAX(C214,Inputs!$B$33),X214)</f>
        <v>0</v>
      </c>
      <c r="AA214" s="5">
        <f>IF(W214&gt;Inputs!$B$34,Inputs!$B$34,Y214)</f>
        <v>0</v>
      </c>
      <c r="AB214" s="5">
        <f>IF(Z214&gt;Inputs!$B$34,Inputs!$B$34,Z214)</f>
        <v>0</v>
      </c>
      <c r="AC214" s="5">
        <f>IF(AA214&gt;Inputs!$B$34,Inputs!$B$34,AA214)</f>
        <v>0</v>
      </c>
      <c r="AD214" s="11">
        <f t="shared" si="22"/>
        <v>0</v>
      </c>
      <c r="AE214" s="11">
        <f t="shared" si="23"/>
        <v>0</v>
      </c>
    </row>
    <row r="215" spans="1:31" x14ac:dyDescent="0.25">
      <c r="A215" s="1">
        <f>'Salary and Rating'!A216</f>
        <v>0</v>
      </c>
      <c r="B215" s="1">
        <f>'Salary and Rating'!B216</f>
        <v>0</v>
      </c>
      <c r="C215" s="13">
        <f>'Salary and Rating'!C216</f>
        <v>0</v>
      </c>
      <c r="D215" s="5">
        <v>0</v>
      </c>
      <c r="E215" s="5">
        <v>0</v>
      </c>
      <c r="F215" s="5">
        <v>0</v>
      </c>
      <c r="G215" s="5">
        <v>0</v>
      </c>
      <c r="H215" s="5">
        <v>0</v>
      </c>
      <c r="I215" s="5">
        <f>'Salary and Rating'!J216</f>
        <v>0</v>
      </c>
      <c r="J215" s="5">
        <f>IFERROR(IF(VLOOKUP(I215,Inputs!$A$20:$G$29,3,FALSE)="Stipend Award",VLOOKUP(I215,Inputs!$A$7:$G$16,3,FALSE),0),0)</f>
        <v>0</v>
      </c>
      <c r="K215" s="5">
        <f>IFERROR(IF(VLOOKUP(I215,Inputs!$A$20:$G$29,4,FALSE)="Stipend Award",VLOOKUP(I215,Inputs!$A$7:$G$16,4,FALSE),0),0)</f>
        <v>0</v>
      </c>
      <c r="L215" s="5">
        <f>IFERROR(IF(F215=1,IF(VLOOKUP(I215,Inputs!$A$20:$G$29,5,FALSE)="Stipend Award",VLOOKUP(I215,Inputs!$A$7:$G$16,5,FALSE),0),0),0)</f>
        <v>0</v>
      </c>
      <c r="M215" s="5">
        <f>IFERROR(IF(G215=1,IF(VLOOKUP(I215,Inputs!$A$20:$G$29,6,FALSE)="Stipend Award",VLOOKUP(I215,Inputs!$A$7:$G$16,6,FALSE),0),0),0)</f>
        <v>0</v>
      </c>
      <c r="N215" s="5">
        <f>IFERROR(IF(H215=1,IF(VLOOKUP(I215,Inputs!$A$20:$G$29,7,FALSE)="Stipend Award",VLOOKUP(I215,Inputs!$A$7:$G$16,7,FALSE),0),0),0)</f>
        <v>0</v>
      </c>
      <c r="O215" s="5">
        <f>IFERROR(IF(VLOOKUP(I215,Inputs!$A$20:$G$29,3,FALSE)="Base Increase",VLOOKUP(I215,Inputs!$A$7:$G$16,3,FALSE),0),0)</f>
        <v>0</v>
      </c>
      <c r="P215" s="5">
        <f>IFERROR(IF(VLOOKUP(I215,Inputs!$A$20:$G$29,4,FALSE)="Base Increase",VLOOKUP(I215,Inputs!$A$7:$G$16,4,FALSE),0),0)</f>
        <v>0</v>
      </c>
      <c r="Q215" s="5">
        <f>IFERROR(IF(F215=1,IF(VLOOKUP(I215,Inputs!$A$20:$G$29,5,FALSE)="Base Increase",VLOOKUP(I215,Inputs!$A$7:$G$16,5,FALSE),0),0),0)</f>
        <v>0</v>
      </c>
      <c r="R215" s="5">
        <f>IFERROR(IF(G215=1,IF(VLOOKUP(I215,Inputs!$A$20:$G$29,6,FALSE)="Base Increase",VLOOKUP(I215,Inputs!$A$7:$G$16,6,FALSE),0),0),0)</f>
        <v>0</v>
      </c>
      <c r="S215" s="5">
        <f>IFERROR(IF(H215=1,IF(VLOOKUP(I215,Inputs!$A$20:$G$29,7,FALSE)="Base Increase",VLOOKUP(I215,Inputs!$A$7:$G$16,7,FALSE),0),0),0)</f>
        <v>0</v>
      </c>
      <c r="T215" s="5">
        <f t="shared" si="18"/>
        <v>0</v>
      </c>
      <c r="U215" s="5">
        <f t="shared" si="19"/>
        <v>0</v>
      </c>
      <c r="V215" s="5">
        <f t="shared" si="20"/>
        <v>0</v>
      </c>
      <c r="W215" s="5">
        <f t="shared" si="21"/>
        <v>0</v>
      </c>
      <c r="X215" s="5">
        <f>IF(AND(I215&lt;=4,V215&gt;Inputs!$B$32),MAX(C215,Inputs!$B$32),V215)</f>
        <v>0</v>
      </c>
      <c r="Y215" s="5">
        <f>IF(AND(I215&lt;=4,W215&gt;Inputs!$B$32),MAX(C215,Inputs!$B$32),W215)</f>
        <v>0</v>
      </c>
      <c r="Z215" s="5">
        <f>IF(AND(I215&lt;=7,X215&gt;Inputs!$B$33),MAX(C215,Inputs!$B$33),X215)</f>
        <v>0</v>
      </c>
      <c r="AA215" s="5">
        <f>IF(W215&gt;Inputs!$B$34,Inputs!$B$34,Y215)</f>
        <v>0</v>
      </c>
      <c r="AB215" s="5">
        <f>IF(Z215&gt;Inputs!$B$34,Inputs!$B$34,Z215)</f>
        <v>0</v>
      </c>
      <c r="AC215" s="5">
        <f>IF(AA215&gt;Inputs!$B$34,Inputs!$B$34,AA215)</f>
        <v>0</v>
      </c>
      <c r="AD215" s="11">
        <f t="shared" si="22"/>
        <v>0</v>
      </c>
      <c r="AE215" s="11">
        <f t="shared" si="23"/>
        <v>0</v>
      </c>
    </row>
    <row r="216" spans="1:31" x14ac:dyDescent="0.25">
      <c r="A216" s="1">
        <f>'Salary and Rating'!A217</f>
        <v>0</v>
      </c>
      <c r="B216" s="1">
        <f>'Salary and Rating'!B217</f>
        <v>0</v>
      </c>
      <c r="C216" s="13">
        <f>'Salary and Rating'!C217</f>
        <v>0</v>
      </c>
      <c r="D216" s="5">
        <v>0</v>
      </c>
      <c r="E216" s="5">
        <v>0</v>
      </c>
      <c r="F216" s="5">
        <v>0</v>
      </c>
      <c r="G216" s="5">
        <v>0</v>
      </c>
      <c r="H216" s="5">
        <v>0</v>
      </c>
      <c r="I216" s="5">
        <f>'Salary and Rating'!J217</f>
        <v>0</v>
      </c>
      <c r="J216" s="5">
        <f>IFERROR(IF(VLOOKUP(I216,Inputs!$A$20:$G$29,3,FALSE)="Stipend Award",VLOOKUP(I216,Inputs!$A$7:$G$16,3,FALSE),0),0)</f>
        <v>0</v>
      </c>
      <c r="K216" s="5">
        <f>IFERROR(IF(VLOOKUP(I216,Inputs!$A$20:$G$29,4,FALSE)="Stipend Award",VLOOKUP(I216,Inputs!$A$7:$G$16,4,FALSE),0),0)</f>
        <v>0</v>
      </c>
      <c r="L216" s="5">
        <f>IFERROR(IF(F216=1,IF(VLOOKUP(I216,Inputs!$A$20:$G$29,5,FALSE)="Stipend Award",VLOOKUP(I216,Inputs!$A$7:$G$16,5,FALSE),0),0),0)</f>
        <v>0</v>
      </c>
      <c r="M216" s="5">
        <f>IFERROR(IF(G216=1,IF(VLOOKUP(I216,Inputs!$A$20:$G$29,6,FALSE)="Stipend Award",VLOOKUP(I216,Inputs!$A$7:$G$16,6,FALSE),0),0),0)</f>
        <v>0</v>
      </c>
      <c r="N216" s="5">
        <f>IFERROR(IF(H216=1,IF(VLOOKUP(I216,Inputs!$A$20:$G$29,7,FALSE)="Stipend Award",VLOOKUP(I216,Inputs!$A$7:$G$16,7,FALSE),0),0),0)</f>
        <v>0</v>
      </c>
      <c r="O216" s="5">
        <f>IFERROR(IF(VLOOKUP(I216,Inputs!$A$20:$G$29,3,FALSE)="Base Increase",VLOOKUP(I216,Inputs!$A$7:$G$16,3,FALSE),0),0)</f>
        <v>0</v>
      </c>
      <c r="P216" s="5">
        <f>IFERROR(IF(VLOOKUP(I216,Inputs!$A$20:$G$29,4,FALSE)="Base Increase",VLOOKUP(I216,Inputs!$A$7:$G$16,4,FALSE),0),0)</f>
        <v>0</v>
      </c>
      <c r="Q216" s="5">
        <f>IFERROR(IF(F216=1,IF(VLOOKUP(I216,Inputs!$A$20:$G$29,5,FALSE)="Base Increase",VLOOKUP(I216,Inputs!$A$7:$G$16,5,FALSE),0),0),0)</f>
        <v>0</v>
      </c>
      <c r="R216" s="5">
        <f>IFERROR(IF(G216=1,IF(VLOOKUP(I216,Inputs!$A$20:$G$29,6,FALSE)="Base Increase",VLOOKUP(I216,Inputs!$A$7:$G$16,6,FALSE),0),0),0)</f>
        <v>0</v>
      </c>
      <c r="S216" s="5">
        <f>IFERROR(IF(H216=1,IF(VLOOKUP(I216,Inputs!$A$20:$G$29,7,FALSE)="Base Increase",VLOOKUP(I216,Inputs!$A$7:$G$16,7,FALSE),0),0),0)</f>
        <v>0</v>
      </c>
      <c r="T216" s="5">
        <f t="shared" si="18"/>
        <v>0</v>
      </c>
      <c r="U216" s="5">
        <f t="shared" si="19"/>
        <v>0</v>
      </c>
      <c r="V216" s="5">
        <f t="shared" si="20"/>
        <v>0</v>
      </c>
      <c r="W216" s="5">
        <f t="shared" si="21"/>
        <v>0</v>
      </c>
      <c r="X216" s="5">
        <f>IF(AND(I216&lt;=4,V216&gt;Inputs!$B$32),MAX(C216,Inputs!$B$32),V216)</f>
        <v>0</v>
      </c>
      <c r="Y216" s="5">
        <f>IF(AND(I216&lt;=4,W216&gt;Inputs!$B$32),MAX(C216,Inputs!$B$32),W216)</f>
        <v>0</v>
      </c>
      <c r="Z216" s="5">
        <f>IF(AND(I216&lt;=7,X216&gt;Inputs!$B$33),MAX(C216,Inputs!$B$33),X216)</f>
        <v>0</v>
      </c>
      <c r="AA216" s="5">
        <f>IF(W216&gt;Inputs!$B$34,Inputs!$B$34,Y216)</f>
        <v>0</v>
      </c>
      <c r="AB216" s="5">
        <f>IF(Z216&gt;Inputs!$B$34,Inputs!$B$34,Z216)</f>
        <v>0</v>
      </c>
      <c r="AC216" s="5">
        <f>IF(AA216&gt;Inputs!$B$34,Inputs!$B$34,AA216)</f>
        <v>0</v>
      </c>
      <c r="AD216" s="11">
        <f t="shared" si="22"/>
        <v>0</v>
      </c>
      <c r="AE216" s="11">
        <f t="shared" si="23"/>
        <v>0</v>
      </c>
    </row>
    <row r="217" spans="1:31" x14ac:dyDescent="0.25">
      <c r="A217" s="1">
        <f>'Salary and Rating'!A218</f>
        <v>0</v>
      </c>
      <c r="B217" s="1">
        <f>'Salary and Rating'!B218</f>
        <v>0</v>
      </c>
      <c r="C217" s="13">
        <f>'Salary and Rating'!C218</f>
        <v>0</v>
      </c>
      <c r="D217" s="5">
        <v>0</v>
      </c>
      <c r="E217" s="5">
        <v>0</v>
      </c>
      <c r="F217" s="5">
        <v>0</v>
      </c>
      <c r="G217" s="5">
        <v>0</v>
      </c>
      <c r="H217" s="5">
        <v>0</v>
      </c>
      <c r="I217" s="5">
        <f>'Salary and Rating'!J218</f>
        <v>0</v>
      </c>
      <c r="J217" s="5">
        <f>IFERROR(IF(VLOOKUP(I217,Inputs!$A$20:$G$29,3,FALSE)="Stipend Award",VLOOKUP(I217,Inputs!$A$7:$G$16,3,FALSE),0),0)</f>
        <v>0</v>
      </c>
      <c r="K217" s="5">
        <f>IFERROR(IF(VLOOKUP(I217,Inputs!$A$20:$G$29,4,FALSE)="Stipend Award",VLOOKUP(I217,Inputs!$A$7:$G$16,4,FALSE),0),0)</f>
        <v>0</v>
      </c>
      <c r="L217" s="5">
        <f>IFERROR(IF(F217=1,IF(VLOOKUP(I217,Inputs!$A$20:$G$29,5,FALSE)="Stipend Award",VLOOKUP(I217,Inputs!$A$7:$G$16,5,FALSE),0),0),0)</f>
        <v>0</v>
      </c>
      <c r="M217" s="5">
        <f>IFERROR(IF(G217=1,IF(VLOOKUP(I217,Inputs!$A$20:$G$29,6,FALSE)="Stipend Award",VLOOKUP(I217,Inputs!$A$7:$G$16,6,FALSE),0),0),0)</f>
        <v>0</v>
      </c>
      <c r="N217" s="5">
        <f>IFERROR(IF(H217=1,IF(VLOOKUP(I217,Inputs!$A$20:$G$29,7,FALSE)="Stipend Award",VLOOKUP(I217,Inputs!$A$7:$G$16,7,FALSE),0),0),0)</f>
        <v>0</v>
      </c>
      <c r="O217" s="5">
        <f>IFERROR(IF(VLOOKUP(I217,Inputs!$A$20:$G$29,3,FALSE)="Base Increase",VLOOKUP(I217,Inputs!$A$7:$G$16,3,FALSE),0),0)</f>
        <v>0</v>
      </c>
      <c r="P217" s="5">
        <f>IFERROR(IF(VLOOKUP(I217,Inputs!$A$20:$G$29,4,FALSE)="Base Increase",VLOOKUP(I217,Inputs!$A$7:$G$16,4,FALSE),0),0)</f>
        <v>0</v>
      </c>
      <c r="Q217" s="5">
        <f>IFERROR(IF(F217=1,IF(VLOOKUP(I217,Inputs!$A$20:$G$29,5,FALSE)="Base Increase",VLOOKUP(I217,Inputs!$A$7:$G$16,5,FALSE),0),0),0)</f>
        <v>0</v>
      </c>
      <c r="R217" s="5">
        <f>IFERROR(IF(G217=1,IF(VLOOKUP(I217,Inputs!$A$20:$G$29,6,FALSE)="Base Increase",VLOOKUP(I217,Inputs!$A$7:$G$16,6,FALSE),0),0),0)</f>
        <v>0</v>
      </c>
      <c r="S217" s="5">
        <f>IFERROR(IF(H217=1,IF(VLOOKUP(I217,Inputs!$A$20:$G$29,7,FALSE)="Base Increase",VLOOKUP(I217,Inputs!$A$7:$G$16,7,FALSE),0),0),0)</f>
        <v>0</v>
      </c>
      <c r="T217" s="5">
        <f t="shared" si="18"/>
        <v>0</v>
      </c>
      <c r="U217" s="5">
        <f t="shared" si="19"/>
        <v>0</v>
      </c>
      <c r="V217" s="5">
        <f t="shared" si="20"/>
        <v>0</v>
      </c>
      <c r="W217" s="5">
        <f t="shared" si="21"/>
        <v>0</v>
      </c>
      <c r="X217" s="5">
        <f>IF(AND(I217&lt;=4,V217&gt;Inputs!$B$32),MAX(C217,Inputs!$B$32),V217)</f>
        <v>0</v>
      </c>
      <c r="Y217" s="5">
        <f>IF(AND(I217&lt;=4,W217&gt;Inputs!$B$32),MAX(C217,Inputs!$B$32),W217)</f>
        <v>0</v>
      </c>
      <c r="Z217" s="5">
        <f>IF(AND(I217&lt;=7,X217&gt;Inputs!$B$33),MAX(C217,Inputs!$B$33),X217)</f>
        <v>0</v>
      </c>
      <c r="AA217" s="5">
        <f>IF(W217&gt;Inputs!$B$34,Inputs!$B$34,Y217)</f>
        <v>0</v>
      </c>
      <c r="AB217" s="5">
        <f>IF(Z217&gt;Inputs!$B$34,Inputs!$B$34,Z217)</f>
        <v>0</v>
      </c>
      <c r="AC217" s="5">
        <f>IF(AA217&gt;Inputs!$B$34,Inputs!$B$34,AA217)</f>
        <v>0</v>
      </c>
      <c r="AD217" s="11">
        <f t="shared" si="22"/>
        <v>0</v>
      </c>
      <c r="AE217" s="11">
        <f t="shared" si="23"/>
        <v>0</v>
      </c>
    </row>
    <row r="218" spans="1:31" x14ac:dyDescent="0.25">
      <c r="A218" s="1">
        <f>'Salary and Rating'!A219</f>
        <v>0</v>
      </c>
      <c r="B218" s="1">
        <f>'Salary and Rating'!B219</f>
        <v>0</v>
      </c>
      <c r="C218" s="13">
        <f>'Salary and Rating'!C219</f>
        <v>0</v>
      </c>
      <c r="D218" s="5">
        <v>0</v>
      </c>
      <c r="E218" s="5">
        <v>0</v>
      </c>
      <c r="F218" s="5">
        <v>0</v>
      </c>
      <c r="G218" s="5">
        <v>0</v>
      </c>
      <c r="H218" s="5">
        <v>0</v>
      </c>
      <c r="I218" s="5">
        <f>'Salary and Rating'!J219</f>
        <v>0</v>
      </c>
      <c r="J218" s="5">
        <f>IFERROR(IF(VLOOKUP(I218,Inputs!$A$20:$G$29,3,FALSE)="Stipend Award",VLOOKUP(I218,Inputs!$A$7:$G$16,3,FALSE),0),0)</f>
        <v>0</v>
      </c>
      <c r="K218" s="5">
        <f>IFERROR(IF(VLOOKUP(I218,Inputs!$A$20:$G$29,4,FALSE)="Stipend Award",VLOOKUP(I218,Inputs!$A$7:$G$16,4,FALSE),0),0)</f>
        <v>0</v>
      </c>
      <c r="L218" s="5">
        <f>IFERROR(IF(F218=1,IF(VLOOKUP(I218,Inputs!$A$20:$G$29,5,FALSE)="Stipend Award",VLOOKUP(I218,Inputs!$A$7:$G$16,5,FALSE),0),0),0)</f>
        <v>0</v>
      </c>
      <c r="M218" s="5">
        <f>IFERROR(IF(G218=1,IF(VLOOKUP(I218,Inputs!$A$20:$G$29,6,FALSE)="Stipend Award",VLOOKUP(I218,Inputs!$A$7:$G$16,6,FALSE),0),0),0)</f>
        <v>0</v>
      </c>
      <c r="N218" s="5">
        <f>IFERROR(IF(H218=1,IF(VLOOKUP(I218,Inputs!$A$20:$G$29,7,FALSE)="Stipend Award",VLOOKUP(I218,Inputs!$A$7:$G$16,7,FALSE),0),0),0)</f>
        <v>0</v>
      </c>
      <c r="O218" s="5">
        <f>IFERROR(IF(VLOOKUP(I218,Inputs!$A$20:$G$29,3,FALSE)="Base Increase",VLOOKUP(I218,Inputs!$A$7:$G$16,3,FALSE),0),0)</f>
        <v>0</v>
      </c>
      <c r="P218" s="5">
        <f>IFERROR(IF(VLOOKUP(I218,Inputs!$A$20:$G$29,4,FALSE)="Base Increase",VLOOKUP(I218,Inputs!$A$7:$G$16,4,FALSE),0),0)</f>
        <v>0</v>
      </c>
      <c r="Q218" s="5">
        <f>IFERROR(IF(F218=1,IF(VLOOKUP(I218,Inputs!$A$20:$G$29,5,FALSE)="Base Increase",VLOOKUP(I218,Inputs!$A$7:$G$16,5,FALSE),0),0),0)</f>
        <v>0</v>
      </c>
      <c r="R218" s="5">
        <f>IFERROR(IF(G218=1,IF(VLOOKUP(I218,Inputs!$A$20:$G$29,6,FALSE)="Base Increase",VLOOKUP(I218,Inputs!$A$7:$G$16,6,FALSE),0),0),0)</f>
        <v>0</v>
      </c>
      <c r="S218" s="5">
        <f>IFERROR(IF(H218=1,IF(VLOOKUP(I218,Inputs!$A$20:$G$29,7,FALSE)="Base Increase",VLOOKUP(I218,Inputs!$A$7:$G$16,7,FALSE),0),0),0)</f>
        <v>0</v>
      </c>
      <c r="T218" s="5">
        <f t="shared" si="18"/>
        <v>0</v>
      </c>
      <c r="U218" s="5">
        <f t="shared" si="19"/>
        <v>0</v>
      </c>
      <c r="V218" s="5">
        <f t="shared" si="20"/>
        <v>0</v>
      </c>
      <c r="W218" s="5">
        <f t="shared" si="21"/>
        <v>0</v>
      </c>
      <c r="X218" s="5">
        <f>IF(AND(I218&lt;=4,V218&gt;Inputs!$B$32),MAX(C218,Inputs!$B$32),V218)</f>
        <v>0</v>
      </c>
      <c r="Y218" s="5">
        <f>IF(AND(I218&lt;=4,W218&gt;Inputs!$B$32),MAX(C218,Inputs!$B$32),W218)</f>
        <v>0</v>
      </c>
      <c r="Z218" s="5">
        <f>IF(AND(I218&lt;=7,X218&gt;Inputs!$B$33),MAX(C218,Inputs!$B$33),X218)</f>
        <v>0</v>
      </c>
      <c r="AA218" s="5">
        <f>IF(W218&gt;Inputs!$B$34,Inputs!$B$34,Y218)</f>
        <v>0</v>
      </c>
      <c r="AB218" s="5">
        <f>IF(Z218&gt;Inputs!$B$34,Inputs!$B$34,Z218)</f>
        <v>0</v>
      </c>
      <c r="AC218" s="5">
        <f>IF(AA218&gt;Inputs!$B$34,Inputs!$B$34,AA218)</f>
        <v>0</v>
      </c>
      <c r="AD218" s="11">
        <f t="shared" si="22"/>
        <v>0</v>
      </c>
      <c r="AE218" s="11">
        <f t="shared" si="23"/>
        <v>0</v>
      </c>
    </row>
    <row r="219" spans="1:31" x14ac:dyDescent="0.25">
      <c r="A219" s="1">
        <f>'Salary and Rating'!A220</f>
        <v>0</v>
      </c>
      <c r="B219" s="1">
        <f>'Salary and Rating'!B220</f>
        <v>0</v>
      </c>
      <c r="C219" s="13">
        <f>'Salary and Rating'!C220</f>
        <v>0</v>
      </c>
      <c r="D219" s="5">
        <v>0</v>
      </c>
      <c r="E219" s="5">
        <v>0</v>
      </c>
      <c r="F219" s="5">
        <v>0</v>
      </c>
      <c r="G219" s="5">
        <v>0</v>
      </c>
      <c r="H219" s="5">
        <v>0</v>
      </c>
      <c r="I219" s="5">
        <f>'Salary and Rating'!J220</f>
        <v>0</v>
      </c>
      <c r="J219" s="5">
        <f>IFERROR(IF(VLOOKUP(I219,Inputs!$A$20:$G$29,3,FALSE)="Stipend Award",VLOOKUP(I219,Inputs!$A$7:$G$16,3,FALSE),0),0)</f>
        <v>0</v>
      </c>
      <c r="K219" s="5">
        <f>IFERROR(IF(VLOOKUP(I219,Inputs!$A$20:$G$29,4,FALSE)="Stipend Award",VLOOKUP(I219,Inputs!$A$7:$G$16,4,FALSE),0),0)</f>
        <v>0</v>
      </c>
      <c r="L219" s="5">
        <f>IFERROR(IF(F219=1,IF(VLOOKUP(I219,Inputs!$A$20:$G$29,5,FALSE)="Stipend Award",VLOOKUP(I219,Inputs!$A$7:$G$16,5,FALSE),0),0),0)</f>
        <v>0</v>
      </c>
      <c r="M219" s="5">
        <f>IFERROR(IF(G219=1,IF(VLOOKUP(I219,Inputs!$A$20:$G$29,6,FALSE)="Stipend Award",VLOOKUP(I219,Inputs!$A$7:$G$16,6,FALSE),0),0),0)</f>
        <v>0</v>
      </c>
      <c r="N219" s="5">
        <f>IFERROR(IF(H219=1,IF(VLOOKUP(I219,Inputs!$A$20:$G$29,7,FALSE)="Stipend Award",VLOOKUP(I219,Inputs!$A$7:$G$16,7,FALSE),0),0),0)</f>
        <v>0</v>
      </c>
      <c r="O219" s="5">
        <f>IFERROR(IF(VLOOKUP(I219,Inputs!$A$20:$G$29,3,FALSE)="Base Increase",VLOOKUP(I219,Inputs!$A$7:$G$16,3,FALSE),0),0)</f>
        <v>0</v>
      </c>
      <c r="P219" s="5">
        <f>IFERROR(IF(VLOOKUP(I219,Inputs!$A$20:$G$29,4,FALSE)="Base Increase",VLOOKUP(I219,Inputs!$A$7:$G$16,4,FALSE),0),0)</f>
        <v>0</v>
      </c>
      <c r="Q219" s="5">
        <f>IFERROR(IF(F219=1,IF(VLOOKUP(I219,Inputs!$A$20:$G$29,5,FALSE)="Base Increase",VLOOKUP(I219,Inputs!$A$7:$G$16,5,FALSE),0),0),0)</f>
        <v>0</v>
      </c>
      <c r="R219" s="5">
        <f>IFERROR(IF(G219=1,IF(VLOOKUP(I219,Inputs!$A$20:$G$29,6,FALSE)="Base Increase",VLOOKUP(I219,Inputs!$A$7:$G$16,6,FALSE),0),0),0)</f>
        <v>0</v>
      </c>
      <c r="S219" s="5">
        <f>IFERROR(IF(H219=1,IF(VLOOKUP(I219,Inputs!$A$20:$G$29,7,FALSE)="Base Increase",VLOOKUP(I219,Inputs!$A$7:$G$16,7,FALSE),0),0),0)</f>
        <v>0</v>
      </c>
      <c r="T219" s="5">
        <f t="shared" si="18"/>
        <v>0</v>
      </c>
      <c r="U219" s="5">
        <f t="shared" si="19"/>
        <v>0</v>
      </c>
      <c r="V219" s="5">
        <f t="shared" si="20"/>
        <v>0</v>
      </c>
      <c r="W219" s="5">
        <f t="shared" si="21"/>
        <v>0</v>
      </c>
      <c r="X219" s="5">
        <f>IF(AND(I219&lt;=4,V219&gt;Inputs!$B$32),MAX(C219,Inputs!$B$32),V219)</f>
        <v>0</v>
      </c>
      <c r="Y219" s="5">
        <f>IF(AND(I219&lt;=4,W219&gt;Inputs!$B$32),MAX(C219,Inputs!$B$32),W219)</f>
        <v>0</v>
      </c>
      <c r="Z219" s="5">
        <f>IF(AND(I219&lt;=7,X219&gt;Inputs!$B$33),MAX(C219,Inputs!$B$33),X219)</f>
        <v>0</v>
      </c>
      <c r="AA219" s="5">
        <f>IF(W219&gt;Inputs!$B$34,Inputs!$B$34,Y219)</f>
        <v>0</v>
      </c>
      <c r="AB219" s="5">
        <f>IF(Z219&gt;Inputs!$B$34,Inputs!$B$34,Z219)</f>
        <v>0</v>
      </c>
      <c r="AC219" s="5">
        <f>IF(AA219&gt;Inputs!$B$34,Inputs!$B$34,AA219)</f>
        <v>0</v>
      </c>
      <c r="AD219" s="11">
        <f t="shared" si="22"/>
        <v>0</v>
      </c>
      <c r="AE219" s="11">
        <f t="shared" si="23"/>
        <v>0</v>
      </c>
    </row>
    <row r="220" spans="1:31" x14ac:dyDescent="0.25">
      <c r="A220" s="1">
        <f>'Salary and Rating'!A221</f>
        <v>0</v>
      </c>
      <c r="B220" s="1">
        <f>'Salary and Rating'!B221</f>
        <v>0</v>
      </c>
      <c r="C220" s="13">
        <f>'Salary and Rating'!C221</f>
        <v>0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5">
        <f>'Salary and Rating'!J221</f>
        <v>0</v>
      </c>
      <c r="J220" s="5">
        <f>IFERROR(IF(VLOOKUP(I220,Inputs!$A$20:$G$29,3,FALSE)="Stipend Award",VLOOKUP(I220,Inputs!$A$7:$G$16,3,FALSE),0),0)</f>
        <v>0</v>
      </c>
      <c r="K220" s="5">
        <f>IFERROR(IF(VLOOKUP(I220,Inputs!$A$20:$G$29,4,FALSE)="Stipend Award",VLOOKUP(I220,Inputs!$A$7:$G$16,4,FALSE),0),0)</f>
        <v>0</v>
      </c>
      <c r="L220" s="5">
        <f>IFERROR(IF(F220=1,IF(VLOOKUP(I220,Inputs!$A$20:$G$29,5,FALSE)="Stipend Award",VLOOKUP(I220,Inputs!$A$7:$G$16,5,FALSE),0),0),0)</f>
        <v>0</v>
      </c>
      <c r="M220" s="5">
        <f>IFERROR(IF(G220=1,IF(VLOOKUP(I220,Inputs!$A$20:$G$29,6,FALSE)="Stipend Award",VLOOKUP(I220,Inputs!$A$7:$G$16,6,FALSE),0),0),0)</f>
        <v>0</v>
      </c>
      <c r="N220" s="5">
        <f>IFERROR(IF(H220=1,IF(VLOOKUP(I220,Inputs!$A$20:$G$29,7,FALSE)="Stipend Award",VLOOKUP(I220,Inputs!$A$7:$G$16,7,FALSE),0),0),0)</f>
        <v>0</v>
      </c>
      <c r="O220" s="5">
        <f>IFERROR(IF(VLOOKUP(I220,Inputs!$A$20:$G$29,3,FALSE)="Base Increase",VLOOKUP(I220,Inputs!$A$7:$G$16,3,FALSE),0),0)</f>
        <v>0</v>
      </c>
      <c r="P220" s="5">
        <f>IFERROR(IF(VLOOKUP(I220,Inputs!$A$20:$G$29,4,FALSE)="Base Increase",VLOOKUP(I220,Inputs!$A$7:$G$16,4,FALSE),0),0)</f>
        <v>0</v>
      </c>
      <c r="Q220" s="5">
        <f>IFERROR(IF(F220=1,IF(VLOOKUP(I220,Inputs!$A$20:$G$29,5,FALSE)="Base Increase",VLOOKUP(I220,Inputs!$A$7:$G$16,5,FALSE),0),0),0)</f>
        <v>0</v>
      </c>
      <c r="R220" s="5">
        <f>IFERROR(IF(G220=1,IF(VLOOKUP(I220,Inputs!$A$20:$G$29,6,FALSE)="Base Increase",VLOOKUP(I220,Inputs!$A$7:$G$16,6,FALSE),0),0),0)</f>
        <v>0</v>
      </c>
      <c r="S220" s="5">
        <f>IFERROR(IF(H220=1,IF(VLOOKUP(I220,Inputs!$A$20:$G$29,7,FALSE)="Base Increase",VLOOKUP(I220,Inputs!$A$7:$G$16,7,FALSE),0),0),0)</f>
        <v>0</v>
      </c>
      <c r="T220" s="5">
        <f t="shared" si="18"/>
        <v>0</v>
      </c>
      <c r="U220" s="5">
        <f t="shared" si="19"/>
        <v>0</v>
      </c>
      <c r="V220" s="5">
        <f t="shared" si="20"/>
        <v>0</v>
      </c>
      <c r="W220" s="5">
        <f t="shared" si="21"/>
        <v>0</v>
      </c>
      <c r="X220" s="5">
        <f>IF(AND(I220&lt;=4,V220&gt;Inputs!$B$32),MAX(C220,Inputs!$B$32),V220)</f>
        <v>0</v>
      </c>
      <c r="Y220" s="5">
        <f>IF(AND(I220&lt;=4,W220&gt;Inputs!$B$32),MAX(C220,Inputs!$B$32),W220)</f>
        <v>0</v>
      </c>
      <c r="Z220" s="5">
        <f>IF(AND(I220&lt;=7,X220&gt;Inputs!$B$33),MAX(C220,Inputs!$B$33),X220)</f>
        <v>0</v>
      </c>
      <c r="AA220" s="5">
        <f>IF(W220&gt;Inputs!$B$34,Inputs!$B$34,Y220)</f>
        <v>0</v>
      </c>
      <c r="AB220" s="5">
        <f>IF(Z220&gt;Inputs!$B$34,Inputs!$B$34,Z220)</f>
        <v>0</v>
      </c>
      <c r="AC220" s="5">
        <f>IF(AA220&gt;Inputs!$B$34,Inputs!$B$34,AA220)</f>
        <v>0</v>
      </c>
      <c r="AD220" s="11">
        <f t="shared" si="22"/>
        <v>0</v>
      </c>
      <c r="AE220" s="11">
        <f t="shared" si="23"/>
        <v>0</v>
      </c>
    </row>
    <row r="221" spans="1:31" x14ac:dyDescent="0.25">
      <c r="A221" s="1">
        <f>'Salary and Rating'!A222</f>
        <v>0</v>
      </c>
      <c r="B221" s="1">
        <f>'Salary and Rating'!B222</f>
        <v>0</v>
      </c>
      <c r="C221" s="13">
        <f>'Salary and Rating'!C222</f>
        <v>0</v>
      </c>
      <c r="D221" s="5">
        <v>0</v>
      </c>
      <c r="E221" s="5">
        <v>0</v>
      </c>
      <c r="F221" s="5">
        <v>0</v>
      </c>
      <c r="G221" s="5">
        <v>0</v>
      </c>
      <c r="H221" s="5">
        <v>0</v>
      </c>
      <c r="I221" s="5">
        <f>'Salary and Rating'!J222</f>
        <v>0</v>
      </c>
      <c r="J221" s="5">
        <f>IFERROR(IF(VLOOKUP(I221,Inputs!$A$20:$G$29,3,FALSE)="Stipend Award",VLOOKUP(I221,Inputs!$A$7:$G$16,3,FALSE),0),0)</f>
        <v>0</v>
      </c>
      <c r="K221" s="5">
        <f>IFERROR(IF(VLOOKUP(I221,Inputs!$A$20:$G$29,4,FALSE)="Stipend Award",VLOOKUP(I221,Inputs!$A$7:$G$16,4,FALSE),0),0)</f>
        <v>0</v>
      </c>
      <c r="L221" s="5">
        <f>IFERROR(IF(F221=1,IF(VLOOKUP(I221,Inputs!$A$20:$G$29,5,FALSE)="Stipend Award",VLOOKUP(I221,Inputs!$A$7:$G$16,5,FALSE),0),0),0)</f>
        <v>0</v>
      </c>
      <c r="M221" s="5">
        <f>IFERROR(IF(G221=1,IF(VLOOKUP(I221,Inputs!$A$20:$G$29,6,FALSE)="Stipend Award",VLOOKUP(I221,Inputs!$A$7:$G$16,6,FALSE),0),0),0)</f>
        <v>0</v>
      </c>
      <c r="N221" s="5">
        <f>IFERROR(IF(H221=1,IF(VLOOKUP(I221,Inputs!$A$20:$G$29,7,FALSE)="Stipend Award",VLOOKUP(I221,Inputs!$A$7:$G$16,7,FALSE),0),0),0)</f>
        <v>0</v>
      </c>
      <c r="O221" s="5">
        <f>IFERROR(IF(VLOOKUP(I221,Inputs!$A$20:$G$29,3,FALSE)="Base Increase",VLOOKUP(I221,Inputs!$A$7:$G$16,3,FALSE),0),0)</f>
        <v>0</v>
      </c>
      <c r="P221" s="5">
        <f>IFERROR(IF(VLOOKUP(I221,Inputs!$A$20:$G$29,4,FALSE)="Base Increase",VLOOKUP(I221,Inputs!$A$7:$G$16,4,FALSE),0),0)</f>
        <v>0</v>
      </c>
      <c r="Q221" s="5">
        <f>IFERROR(IF(F221=1,IF(VLOOKUP(I221,Inputs!$A$20:$G$29,5,FALSE)="Base Increase",VLOOKUP(I221,Inputs!$A$7:$G$16,5,FALSE),0),0),0)</f>
        <v>0</v>
      </c>
      <c r="R221" s="5">
        <f>IFERROR(IF(G221=1,IF(VLOOKUP(I221,Inputs!$A$20:$G$29,6,FALSE)="Base Increase",VLOOKUP(I221,Inputs!$A$7:$G$16,6,FALSE),0),0),0)</f>
        <v>0</v>
      </c>
      <c r="S221" s="5">
        <f>IFERROR(IF(H221=1,IF(VLOOKUP(I221,Inputs!$A$20:$G$29,7,FALSE)="Base Increase",VLOOKUP(I221,Inputs!$A$7:$G$16,7,FALSE),0),0),0)</f>
        <v>0</v>
      </c>
      <c r="T221" s="5">
        <f t="shared" si="18"/>
        <v>0</v>
      </c>
      <c r="U221" s="5">
        <f t="shared" si="19"/>
        <v>0</v>
      </c>
      <c r="V221" s="5">
        <f t="shared" si="20"/>
        <v>0</v>
      </c>
      <c r="W221" s="5">
        <f t="shared" si="21"/>
        <v>0</v>
      </c>
      <c r="X221" s="5">
        <f>IF(AND(I221&lt;=4,V221&gt;Inputs!$B$32),MAX(C221,Inputs!$B$32),V221)</f>
        <v>0</v>
      </c>
      <c r="Y221" s="5">
        <f>IF(AND(I221&lt;=4,W221&gt;Inputs!$B$32),MAX(C221,Inputs!$B$32),W221)</f>
        <v>0</v>
      </c>
      <c r="Z221" s="5">
        <f>IF(AND(I221&lt;=7,X221&gt;Inputs!$B$33),MAX(C221,Inputs!$B$33),X221)</f>
        <v>0</v>
      </c>
      <c r="AA221" s="5">
        <f>IF(W221&gt;Inputs!$B$34,Inputs!$B$34,Y221)</f>
        <v>0</v>
      </c>
      <c r="AB221" s="5">
        <f>IF(Z221&gt;Inputs!$B$34,Inputs!$B$34,Z221)</f>
        <v>0</v>
      </c>
      <c r="AC221" s="5">
        <f>IF(AA221&gt;Inputs!$B$34,Inputs!$B$34,AA221)</f>
        <v>0</v>
      </c>
      <c r="AD221" s="11">
        <f t="shared" si="22"/>
        <v>0</v>
      </c>
      <c r="AE221" s="11">
        <f t="shared" si="23"/>
        <v>0</v>
      </c>
    </row>
    <row r="222" spans="1:31" x14ac:dyDescent="0.25">
      <c r="A222" s="1">
        <f>'Salary and Rating'!A223</f>
        <v>0</v>
      </c>
      <c r="B222" s="1">
        <f>'Salary and Rating'!B223</f>
        <v>0</v>
      </c>
      <c r="C222" s="13">
        <f>'Salary and Rating'!C223</f>
        <v>0</v>
      </c>
      <c r="D222" s="5">
        <v>0</v>
      </c>
      <c r="E222" s="5">
        <v>0</v>
      </c>
      <c r="F222" s="5">
        <v>0</v>
      </c>
      <c r="G222" s="5">
        <v>0</v>
      </c>
      <c r="H222" s="5">
        <v>0</v>
      </c>
      <c r="I222" s="5">
        <f>'Salary and Rating'!J223</f>
        <v>0</v>
      </c>
      <c r="J222" s="5">
        <f>IFERROR(IF(VLOOKUP(I222,Inputs!$A$20:$G$29,3,FALSE)="Stipend Award",VLOOKUP(I222,Inputs!$A$7:$G$16,3,FALSE),0),0)</f>
        <v>0</v>
      </c>
      <c r="K222" s="5">
        <f>IFERROR(IF(VLOOKUP(I222,Inputs!$A$20:$G$29,4,FALSE)="Stipend Award",VLOOKUP(I222,Inputs!$A$7:$G$16,4,FALSE),0),0)</f>
        <v>0</v>
      </c>
      <c r="L222" s="5">
        <f>IFERROR(IF(F222=1,IF(VLOOKUP(I222,Inputs!$A$20:$G$29,5,FALSE)="Stipend Award",VLOOKUP(I222,Inputs!$A$7:$G$16,5,FALSE),0),0),0)</f>
        <v>0</v>
      </c>
      <c r="M222" s="5">
        <f>IFERROR(IF(G222=1,IF(VLOOKUP(I222,Inputs!$A$20:$G$29,6,FALSE)="Stipend Award",VLOOKUP(I222,Inputs!$A$7:$G$16,6,FALSE),0),0),0)</f>
        <v>0</v>
      </c>
      <c r="N222" s="5">
        <f>IFERROR(IF(H222=1,IF(VLOOKUP(I222,Inputs!$A$20:$G$29,7,FALSE)="Stipend Award",VLOOKUP(I222,Inputs!$A$7:$G$16,7,FALSE),0),0),0)</f>
        <v>0</v>
      </c>
      <c r="O222" s="5">
        <f>IFERROR(IF(VLOOKUP(I222,Inputs!$A$20:$G$29,3,FALSE)="Base Increase",VLOOKUP(I222,Inputs!$A$7:$G$16,3,FALSE),0),0)</f>
        <v>0</v>
      </c>
      <c r="P222" s="5">
        <f>IFERROR(IF(VLOOKUP(I222,Inputs!$A$20:$G$29,4,FALSE)="Base Increase",VLOOKUP(I222,Inputs!$A$7:$G$16,4,FALSE),0),0)</f>
        <v>0</v>
      </c>
      <c r="Q222" s="5">
        <f>IFERROR(IF(F222=1,IF(VLOOKUP(I222,Inputs!$A$20:$G$29,5,FALSE)="Base Increase",VLOOKUP(I222,Inputs!$A$7:$G$16,5,FALSE),0),0),0)</f>
        <v>0</v>
      </c>
      <c r="R222" s="5">
        <f>IFERROR(IF(G222=1,IF(VLOOKUP(I222,Inputs!$A$20:$G$29,6,FALSE)="Base Increase",VLOOKUP(I222,Inputs!$A$7:$G$16,6,FALSE),0),0),0)</f>
        <v>0</v>
      </c>
      <c r="S222" s="5">
        <f>IFERROR(IF(H222=1,IF(VLOOKUP(I222,Inputs!$A$20:$G$29,7,FALSE)="Base Increase",VLOOKUP(I222,Inputs!$A$7:$G$16,7,FALSE),0),0),0)</f>
        <v>0</v>
      </c>
      <c r="T222" s="5">
        <f t="shared" si="18"/>
        <v>0</v>
      </c>
      <c r="U222" s="5">
        <f t="shared" si="19"/>
        <v>0</v>
      </c>
      <c r="V222" s="5">
        <f t="shared" si="20"/>
        <v>0</v>
      </c>
      <c r="W222" s="5">
        <f t="shared" si="21"/>
        <v>0</v>
      </c>
      <c r="X222" s="5">
        <f>IF(AND(I222&lt;=4,V222&gt;Inputs!$B$32),MAX(C222,Inputs!$B$32),V222)</f>
        <v>0</v>
      </c>
      <c r="Y222" s="5">
        <f>IF(AND(I222&lt;=4,W222&gt;Inputs!$B$32),MAX(C222,Inputs!$B$32),W222)</f>
        <v>0</v>
      </c>
      <c r="Z222" s="5">
        <f>IF(AND(I222&lt;=7,X222&gt;Inputs!$B$33),MAX(C222,Inputs!$B$33),X222)</f>
        <v>0</v>
      </c>
      <c r="AA222" s="5">
        <f>IF(W222&gt;Inputs!$B$34,Inputs!$B$34,Y222)</f>
        <v>0</v>
      </c>
      <c r="AB222" s="5">
        <f>IF(Z222&gt;Inputs!$B$34,Inputs!$B$34,Z222)</f>
        <v>0</v>
      </c>
      <c r="AC222" s="5">
        <f>IF(AA222&gt;Inputs!$B$34,Inputs!$B$34,AA222)</f>
        <v>0</v>
      </c>
      <c r="AD222" s="11">
        <f t="shared" si="22"/>
        <v>0</v>
      </c>
      <c r="AE222" s="11">
        <f t="shared" si="23"/>
        <v>0</v>
      </c>
    </row>
    <row r="223" spans="1:31" x14ac:dyDescent="0.25">
      <c r="A223" s="1">
        <f>'Salary and Rating'!A224</f>
        <v>0</v>
      </c>
      <c r="B223" s="1">
        <f>'Salary and Rating'!B224</f>
        <v>0</v>
      </c>
      <c r="C223" s="13">
        <f>'Salary and Rating'!C224</f>
        <v>0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5">
        <f>'Salary and Rating'!J224</f>
        <v>0</v>
      </c>
      <c r="J223" s="5">
        <f>IFERROR(IF(VLOOKUP(I223,Inputs!$A$20:$G$29,3,FALSE)="Stipend Award",VLOOKUP(I223,Inputs!$A$7:$G$16,3,FALSE),0),0)</f>
        <v>0</v>
      </c>
      <c r="K223" s="5">
        <f>IFERROR(IF(VLOOKUP(I223,Inputs!$A$20:$G$29,4,FALSE)="Stipend Award",VLOOKUP(I223,Inputs!$A$7:$G$16,4,FALSE),0),0)</f>
        <v>0</v>
      </c>
      <c r="L223" s="5">
        <f>IFERROR(IF(F223=1,IF(VLOOKUP(I223,Inputs!$A$20:$G$29,5,FALSE)="Stipend Award",VLOOKUP(I223,Inputs!$A$7:$G$16,5,FALSE),0),0),0)</f>
        <v>0</v>
      </c>
      <c r="M223" s="5">
        <f>IFERROR(IF(G223=1,IF(VLOOKUP(I223,Inputs!$A$20:$G$29,6,FALSE)="Stipend Award",VLOOKUP(I223,Inputs!$A$7:$G$16,6,FALSE),0),0),0)</f>
        <v>0</v>
      </c>
      <c r="N223" s="5">
        <f>IFERROR(IF(H223=1,IF(VLOOKUP(I223,Inputs!$A$20:$G$29,7,FALSE)="Stipend Award",VLOOKUP(I223,Inputs!$A$7:$G$16,7,FALSE),0),0),0)</f>
        <v>0</v>
      </c>
      <c r="O223" s="5">
        <f>IFERROR(IF(VLOOKUP(I223,Inputs!$A$20:$G$29,3,FALSE)="Base Increase",VLOOKUP(I223,Inputs!$A$7:$G$16,3,FALSE),0),0)</f>
        <v>0</v>
      </c>
      <c r="P223" s="5">
        <f>IFERROR(IF(VLOOKUP(I223,Inputs!$A$20:$G$29,4,FALSE)="Base Increase",VLOOKUP(I223,Inputs!$A$7:$G$16,4,FALSE),0),0)</f>
        <v>0</v>
      </c>
      <c r="Q223" s="5">
        <f>IFERROR(IF(F223=1,IF(VLOOKUP(I223,Inputs!$A$20:$G$29,5,FALSE)="Base Increase",VLOOKUP(I223,Inputs!$A$7:$G$16,5,FALSE),0),0),0)</f>
        <v>0</v>
      </c>
      <c r="R223" s="5">
        <f>IFERROR(IF(G223=1,IF(VLOOKUP(I223,Inputs!$A$20:$G$29,6,FALSE)="Base Increase",VLOOKUP(I223,Inputs!$A$7:$G$16,6,FALSE),0),0),0)</f>
        <v>0</v>
      </c>
      <c r="S223" s="5">
        <f>IFERROR(IF(H223=1,IF(VLOOKUP(I223,Inputs!$A$20:$G$29,7,FALSE)="Base Increase",VLOOKUP(I223,Inputs!$A$7:$G$16,7,FALSE),0),0),0)</f>
        <v>0</v>
      </c>
      <c r="T223" s="5">
        <f t="shared" si="18"/>
        <v>0</v>
      </c>
      <c r="U223" s="5">
        <f t="shared" si="19"/>
        <v>0</v>
      </c>
      <c r="V223" s="5">
        <f t="shared" si="20"/>
        <v>0</v>
      </c>
      <c r="W223" s="5">
        <f t="shared" si="21"/>
        <v>0</v>
      </c>
      <c r="X223" s="5">
        <f>IF(AND(I223&lt;=4,V223&gt;Inputs!$B$32),MAX(C223,Inputs!$B$32),V223)</f>
        <v>0</v>
      </c>
      <c r="Y223" s="5">
        <f>IF(AND(I223&lt;=4,W223&gt;Inputs!$B$32),MAX(C223,Inputs!$B$32),W223)</f>
        <v>0</v>
      </c>
      <c r="Z223" s="5">
        <f>IF(AND(I223&lt;=7,X223&gt;Inputs!$B$33),MAX(C223,Inputs!$B$33),X223)</f>
        <v>0</v>
      </c>
      <c r="AA223" s="5">
        <f>IF(W223&gt;Inputs!$B$34,Inputs!$B$34,Y223)</f>
        <v>0</v>
      </c>
      <c r="AB223" s="5">
        <f>IF(Z223&gt;Inputs!$B$34,Inputs!$B$34,Z223)</f>
        <v>0</v>
      </c>
      <c r="AC223" s="5">
        <f>IF(AA223&gt;Inputs!$B$34,Inputs!$B$34,AA223)</f>
        <v>0</v>
      </c>
      <c r="AD223" s="11">
        <f t="shared" si="22"/>
        <v>0</v>
      </c>
      <c r="AE223" s="11">
        <f t="shared" si="23"/>
        <v>0</v>
      </c>
    </row>
    <row r="224" spans="1:31" x14ac:dyDescent="0.25">
      <c r="A224" s="1">
        <f>'Salary and Rating'!A225</f>
        <v>0</v>
      </c>
      <c r="B224" s="1">
        <f>'Salary and Rating'!B225</f>
        <v>0</v>
      </c>
      <c r="C224" s="13">
        <f>'Salary and Rating'!C225</f>
        <v>0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5">
        <f>'Salary and Rating'!J225</f>
        <v>0</v>
      </c>
      <c r="J224" s="5">
        <f>IFERROR(IF(VLOOKUP(I224,Inputs!$A$20:$G$29,3,FALSE)="Stipend Award",VLOOKUP(I224,Inputs!$A$7:$G$16,3,FALSE),0),0)</f>
        <v>0</v>
      </c>
      <c r="K224" s="5">
        <f>IFERROR(IF(VLOOKUP(I224,Inputs!$A$20:$G$29,4,FALSE)="Stipend Award",VLOOKUP(I224,Inputs!$A$7:$G$16,4,FALSE),0),0)</f>
        <v>0</v>
      </c>
      <c r="L224" s="5">
        <f>IFERROR(IF(F224=1,IF(VLOOKUP(I224,Inputs!$A$20:$G$29,5,FALSE)="Stipend Award",VLOOKUP(I224,Inputs!$A$7:$G$16,5,FALSE),0),0),0)</f>
        <v>0</v>
      </c>
      <c r="M224" s="5">
        <f>IFERROR(IF(G224=1,IF(VLOOKUP(I224,Inputs!$A$20:$G$29,6,FALSE)="Stipend Award",VLOOKUP(I224,Inputs!$A$7:$G$16,6,FALSE),0),0),0)</f>
        <v>0</v>
      </c>
      <c r="N224" s="5">
        <f>IFERROR(IF(H224=1,IF(VLOOKUP(I224,Inputs!$A$20:$G$29,7,FALSE)="Stipend Award",VLOOKUP(I224,Inputs!$A$7:$G$16,7,FALSE),0),0),0)</f>
        <v>0</v>
      </c>
      <c r="O224" s="5">
        <f>IFERROR(IF(VLOOKUP(I224,Inputs!$A$20:$G$29,3,FALSE)="Base Increase",VLOOKUP(I224,Inputs!$A$7:$G$16,3,FALSE),0),0)</f>
        <v>0</v>
      </c>
      <c r="P224" s="5">
        <f>IFERROR(IF(VLOOKUP(I224,Inputs!$A$20:$G$29,4,FALSE)="Base Increase",VLOOKUP(I224,Inputs!$A$7:$G$16,4,FALSE),0),0)</f>
        <v>0</v>
      </c>
      <c r="Q224" s="5">
        <f>IFERROR(IF(F224=1,IF(VLOOKUP(I224,Inputs!$A$20:$G$29,5,FALSE)="Base Increase",VLOOKUP(I224,Inputs!$A$7:$G$16,5,FALSE),0),0),0)</f>
        <v>0</v>
      </c>
      <c r="R224" s="5">
        <f>IFERROR(IF(G224=1,IF(VLOOKUP(I224,Inputs!$A$20:$G$29,6,FALSE)="Base Increase",VLOOKUP(I224,Inputs!$A$7:$G$16,6,FALSE),0),0),0)</f>
        <v>0</v>
      </c>
      <c r="S224" s="5">
        <f>IFERROR(IF(H224=1,IF(VLOOKUP(I224,Inputs!$A$20:$G$29,7,FALSE)="Base Increase",VLOOKUP(I224,Inputs!$A$7:$G$16,7,FALSE),0),0),0)</f>
        <v>0</v>
      </c>
      <c r="T224" s="5">
        <f t="shared" si="18"/>
        <v>0</v>
      </c>
      <c r="U224" s="5">
        <f t="shared" si="19"/>
        <v>0</v>
      </c>
      <c r="V224" s="5">
        <f t="shared" si="20"/>
        <v>0</v>
      </c>
      <c r="W224" s="5">
        <f t="shared" si="21"/>
        <v>0</v>
      </c>
      <c r="X224" s="5">
        <f>IF(AND(I224&lt;=4,V224&gt;Inputs!$B$32),MAX(C224,Inputs!$B$32),V224)</f>
        <v>0</v>
      </c>
      <c r="Y224" s="5">
        <f>IF(AND(I224&lt;=4,W224&gt;Inputs!$B$32),MAX(C224,Inputs!$B$32),W224)</f>
        <v>0</v>
      </c>
      <c r="Z224" s="5">
        <f>IF(AND(I224&lt;=7,X224&gt;Inputs!$B$33),MAX(C224,Inputs!$B$33),X224)</f>
        <v>0</v>
      </c>
      <c r="AA224" s="5">
        <f>IF(W224&gt;Inputs!$B$34,Inputs!$B$34,Y224)</f>
        <v>0</v>
      </c>
      <c r="AB224" s="5">
        <f>IF(Z224&gt;Inputs!$B$34,Inputs!$B$34,Z224)</f>
        <v>0</v>
      </c>
      <c r="AC224" s="5">
        <f>IF(AA224&gt;Inputs!$B$34,Inputs!$B$34,AA224)</f>
        <v>0</v>
      </c>
      <c r="AD224" s="11">
        <f t="shared" si="22"/>
        <v>0</v>
      </c>
      <c r="AE224" s="11">
        <f t="shared" si="23"/>
        <v>0</v>
      </c>
    </row>
    <row r="225" spans="1:31" x14ac:dyDescent="0.25">
      <c r="A225" s="1">
        <f>'Salary and Rating'!A226</f>
        <v>0</v>
      </c>
      <c r="B225" s="1">
        <f>'Salary and Rating'!B226</f>
        <v>0</v>
      </c>
      <c r="C225" s="13">
        <f>'Salary and Rating'!C226</f>
        <v>0</v>
      </c>
      <c r="D225" s="5">
        <v>0</v>
      </c>
      <c r="E225" s="5">
        <v>0</v>
      </c>
      <c r="F225" s="5">
        <v>0</v>
      </c>
      <c r="G225" s="5">
        <v>0</v>
      </c>
      <c r="H225" s="5">
        <v>0</v>
      </c>
      <c r="I225" s="5">
        <f>'Salary and Rating'!J226</f>
        <v>0</v>
      </c>
      <c r="J225" s="5">
        <f>IFERROR(IF(VLOOKUP(I225,Inputs!$A$20:$G$29,3,FALSE)="Stipend Award",VLOOKUP(I225,Inputs!$A$7:$G$16,3,FALSE),0),0)</f>
        <v>0</v>
      </c>
      <c r="K225" s="5">
        <f>IFERROR(IF(VLOOKUP(I225,Inputs!$A$20:$G$29,4,FALSE)="Stipend Award",VLOOKUP(I225,Inputs!$A$7:$G$16,4,FALSE),0),0)</f>
        <v>0</v>
      </c>
      <c r="L225" s="5">
        <f>IFERROR(IF(F225=1,IF(VLOOKUP(I225,Inputs!$A$20:$G$29,5,FALSE)="Stipend Award",VLOOKUP(I225,Inputs!$A$7:$G$16,5,FALSE),0),0),0)</f>
        <v>0</v>
      </c>
      <c r="M225" s="5">
        <f>IFERROR(IF(G225=1,IF(VLOOKUP(I225,Inputs!$A$20:$G$29,6,FALSE)="Stipend Award",VLOOKUP(I225,Inputs!$A$7:$G$16,6,FALSE),0),0),0)</f>
        <v>0</v>
      </c>
      <c r="N225" s="5">
        <f>IFERROR(IF(H225=1,IF(VLOOKUP(I225,Inputs!$A$20:$G$29,7,FALSE)="Stipend Award",VLOOKUP(I225,Inputs!$A$7:$G$16,7,FALSE),0),0),0)</f>
        <v>0</v>
      </c>
      <c r="O225" s="5">
        <f>IFERROR(IF(VLOOKUP(I225,Inputs!$A$20:$G$29,3,FALSE)="Base Increase",VLOOKUP(I225,Inputs!$A$7:$G$16,3,FALSE),0),0)</f>
        <v>0</v>
      </c>
      <c r="P225" s="5">
        <f>IFERROR(IF(VLOOKUP(I225,Inputs!$A$20:$G$29,4,FALSE)="Base Increase",VLOOKUP(I225,Inputs!$A$7:$G$16,4,FALSE),0),0)</f>
        <v>0</v>
      </c>
      <c r="Q225" s="5">
        <f>IFERROR(IF(F225=1,IF(VLOOKUP(I225,Inputs!$A$20:$G$29,5,FALSE)="Base Increase",VLOOKUP(I225,Inputs!$A$7:$G$16,5,FALSE),0),0),0)</f>
        <v>0</v>
      </c>
      <c r="R225" s="5">
        <f>IFERROR(IF(G225=1,IF(VLOOKUP(I225,Inputs!$A$20:$G$29,6,FALSE)="Base Increase",VLOOKUP(I225,Inputs!$A$7:$G$16,6,FALSE),0),0),0)</f>
        <v>0</v>
      </c>
      <c r="S225" s="5">
        <f>IFERROR(IF(H225=1,IF(VLOOKUP(I225,Inputs!$A$20:$G$29,7,FALSE)="Base Increase",VLOOKUP(I225,Inputs!$A$7:$G$16,7,FALSE),0),0),0)</f>
        <v>0</v>
      </c>
      <c r="T225" s="5">
        <f t="shared" si="18"/>
        <v>0</v>
      </c>
      <c r="U225" s="5">
        <f t="shared" si="19"/>
        <v>0</v>
      </c>
      <c r="V225" s="5">
        <f t="shared" si="20"/>
        <v>0</v>
      </c>
      <c r="W225" s="5">
        <f t="shared" si="21"/>
        <v>0</v>
      </c>
      <c r="X225" s="5">
        <f>IF(AND(I225&lt;=4,V225&gt;Inputs!$B$32),MAX(C225,Inputs!$B$32),V225)</f>
        <v>0</v>
      </c>
      <c r="Y225" s="5">
        <f>IF(AND(I225&lt;=4,W225&gt;Inputs!$B$32),MAX(C225,Inputs!$B$32),W225)</f>
        <v>0</v>
      </c>
      <c r="Z225" s="5">
        <f>IF(AND(I225&lt;=7,X225&gt;Inputs!$B$33),MAX(C225,Inputs!$B$33),X225)</f>
        <v>0</v>
      </c>
      <c r="AA225" s="5">
        <f>IF(W225&gt;Inputs!$B$34,Inputs!$B$34,Y225)</f>
        <v>0</v>
      </c>
      <c r="AB225" s="5">
        <f>IF(Z225&gt;Inputs!$B$34,Inputs!$B$34,Z225)</f>
        <v>0</v>
      </c>
      <c r="AC225" s="5">
        <f>IF(AA225&gt;Inputs!$B$34,Inputs!$B$34,AA225)</f>
        <v>0</v>
      </c>
      <c r="AD225" s="11">
        <f t="shared" si="22"/>
        <v>0</v>
      </c>
      <c r="AE225" s="11">
        <f t="shared" si="23"/>
        <v>0</v>
      </c>
    </row>
    <row r="226" spans="1:31" x14ac:dyDescent="0.25">
      <c r="A226" s="1">
        <f>'Salary and Rating'!A227</f>
        <v>0</v>
      </c>
      <c r="B226" s="1">
        <f>'Salary and Rating'!B227</f>
        <v>0</v>
      </c>
      <c r="C226" s="13">
        <f>'Salary and Rating'!C227</f>
        <v>0</v>
      </c>
      <c r="D226" s="5">
        <v>0</v>
      </c>
      <c r="E226" s="5">
        <v>0</v>
      </c>
      <c r="F226" s="5">
        <v>0</v>
      </c>
      <c r="G226" s="5">
        <v>0</v>
      </c>
      <c r="H226" s="5">
        <v>0</v>
      </c>
      <c r="I226" s="5">
        <f>'Salary and Rating'!J227</f>
        <v>0</v>
      </c>
      <c r="J226" s="5">
        <f>IFERROR(IF(VLOOKUP(I226,Inputs!$A$20:$G$29,3,FALSE)="Stipend Award",VLOOKUP(I226,Inputs!$A$7:$G$16,3,FALSE),0),0)</f>
        <v>0</v>
      </c>
      <c r="K226" s="5">
        <f>IFERROR(IF(VLOOKUP(I226,Inputs!$A$20:$G$29,4,FALSE)="Stipend Award",VLOOKUP(I226,Inputs!$A$7:$G$16,4,FALSE),0),0)</f>
        <v>0</v>
      </c>
      <c r="L226" s="5">
        <f>IFERROR(IF(F226=1,IF(VLOOKUP(I226,Inputs!$A$20:$G$29,5,FALSE)="Stipend Award",VLOOKUP(I226,Inputs!$A$7:$G$16,5,FALSE),0),0),0)</f>
        <v>0</v>
      </c>
      <c r="M226" s="5">
        <f>IFERROR(IF(G226=1,IF(VLOOKUP(I226,Inputs!$A$20:$G$29,6,FALSE)="Stipend Award",VLOOKUP(I226,Inputs!$A$7:$G$16,6,FALSE),0),0),0)</f>
        <v>0</v>
      </c>
      <c r="N226" s="5">
        <f>IFERROR(IF(H226=1,IF(VLOOKUP(I226,Inputs!$A$20:$G$29,7,FALSE)="Stipend Award",VLOOKUP(I226,Inputs!$A$7:$G$16,7,FALSE),0),0),0)</f>
        <v>0</v>
      </c>
      <c r="O226" s="5">
        <f>IFERROR(IF(VLOOKUP(I226,Inputs!$A$20:$G$29,3,FALSE)="Base Increase",VLOOKUP(I226,Inputs!$A$7:$G$16,3,FALSE),0),0)</f>
        <v>0</v>
      </c>
      <c r="P226" s="5">
        <f>IFERROR(IF(VLOOKUP(I226,Inputs!$A$20:$G$29,4,FALSE)="Base Increase",VLOOKUP(I226,Inputs!$A$7:$G$16,4,FALSE),0),0)</f>
        <v>0</v>
      </c>
      <c r="Q226" s="5">
        <f>IFERROR(IF(F226=1,IF(VLOOKUP(I226,Inputs!$A$20:$G$29,5,FALSE)="Base Increase",VLOOKUP(I226,Inputs!$A$7:$G$16,5,FALSE),0),0),0)</f>
        <v>0</v>
      </c>
      <c r="R226" s="5">
        <f>IFERROR(IF(G226=1,IF(VLOOKUP(I226,Inputs!$A$20:$G$29,6,FALSE)="Base Increase",VLOOKUP(I226,Inputs!$A$7:$G$16,6,FALSE),0),0),0)</f>
        <v>0</v>
      </c>
      <c r="S226" s="5">
        <f>IFERROR(IF(H226=1,IF(VLOOKUP(I226,Inputs!$A$20:$G$29,7,FALSE)="Base Increase",VLOOKUP(I226,Inputs!$A$7:$G$16,7,FALSE),0),0),0)</f>
        <v>0</v>
      </c>
      <c r="T226" s="5">
        <f t="shared" si="18"/>
        <v>0</v>
      </c>
      <c r="U226" s="5">
        <f t="shared" si="19"/>
        <v>0</v>
      </c>
      <c r="V226" s="5">
        <f t="shared" si="20"/>
        <v>0</v>
      </c>
      <c r="W226" s="5">
        <f t="shared" si="21"/>
        <v>0</v>
      </c>
      <c r="X226" s="5">
        <f>IF(AND(I226&lt;=4,V226&gt;Inputs!$B$32),MAX(C226,Inputs!$B$32),V226)</f>
        <v>0</v>
      </c>
      <c r="Y226" s="5">
        <f>IF(AND(I226&lt;=4,W226&gt;Inputs!$B$32),MAX(C226,Inputs!$B$32),W226)</f>
        <v>0</v>
      </c>
      <c r="Z226" s="5">
        <f>IF(AND(I226&lt;=7,X226&gt;Inputs!$B$33),MAX(C226,Inputs!$B$33),X226)</f>
        <v>0</v>
      </c>
      <c r="AA226" s="5">
        <f>IF(W226&gt;Inputs!$B$34,Inputs!$B$34,Y226)</f>
        <v>0</v>
      </c>
      <c r="AB226" s="5">
        <f>IF(Z226&gt;Inputs!$B$34,Inputs!$B$34,Z226)</f>
        <v>0</v>
      </c>
      <c r="AC226" s="5">
        <f>IF(AA226&gt;Inputs!$B$34,Inputs!$B$34,AA226)</f>
        <v>0</v>
      </c>
      <c r="AD226" s="11">
        <f t="shared" si="22"/>
        <v>0</v>
      </c>
      <c r="AE226" s="11">
        <f t="shared" si="23"/>
        <v>0</v>
      </c>
    </row>
    <row r="227" spans="1:31" x14ac:dyDescent="0.25">
      <c r="A227" s="1">
        <f>'Salary and Rating'!A228</f>
        <v>0</v>
      </c>
      <c r="B227" s="1">
        <f>'Salary and Rating'!B228</f>
        <v>0</v>
      </c>
      <c r="C227" s="13">
        <f>'Salary and Rating'!C228</f>
        <v>0</v>
      </c>
      <c r="D227" s="5">
        <v>0</v>
      </c>
      <c r="E227" s="5">
        <v>0</v>
      </c>
      <c r="F227" s="5">
        <v>0</v>
      </c>
      <c r="G227" s="5">
        <v>0</v>
      </c>
      <c r="H227" s="5">
        <v>0</v>
      </c>
      <c r="I227" s="5">
        <f>'Salary and Rating'!J228</f>
        <v>0</v>
      </c>
      <c r="J227" s="5">
        <f>IFERROR(IF(VLOOKUP(I227,Inputs!$A$20:$G$29,3,FALSE)="Stipend Award",VLOOKUP(I227,Inputs!$A$7:$G$16,3,FALSE),0),0)</f>
        <v>0</v>
      </c>
      <c r="K227" s="5">
        <f>IFERROR(IF(VLOOKUP(I227,Inputs!$A$20:$G$29,4,FALSE)="Stipend Award",VLOOKUP(I227,Inputs!$A$7:$G$16,4,FALSE),0),0)</f>
        <v>0</v>
      </c>
      <c r="L227" s="5">
        <f>IFERROR(IF(F227=1,IF(VLOOKUP(I227,Inputs!$A$20:$G$29,5,FALSE)="Stipend Award",VLOOKUP(I227,Inputs!$A$7:$G$16,5,FALSE),0),0),0)</f>
        <v>0</v>
      </c>
      <c r="M227" s="5">
        <f>IFERROR(IF(G227=1,IF(VLOOKUP(I227,Inputs!$A$20:$G$29,6,FALSE)="Stipend Award",VLOOKUP(I227,Inputs!$A$7:$G$16,6,FALSE),0),0),0)</f>
        <v>0</v>
      </c>
      <c r="N227" s="5">
        <f>IFERROR(IF(H227=1,IF(VLOOKUP(I227,Inputs!$A$20:$G$29,7,FALSE)="Stipend Award",VLOOKUP(I227,Inputs!$A$7:$G$16,7,FALSE),0),0),0)</f>
        <v>0</v>
      </c>
      <c r="O227" s="5">
        <f>IFERROR(IF(VLOOKUP(I227,Inputs!$A$20:$G$29,3,FALSE)="Base Increase",VLOOKUP(I227,Inputs!$A$7:$G$16,3,FALSE),0),0)</f>
        <v>0</v>
      </c>
      <c r="P227" s="5">
        <f>IFERROR(IF(VLOOKUP(I227,Inputs!$A$20:$G$29,4,FALSE)="Base Increase",VLOOKUP(I227,Inputs!$A$7:$G$16,4,FALSE),0),0)</f>
        <v>0</v>
      </c>
      <c r="Q227" s="5">
        <f>IFERROR(IF(F227=1,IF(VLOOKUP(I227,Inputs!$A$20:$G$29,5,FALSE)="Base Increase",VLOOKUP(I227,Inputs!$A$7:$G$16,5,FALSE),0),0),0)</f>
        <v>0</v>
      </c>
      <c r="R227" s="5">
        <f>IFERROR(IF(G227=1,IF(VLOOKUP(I227,Inputs!$A$20:$G$29,6,FALSE)="Base Increase",VLOOKUP(I227,Inputs!$A$7:$G$16,6,FALSE),0),0),0)</f>
        <v>0</v>
      </c>
      <c r="S227" s="5">
        <f>IFERROR(IF(H227=1,IF(VLOOKUP(I227,Inputs!$A$20:$G$29,7,FALSE)="Base Increase",VLOOKUP(I227,Inputs!$A$7:$G$16,7,FALSE),0),0),0)</f>
        <v>0</v>
      </c>
      <c r="T227" s="5">
        <f t="shared" si="18"/>
        <v>0</v>
      </c>
      <c r="U227" s="5">
        <f t="shared" si="19"/>
        <v>0</v>
      </c>
      <c r="V227" s="5">
        <f t="shared" si="20"/>
        <v>0</v>
      </c>
      <c r="W227" s="5">
        <f t="shared" si="21"/>
        <v>0</v>
      </c>
      <c r="X227" s="5">
        <f>IF(AND(I227&lt;=4,V227&gt;Inputs!$B$32),MAX(C227,Inputs!$B$32),V227)</f>
        <v>0</v>
      </c>
      <c r="Y227" s="5">
        <f>IF(AND(I227&lt;=4,W227&gt;Inputs!$B$32),MAX(C227,Inputs!$B$32),W227)</f>
        <v>0</v>
      </c>
      <c r="Z227" s="5">
        <f>IF(AND(I227&lt;=7,X227&gt;Inputs!$B$33),MAX(C227,Inputs!$B$33),X227)</f>
        <v>0</v>
      </c>
      <c r="AA227" s="5">
        <f>IF(W227&gt;Inputs!$B$34,Inputs!$B$34,Y227)</f>
        <v>0</v>
      </c>
      <c r="AB227" s="5">
        <f>IF(Z227&gt;Inputs!$B$34,Inputs!$B$34,Z227)</f>
        <v>0</v>
      </c>
      <c r="AC227" s="5">
        <f>IF(AA227&gt;Inputs!$B$34,Inputs!$B$34,AA227)</f>
        <v>0</v>
      </c>
      <c r="AD227" s="11">
        <f t="shared" si="22"/>
        <v>0</v>
      </c>
      <c r="AE227" s="11">
        <f t="shared" si="23"/>
        <v>0</v>
      </c>
    </row>
    <row r="228" spans="1:31" x14ac:dyDescent="0.25">
      <c r="A228" s="1">
        <f>'Salary and Rating'!A229</f>
        <v>0</v>
      </c>
      <c r="B228" s="1">
        <f>'Salary and Rating'!B229</f>
        <v>0</v>
      </c>
      <c r="C228" s="13">
        <f>'Salary and Rating'!C229</f>
        <v>0</v>
      </c>
      <c r="D228" s="5">
        <v>0</v>
      </c>
      <c r="E228" s="5">
        <v>0</v>
      </c>
      <c r="F228" s="5">
        <v>0</v>
      </c>
      <c r="G228" s="5">
        <v>0</v>
      </c>
      <c r="H228" s="5">
        <v>0</v>
      </c>
      <c r="I228" s="5">
        <f>'Salary and Rating'!J229</f>
        <v>0</v>
      </c>
      <c r="J228" s="5">
        <f>IFERROR(IF(VLOOKUP(I228,Inputs!$A$20:$G$29,3,FALSE)="Stipend Award",VLOOKUP(I228,Inputs!$A$7:$G$16,3,FALSE),0),0)</f>
        <v>0</v>
      </c>
      <c r="K228" s="5">
        <f>IFERROR(IF(VLOOKUP(I228,Inputs!$A$20:$G$29,4,FALSE)="Stipend Award",VLOOKUP(I228,Inputs!$A$7:$G$16,4,FALSE),0),0)</f>
        <v>0</v>
      </c>
      <c r="L228" s="5">
        <f>IFERROR(IF(F228=1,IF(VLOOKUP(I228,Inputs!$A$20:$G$29,5,FALSE)="Stipend Award",VLOOKUP(I228,Inputs!$A$7:$G$16,5,FALSE),0),0),0)</f>
        <v>0</v>
      </c>
      <c r="M228" s="5">
        <f>IFERROR(IF(G228=1,IF(VLOOKUP(I228,Inputs!$A$20:$G$29,6,FALSE)="Stipend Award",VLOOKUP(I228,Inputs!$A$7:$G$16,6,FALSE),0),0),0)</f>
        <v>0</v>
      </c>
      <c r="N228" s="5">
        <f>IFERROR(IF(H228=1,IF(VLOOKUP(I228,Inputs!$A$20:$G$29,7,FALSE)="Stipend Award",VLOOKUP(I228,Inputs!$A$7:$G$16,7,FALSE),0),0),0)</f>
        <v>0</v>
      </c>
      <c r="O228" s="5">
        <f>IFERROR(IF(VLOOKUP(I228,Inputs!$A$20:$G$29,3,FALSE)="Base Increase",VLOOKUP(I228,Inputs!$A$7:$G$16,3,FALSE),0),0)</f>
        <v>0</v>
      </c>
      <c r="P228" s="5">
        <f>IFERROR(IF(VLOOKUP(I228,Inputs!$A$20:$G$29,4,FALSE)="Base Increase",VLOOKUP(I228,Inputs!$A$7:$G$16,4,FALSE),0),0)</f>
        <v>0</v>
      </c>
      <c r="Q228" s="5">
        <f>IFERROR(IF(F228=1,IF(VLOOKUP(I228,Inputs!$A$20:$G$29,5,FALSE)="Base Increase",VLOOKUP(I228,Inputs!$A$7:$G$16,5,FALSE),0),0),0)</f>
        <v>0</v>
      </c>
      <c r="R228" s="5">
        <f>IFERROR(IF(G228=1,IF(VLOOKUP(I228,Inputs!$A$20:$G$29,6,FALSE)="Base Increase",VLOOKUP(I228,Inputs!$A$7:$G$16,6,FALSE),0),0),0)</f>
        <v>0</v>
      </c>
      <c r="S228" s="5">
        <f>IFERROR(IF(H228=1,IF(VLOOKUP(I228,Inputs!$A$20:$G$29,7,FALSE)="Base Increase",VLOOKUP(I228,Inputs!$A$7:$G$16,7,FALSE),0),0),0)</f>
        <v>0</v>
      </c>
      <c r="T228" s="5">
        <f t="shared" si="18"/>
        <v>0</v>
      </c>
      <c r="U228" s="5">
        <f t="shared" si="19"/>
        <v>0</v>
      </c>
      <c r="V228" s="5">
        <f t="shared" si="20"/>
        <v>0</v>
      </c>
      <c r="W228" s="5">
        <f t="shared" si="21"/>
        <v>0</v>
      </c>
      <c r="X228" s="5">
        <f>IF(AND(I228&lt;=4,V228&gt;Inputs!$B$32),MAX(C228,Inputs!$B$32),V228)</f>
        <v>0</v>
      </c>
      <c r="Y228" s="5">
        <f>IF(AND(I228&lt;=4,W228&gt;Inputs!$B$32),MAX(C228,Inputs!$B$32),W228)</f>
        <v>0</v>
      </c>
      <c r="Z228" s="5">
        <f>IF(AND(I228&lt;=7,X228&gt;Inputs!$B$33),MAX(C228,Inputs!$B$33),X228)</f>
        <v>0</v>
      </c>
      <c r="AA228" s="5">
        <f>IF(W228&gt;Inputs!$B$34,Inputs!$B$34,Y228)</f>
        <v>0</v>
      </c>
      <c r="AB228" s="5">
        <f>IF(Z228&gt;Inputs!$B$34,Inputs!$B$34,Z228)</f>
        <v>0</v>
      </c>
      <c r="AC228" s="5">
        <f>IF(AA228&gt;Inputs!$B$34,Inputs!$B$34,AA228)</f>
        <v>0</v>
      </c>
      <c r="AD228" s="11">
        <f t="shared" si="22"/>
        <v>0</v>
      </c>
      <c r="AE228" s="11">
        <f t="shared" si="23"/>
        <v>0</v>
      </c>
    </row>
    <row r="229" spans="1:31" x14ac:dyDescent="0.25">
      <c r="A229" s="1">
        <f>'Salary and Rating'!A230</f>
        <v>0</v>
      </c>
      <c r="B229" s="1">
        <f>'Salary and Rating'!B230</f>
        <v>0</v>
      </c>
      <c r="C229" s="13">
        <f>'Salary and Rating'!C230</f>
        <v>0</v>
      </c>
      <c r="D229" s="5">
        <v>0</v>
      </c>
      <c r="E229" s="5">
        <v>0</v>
      </c>
      <c r="F229" s="5">
        <v>0</v>
      </c>
      <c r="G229" s="5">
        <v>0</v>
      </c>
      <c r="H229" s="5">
        <v>0</v>
      </c>
      <c r="I229" s="5">
        <f>'Salary and Rating'!J230</f>
        <v>0</v>
      </c>
      <c r="J229" s="5">
        <f>IFERROR(IF(VLOOKUP(I229,Inputs!$A$20:$G$29,3,FALSE)="Stipend Award",VLOOKUP(I229,Inputs!$A$7:$G$16,3,FALSE),0),0)</f>
        <v>0</v>
      </c>
      <c r="K229" s="5">
        <f>IFERROR(IF(VLOOKUP(I229,Inputs!$A$20:$G$29,4,FALSE)="Stipend Award",VLOOKUP(I229,Inputs!$A$7:$G$16,4,FALSE),0),0)</f>
        <v>0</v>
      </c>
      <c r="L229" s="5">
        <f>IFERROR(IF(F229=1,IF(VLOOKUP(I229,Inputs!$A$20:$G$29,5,FALSE)="Stipend Award",VLOOKUP(I229,Inputs!$A$7:$G$16,5,FALSE),0),0),0)</f>
        <v>0</v>
      </c>
      <c r="M229" s="5">
        <f>IFERROR(IF(G229=1,IF(VLOOKUP(I229,Inputs!$A$20:$G$29,6,FALSE)="Stipend Award",VLOOKUP(I229,Inputs!$A$7:$G$16,6,FALSE),0),0),0)</f>
        <v>0</v>
      </c>
      <c r="N229" s="5">
        <f>IFERROR(IF(H229=1,IF(VLOOKUP(I229,Inputs!$A$20:$G$29,7,FALSE)="Stipend Award",VLOOKUP(I229,Inputs!$A$7:$G$16,7,FALSE),0),0),0)</f>
        <v>0</v>
      </c>
      <c r="O229" s="5">
        <f>IFERROR(IF(VLOOKUP(I229,Inputs!$A$20:$G$29,3,FALSE)="Base Increase",VLOOKUP(I229,Inputs!$A$7:$G$16,3,FALSE),0),0)</f>
        <v>0</v>
      </c>
      <c r="P229" s="5">
        <f>IFERROR(IF(VLOOKUP(I229,Inputs!$A$20:$G$29,4,FALSE)="Base Increase",VLOOKUP(I229,Inputs!$A$7:$G$16,4,FALSE),0),0)</f>
        <v>0</v>
      </c>
      <c r="Q229" s="5">
        <f>IFERROR(IF(F229=1,IF(VLOOKUP(I229,Inputs!$A$20:$G$29,5,FALSE)="Base Increase",VLOOKUP(I229,Inputs!$A$7:$G$16,5,FALSE),0),0),0)</f>
        <v>0</v>
      </c>
      <c r="R229" s="5">
        <f>IFERROR(IF(G229=1,IF(VLOOKUP(I229,Inputs!$A$20:$G$29,6,FALSE)="Base Increase",VLOOKUP(I229,Inputs!$A$7:$G$16,6,FALSE),0),0),0)</f>
        <v>0</v>
      </c>
      <c r="S229" s="5">
        <f>IFERROR(IF(H229=1,IF(VLOOKUP(I229,Inputs!$A$20:$G$29,7,FALSE)="Base Increase",VLOOKUP(I229,Inputs!$A$7:$G$16,7,FALSE),0),0),0)</f>
        <v>0</v>
      </c>
      <c r="T229" s="5">
        <f t="shared" si="18"/>
        <v>0</v>
      </c>
      <c r="U229" s="5">
        <f t="shared" si="19"/>
        <v>0</v>
      </c>
      <c r="V229" s="5">
        <f t="shared" si="20"/>
        <v>0</v>
      </c>
      <c r="W229" s="5">
        <f t="shared" si="21"/>
        <v>0</v>
      </c>
      <c r="X229" s="5">
        <f>IF(AND(I229&lt;=4,V229&gt;Inputs!$B$32),MAX(C229,Inputs!$B$32),V229)</f>
        <v>0</v>
      </c>
      <c r="Y229" s="5">
        <f>IF(AND(I229&lt;=4,W229&gt;Inputs!$B$32),MAX(C229,Inputs!$B$32),W229)</f>
        <v>0</v>
      </c>
      <c r="Z229" s="5">
        <f>IF(AND(I229&lt;=7,X229&gt;Inputs!$B$33),MAX(C229,Inputs!$B$33),X229)</f>
        <v>0</v>
      </c>
      <c r="AA229" s="5">
        <f>IF(W229&gt;Inputs!$B$34,Inputs!$B$34,Y229)</f>
        <v>0</v>
      </c>
      <c r="AB229" s="5">
        <f>IF(Z229&gt;Inputs!$B$34,Inputs!$B$34,Z229)</f>
        <v>0</v>
      </c>
      <c r="AC229" s="5">
        <f>IF(AA229&gt;Inputs!$B$34,Inputs!$B$34,AA229)</f>
        <v>0</v>
      </c>
      <c r="AD229" s="11">
        <f t="shared" si="22"/>
        <v>0</v>
      </c>
      <c r="AE229" s="11">
        <f t="shared" si="23"/>
        <v>0</v>
      </c>
    </row>
    <row r="230" spans="1:31" x14ac:dyDescent="0.25">
      <c r="A230" s="1">
        <f>'Salary and Rating'!A231</f>
        <v>0</v>
      </c>
      <c r="B230" s="1">
        <f>'Salary and Rating'!B231</f>
        <v>0</v>
      </c>
      <c r="C230" s="13">
        <f>'Salary and Rating'!C231</f>
        <v>0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5">
        <f>'Salary and Rating'!J231</f>
        <v>0</v>
      </c>
      <c r="J230" s="5">
        <f>IFERROR(IF(VLOOKUP(I230,Inputs!$A$20:$G$29,3,FALSE)="Stipend Award",VLOOKUP(I230,Inputs!$A$7:$G$16,3,FALSE),0),0)</f>
        <v>0</v>
      </c>
      <c r="K230" s="5">
        <f>IFERROR(IF(VLOOKUP(I230,Inputs!$A$20:$G$29,4,FALSE)="Stipend Award",VLOOKUP(I230,Inputs!$A$7:$G$16,4,FALSE),0),0)</f>
        <v>0</v>
      </c>
      <c r="L230" s="5">
        <f>IFERROR(IF(F230=1,IF(VLOOKUP(I230,Inputs!$A$20:$G$29,5,FALSE)="Stipend Award",VLOOKUP(I230,Inputs!$A$7:$G$16,5,FALSE),0),0),0)</f>
        <v>0</v>
      </c>
      <c r="M230" s="5">
        <f>IFERROR(IF(G230=1,IF(VLOOKUP(I230,Inputs!$A$20:$G$29,6,FALSE)="Stipend Award",VLOOKUP(I230,Inputs!$A$7:$G$16,6,FALSE),0),0),0)</f>
        <v>0</v>
      </c>
      <c r="N230" s="5">
        <f>IFERROR(IF(H230=1,IF(VLOOKUP(I230,Inputs!$A$20:$G$29,7,FALSE)="Stipend Award",VLOOKUP(I230,Inputs!$A$7:$G$16,7,FALSE),0),0),0)</f>
        <v>0</v>
      </c>
      <c r="O230" s="5">
        <f>IFERROR(IF(VLOOKUP(I230,Inputs!$A$20:$G$29,3,FALSE)="Base Increase",VLOOKUP(I230,Inputs!$A$7:$G$16,3,FALSE),0),0)</f>
        <v>0</v>
      </c>
      <c r="P230" s="5">
        <f>IFERROR(IF(VLOOKUP(I230,Inputs!$A$20:$G$29,4,FALSE)="Base Increase",VLOOKUP(I230,Inputs!$A$7:$G$16,4,FALSE),0),0)</f>
        <v>0</v>
      </c>
      <c r="Q230" s="5">
        <f>IFERROR(IF(F230=1,IF(VLOOKUP(I230,Inputs!$A$20:$G$29,5,FALSE)="Base Increase",VLOOKUP(I230,Inputs!$A$7:$G$16,5,FALSE),0),0),0)</f>
        <v>0</v>
      </c>
      <c r="R230" s="5">
        <f>IFERROR(IF(G230=1,IF(VLOOKUP(I230,Inputs!$A$20:$G$29,6,FALSE)="Base Increase",VLOOKUP(I230,Inputs!$A$7:$G$16,6,FALSE),0),0),0)</f>
        <v>0</v>
      </c>
      <c r="S230" s="5">
        <f>IFERROR(IF(H230=1,IF(VLOOKUP(I230,Inputs!$A$20:$G$29,7,FALSE)="Base Increase",VLOOKUP(I230,Inputs!$A$7:$G$16,7,FALSE),0),0),0)</f>
        <v>0</v>
      </c>
      <c r="T230" s="5">
        <f t="shared" si="18"/>
        <v>0</v>
      </c>
      <c r="U230" s="5">
        <f t="shared" si="19"/>
        <v>0</v>
      </c>
      <c r="V230" s="5">
        <f t="shared" si="20"/>
        <v>0</v>
      </c>
      <c r="W230" s="5">
        <f t="shared" si="21"/>
        <v>0</v>
      </c>
      <c r="X230" s="5">
        <f>IF(AND(I230&lt;=4,V230&gt;Inputs!$B$32),MAX(C230,Inputs!$B$32),V230)</f>
        <v>0</v>
      </c>
      <c r="Y230" s="5">
        <f>IF(AND(I230&lt;=4,W230&gt;Inputs!$B$32),MAX(C230,Inputs!$B$32),W230)</f>
        <v>0</v>
      </c>
      <c r="Z230" s="5">
        <f>IF(AND(I230&lt;=7,X230&gt;Inputs!$B$33),MAX(C230,Inputs!$B$33),X230)</f>
        <v>0</v>
      </c>
      <c r="AA230" s="5">
        <f>IF(W230&gt;Inputs!$B$34,Inputs!$B$34,Y230)</f>
        <v>0</v>
      </c>
      <c r="AB230" s="5">
        <f>IF(Z230&gt;Inputs!$B$34,Inputs!$B$34,Z230)</f>
        <v>0</v>
      </c>
      <c r="AC230" s="5">
        <f>IF(AA230&gt;Inputs!$B$34,Inputs!$B$34,AA230)</f>
        <v>0</v>
      </c>
      <c r="AD230" s="11">
        <f t="shared" si="22"/>
        <v>0</v>
      </c>
      <c r="AE230" s="11">
        <f t="shared" si="23"/>
        <v>0</v>
      </c>
    </row>
    <row r="231" spans="1:31" x14ac:dyDescent="0.25">
      <c r="A231" s="1">
        <f>'Salary and Rating'!A232</f>
        <v>0</v>
      </c>
      <c r="B231" s="1">
        <f>'Salary and Rating'!B232</f>
        <v>0</v>
      </c>
      <c r="C231" s="13">
        <f>'Salary and Rating'!C232</f>
        <v>0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>
        <f>'Salary and Rating'!J232</f>
        <v>0</v>
      </c>
      <c r="J231" s="5">
        <f>IFERROR(IF(VLOOKUP(I231,Inputs!$A$20:$G$29,3,FALSE)="Stipend Award",VLOOKUP(I231,Inputs!$A$7:$G$16,3,FALSE),0),0)</f>
        <v>0</v>
      </c>
      <c r="K231" s="5">
        <f>IFERROR(IF(VLOOKUP(I231,Inputs!$A$20:$G$29,4,FALSE)="Stipend Award",VLOOKUP(I231,Inputs!$A$7:$G$16,4,FALSE),0),0)</f>
        <v>0</v>
      </c>
      <c r="L231" s="5">
        <f>IFERROR(IF(F231=1,IF(VLOOKUP(I231,Inputs!$A$20:$G$29,5,FALSE)="Stipend Award",VLOOKUP(I231,Inputs!$A$7:$G$16,5,FALSE),0),0),0)</f>
        <v>0</v>
      </c>
      <c r="M231" s="5">
        <f>IFERROR(IF(G231=1,IF(VLOOKUP(I231,Inputs!$A$20:$G$29,6,FALSE)="Stipend Award",VLOOKUP(I231,Inputs!$A$7:$G$16,6,FALSE),0),0),0)</f>
        <v>0</v>
      </c>
      <c r="N231" s="5">
        <f>IFERROR(IF(H231=1,IF(VLOOKUP(I231,Inputs!$A$20:$G$29,7,FALSE)="Stipend Award",VLOOKUP(I231,Inputs!$A$7:$G$16,7,FALSE),0),0),0)</f>
        <v>0</v>
      </c>
      <c r="O231" s="5">
        <f>IFERROR(IF(VLOOKUP(I231,Inputs!$A$20:$G$29,3,FALSE)="Base Increase",VLOOKUP(I231,Inputs!$A$7:$G$16,3,FALSE),0),0)</f>
        <v>0</v>
      </c>
      <c r="P231" s="5">
        <f>IFERROR(IF(VLOOKUP(I231,Inputs!$A$20:$G$29,4,FALSE)="Base Increase",VLOOKUP(I231,Inputs!$A$7:$G$16,4,FALSE),0),0)</f>
        <v>0</v>
      </c>
      <c r="Q231" s="5">
        <f>IFERROR(IF(F231=1,IF(VLOOKUP(I231,Inputs!$A$20:$G$29,5,FALSE)="Base Increase",VLOOKUP(I231,Inputs!$A$7:$G$16,5,FALSE),0),0),0)</f>
        <v>0</v>
      </c>
      <c r="R231" s="5">
        <f>IFERROR(IF(G231=1,IF(VLOOKUP(I231,Inputs!$A$20:$G$29,6,FALSE)="Base Increase",VLOOKUP(I231,Inputs!$A$7:$G$16,6,FALSE),0),0),0)</f>
        <v>0</v>
      </c>
      <c r="S231" s="5">
        <f>IFERROR(IF(H231=1,IF(VLOOKUP(I231,Inputs!$A$20:$G$29,7,FALSE)="Base Increase",VLOOKUP(I231,Inputs!$A$7:$G$16,7,FALSE),0),0),0)</f>
        <v>0</v>
      </c>
      <c r="T231" s="5">
        <f t="shared" si="18"/>
        <v>0</v>
      </c>
      <c r="U231" s="5">
        <f t="shared" si="19"/>
        <v>0</v>
      </c>
      <c r="V231" s="5">
        <f t="shared" si="20"/>
        <v>0</v>
      </c>
      <c r="W231" s="5">
        <f t="shared" si="21"/>
        <v>0</v>
      </c>
      <c r="X231" s="5">
        <f>IF(AND(I231&lt;=4,V231&gt;Inputs!$B$32),MAX(C231,Inputs!$B$32),V231)</f>
        <v>0</v>
      </c>
      <c r="Y231" s="5">
        <f>IF(AND(I231&lt;=4,W231&gt;Inputs!$B$32),MAX(C231,Inputs!$B$32),W231)</f>
        <v>0</v>
      </c>
      <c r="Z231" s="5">
        <f>IF(AND(I231&lt;=7,X231&gt;Inputs!$B$33),MAX(C231,Inputs!$B$33),X231)</f>
        <v>0</v>
      </c>
      <c r="AA231" s="5">
        <f>IF(W231&gt;Inputs!$B$34,Inputs!$B$34,Y231)</f>
        <v>0</v>
      </c>
      <c r="AB231" s="5">
        <f>IF(Z231&gt;Inputs!$B$34,Inputs!$B$34,Z231)</f>
        <v>0</v>
      </c>
      <c r="AC231" s="5">
        <f>IF(AA231&gt;Inputs!$B$34,Inputs!$B$34,AA231)</f>
        <v>0</v>
      </c>
      <c r="AD231" s="11">
        <f t="shared" si="22"/>
        <v>0</v>
      </c>
      <c r="AE231" s="11">
        <f t="shared" si="23"/>
        <v>0</v>
      </c>
    </row>
    <row r="232" spans="1:31" x14ac:dyDescent="0.25">
      <c r="A232" s="1">
        <f>'Salary and Rating'!A233</f>
        <v>0</v>
      </c>
      <c r="B232" s="1">
        <f>'Salary and Rating'!B233</f>
        <v>0</v>
      </c>
      <c r="C232" s="13">
        <f>'Salary and Rating'!C233</f>
        <v>0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f>'Salary and Rating'!J233</f>
        <v>0</v>
      </c>
      <c r="J232" s="5">
        <f>IFERROR(IF(VLOOKUP(I232,Inputs!$A$20:$G$29,3,FALSE)="Stipend Award",VLOOKUP(I232,Inputs!$A$7:$G$16,3,FALSE),0),0)</f>
        <v>0</v>
      </c>
      <c r="K232" s="5">
        <f>IFERROR(IF(VLOOKUP(I232,Inputs!$A$20:$G$29,4,FALSE)="Stipend Award",VLOOKUP(I232,Inputs!$A$7:$G$16,4,FALSE),0),0)</f>
        <v>0</v>
      </c>
      <c r="L232" s="5">
        <f>IFERROR(IF(F232=1,IF(VLOOKUP(I232,Inputs!$A$20:$G$29,5,FALSE)="Stipend Award",VLOOKUP(I232,Inputs!$A$7:$G$16,5,FALSE),0),0),0)</f>
        <v>0</v>
      </c>
      <c r="M232" s="5">
        <f>IFERROR(IF(G232=1,IF(VLOOKUP(I232,Inputs!$A$20:$G$29,6,FALSE)="Stipend Award",VLOOKUP(I232,Inputs!$A$7:$G$16,6,FALSE),0),0),0)</f>
        <v>0</v>
      </c>
      <c r="N232" s="5">
        <f>IFERROR(IF(H232=1,IF(VLOOKUP(I232,Inputs!$A$20:$G$29,7,FALSE)="Stipend Award",VLOOKUP(I232,Inputs!$A$7:$G$16,7,FALSE),0),0),0)</f>
        <v>0</v>
      </c>
      <c r="O232" s="5">
        <f>IFERROR(IF(VLOOKUP(I232,Inputs!$A$20:$G$29,3,FALSE)="Base Increase",VLOOKUP(I232,Inputs!$A$7:$G$16,3,FALSE),0),0)</f>
        <v>0</v>
      </c>
      <c r="P232" s="5">
        <f>IFERROR(IF(VLOOKUP(I232,Inputs!$A$20:$G$29,4,FALSE)="Base Increase",VLOOKUP(I232,Inputs!$A$7:$G$16,4,FALSE),0),0)</f>
        <v>0</v>
      </c>
      <c r="Q232" s="5">
        <f>IFERROR(IF(F232=1,IF(VLOOKUP(I232,Inputs!$A$20:$G$29,5,FALSE)="Base Increase",VLOOKUP(I232,Inputs!$A$7:$G$16,5,FALSE),0),0),0)</f>
        <v>0</v>
      </c>
      <c r="R232" s="5">
        <f>IFERROR(IF(G232=1,IF(VLOOKUP(I232,Inputs!$A$20:$G$29,6,FALSE)="Base Increase",VLOOKUP(I232,Inputs!$A$7:$G$16,6,FALSE),0),0),0)</f>
        <v>0</v>
      </c>
      <c r="S232" s="5">
        <f>IFERROR(IF(H232=1,IF(VLOOKUP(I232,Inputs!$A$20:$G$29,7,FALSE)="Base Increase",VLOOKUP(I232,Inputs!$A$7:$G$16,7,FALSE),0),0),0)</f>
        <v>0</v>
      </c>
      <c r="T232" s="5">
        <f t="shared" si="18"/>
        <v>0</v>
      </c>
      <c r="U232" s="5">
        <f t="shared" si="19"/>
        <v>0</v>
      </c>
      <c r="V232" s="5">
        <f t="shared" si="20"/>
        <v>0</v>
      </c>
      <c r="W232" s="5">
        <f t="shared" si="21"/>
        <v>0</v>
      </c>
      <c r="X232" s="5">
        <f>IF(AND(I232&lt;=4,V232&gt;Inputs!$B$32),MAX(C232,Inputs!$B$32),V232)</f>
        <v>0</v>
      </c>
      <c r="Y232" s="5">
        <f>IF(AND(I232&lt;=4,W232&gt;Inputs!$B$32),MAX(C232,Inputs!$B$32),W232)</f>
        <v>0</v>
      </c>
      <c r="Z232" s="5">
        <f>IF(AND(I232&lt;=7,X232&gt;Inputs!$B$33),MAX(C232,Inputs!$B$33),X232)</f>
        <v>0</v>
      </c>
      <c r="AA232" s="5">
        <f>IF(W232&gt;Inputs!$B$34,Inputs!$B$34,Y232)</f>
        <v>0</v>
      </c>
      <c r="AB232" s="5">
        <f>IF(Z232&gt;Inputs!$B$34,Inputs!$B$34,Z232)</f>
        <v>0</v>
      </c>
      <c r="AC232" s="5">
        <f>IF(AA232&gt;Inputs!$B$34,Inputs!$B$34,AA232)</f>
        <v>0</v>
      </c>
      <c r="AD232" s="11">
        <f t="shared" si="22"/>
        <v>0</v>
      </c>
      <c r="AE232" s="11">
        <f t="shared" si="23"/>
        <v>0</v>
      </c>
    </row>
    <row r="233" spans="1:31" x14ac:dyDescent="0.25">
      <c r="A233" s="1">
        <f>'Salary and Rating'!A234</f>
        <v>0</v>
      </c>
      <c r="B233" s="1">
        <f>'Salary and Rating'!B234</f>
        <v>0</v>
      </c>
      <c r="C233" s="13">
        <f>'Salary and Rating'!C234</f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f>'Salary and Rating'!J234</f>
        <v>0</v>
      </c>
      <c r="J233" s="5">
        <f>IFERROR(IF(VLOOKUP(I233,Inputs!$A$20:$G$29,3,FALSE)="Stipend Award",VLOOKUP(I233,Inputs!$A$7:$G$16,3,FALSE),0),0)</f>
        <v>0</v>
      </c>
      <c r="K233" s="5">
        <f>IFERROR(IF(VLOOKUP(I233,Inputs!$A$20:$G$29,4,FALSE)="Stipend Award",VLOOKUP(I233,Inputs!$A$7:$G$16,4,FALSE),0),0)</f>
        <v>0</v>
      </c>
      <c r="L233" s="5">
        <f>IFERROR(IF(F233=1,IF(VLOOKUP(I233,Inputs!$A$20:$G$29,5,FALSE)="Stipend Award",VLOOKUP(I233,Inputs!$A$7:$G$16,5,FALSE),0),0),0)</f>
        <v>0</v>
      </c>
      <c r="M233" s="5">
        <f>IFERROR(IF(G233=1,IF(VLOOKUP(I233,Inputs!$A$20:$G$29,6,FALSE)="Stipend Award",VLOOKUP(I233,Inputs!$A$7:$G$16,6,FALSE),0),0),0)</f>
        <v>0</v>
      </c>
      <c r="N233" s="5">
        <f>IFERROR(IF(H233=1,IF(VLOOKUP(I233,Inputs!$A$20:$G$29,7,FALSE)="Stipend Award",VLOOKUP(I233,Inputs!$A$7:$G$16,7,FALSE),0),0),0)</f>
        <v>0</v>
      </c>
      <c r="O233" s="5">
        <f>IFERROR(IF(VLOOKUP(I233,Inputs!$A$20:$G$29,3,FALSE)="Base Increase",VLOOKUP(I233,Inputs!$A$7:$G$16,3,FALSE),0),0)</f>
        <v>0</v>
      </c>
      <c r="P233" s="5">
        <f>IFERROR(IF(VLOOKUP(I233,Inputs!$A$20:$G$29,4,FALSE)="Base Increase",VLOOKUP(I233,Inputs!$A$7:$G$16,4,FALSE),0),0)</f>
        <v>0</v>
      </c>
      <c r="Q233" s="5">
        <f>IFERROR(IF(F233=1,IF(VLOOKUP(I233,Inputs!$A$20:$G$29,5,FALSE)="Base Increase",VLOOKUP(I233,Inputs!$A$7:$G$16,5,FALSE),0),0),0)</f>
        <v>0</v>
      </c>
      <c r="R233" s="5">
        <f>IFERROR(IF(G233=1,IF(VLOOKUP(I233,Inputs!$A$20:$G$29,6,FALSE)="Base Increase",VLOOKUP(I233,Inputs!$A$7:$G$16,6,FALSE),0),0),0)</f>
        <v>0</v>
      </c>
      <c r="S233" s="5">
        <f>IFERROR(IF(H233=1,IF(VLOOKUP(I233,Inputs!$A$20:$G$29,7,FALSE)="Base Increase",VLOOKUP(I233,Inputs!$A$7:$G$16,7,FALSE),0),0),0)</f>
        <v>0</v>
      </c>
      <c r="T233" s="5">
        <f t="shared" si="18"/>
        <v>0</v>
      </c>
      <c r="U233" s="5">
        <f t="shared" si="19"/>
        <v>0</v>
      </c>
      <c r="V233" s="5">
        <f t="shared" si="20"/>
        <v>0</v>
      </c>
      <c r="W233" s="5">
        <f t="shared" si="21"/>
        <v>0</v>
      </c>
      <c r="X233" s="5">
        <f>IF(AND(I233&lt;=4,V233&gt;Inputs!$B$32),MAX(C233,Inputs!$B$32),V233)</f>
        <v>0</v>
      </c>
      <c r="Y233" s="5">
        <f>IF(AND(I233&lt;=4,W233&gt;Inputs!$B$32),MAX(C233,Inputs!$B$32),W233)</f>
        <v>0</v>
      </c>
      <c r="Z233" s="5">
        <f>IF(AND(I233&lt;=7,X233&gt;Inputs!$B$33),MAX(C233,Inputs!$B$33),X233)</f>
        <v>0</v>
      </c>
      <c r="AA233" s="5">
        <f>IF(W233&gt;Inputs!$B$34,Inputs!$B$34,Y233)</f>
        <v>0</v>
      </c>
      <c r="AB233" s="5">
        <f>IF(Z233&gt;Inputs!$B$34,Inputs!$B$34,Z233)</f>
        <v>0</v>
      </c>
      <c r="AC233" s="5">
        <f>IF(AA233&gt;Inputs!$B$34,Inputs!$B$34,AA233)</f>
        <v>0</v>
      </c>
      <c r="AD233" s="11">
        <f t="shared" si="22"/>
        <v>0</v>
      </c>
      <c r="AE233" s="11">
        <f t="shared" si="23"/>
        <v>0</v>
      </c>
    </row>
    <row r="234" spans="1:31" x14ac:dyDescent="0.25">
      <c r="A234" s="1">
        <f>'Salary and Rating'!A235</f>
        <v>0</v>
      </c>
      <c r="B234" s="1">
        <f>'Salary and Rating'!B235</f>
        <v>0</v>
      </c>
      <c r="C234" s="13">
        <f>'Salary and Rating'!C235</f>
        <v>0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f>'Salary and Rating'!J235</f>
        <v>0</v>
      </c>
      <c r="J234" s="5">
        <f>IFERROR(IF(VLOOKUP(I234,Inputs!$A$20:$G$29,3,FALSE)="Stipend Award",VLOOKUP(I234,Inputs!$A$7:$G$16,3,FALSE),0),0)</f>
        <v>0</v>
      </c>
      <c r="K234" s="5">
        <f>IFERROR(IF(VLOOKUP(I234,Inputs!$A$20:$G$29,4,FALSE)="Stipend Award",VLOOKUP(I234,Inputs!$A$7:$G$16,4,FALSE),0),0)</f>
        <v>0</v>
      </c>
      <c r="L234" s="5">
        <f>IFERROR(IF(F234=1,IF(VLOOKUP(I234,Inputs!$A$20:$G$29,5,FALSE)="Stipend Award",VLOOKUP(I234,Inputs!$A$7:$G$16,5,FALSE),0),0),0)</f>
        <v>0</v>
      </c>
      <c r="M234" s="5">
        <f>IFERROR(IF(G234=1,IF(VLOOKUP(I234,Inputs!$A$20:$G$29,6,FALSE)="Stipend Award",VLOOKUP(I234,Inputs!$A$7:$G$16,6,FALSE),0),0),0)</f>
        <v>0</v>
      </c>
      <c r="N234" s="5">
        <f>IFERROR(IF(H234=1,IF(VLOOKUP(I234,Inputs!$A$20:$G$29,7,FALSE)="Stipend Award",VLOOKUP(I234,Inputs!$A$7:$G$16,7,FALSE),0),0),0)</f>
        <v>0</v>
      </c>
      <c r="O234" s="5">
        <f>IFERROR(IF(VLOOKUP(I234,Inputs!$A$20:$G$29,3,FALSE)="Base Increase",VLOOKUP(I234,Inputs!$A$7:$G$16,3,FALSE),0),0)</f>
        <v>0</v>
      </c>
      <c r="P234" s="5">
        <f>IFERROR(IF(VLOOKUP(I234,Inputs!$A$20:$G$29,4,FALSE)="Base Increase",VLOOKUP(I234,Inputs!$A$7:$G$16,4,FALSE),0),0)</f>
        <v>0</v>
      </c>
      <c r="Q234" s="5">
        <f>IFERROR(IF(F234=1,IF(VLOOKUP(I234,Inputs!$A$20:$G$29,5,FALSE)="Base Increase",VLOOKUP(I234,Inputs!$A$7:$G$16,5,FALSE),0),0),0)</f>
        <v>0</v>
      </c>
      <c r="R234" s="5">
        <f>IFERROR(IF(G234=1,IF(VLOOKUP(I234,Inputs!$A$20:$G$29,6,FALSE)="Base Increase",VLOOKUP(I234,Inputs!$A$7:$G$16,6,FALSE),0),0),0)</f>
        <v>0</v>
      </c>
      <c r="S234" s="5">
        <f>IFERROR(IF(H234=1,IF(VLOOKUP(I234,Inputs!$A$20:$G$29,7,FALSE)="Base Increase",VLOOKUP(I234,Inputs!$A$7:$G$16,7,FALSE),0),0),0)</f>
        <v>0</v>
      </c>
      <c r="T234" s="5">
        <f t="shared" si="18"/>
        <v>0</v>
      </c>
      <c r="U234" s="5">
        <f t="shared" si="19"/>
        <v>0</v>
      </c>
      <c r="V234" s="5">
        <f t="shared" si="20"/>
        <v>0</v>
      </c>
      <c r="W234" s="5">
        <f t="shared" si="21"/>
        <v>0</v>
      </c>
      <c r="X234" s="5">
        <f>IF(AND(I234&lt;=4,V234&gt;Inputs!$B$32),MAX(C234,Inputs!$B$32),V234)</f>
        <v>0</v>
      </c>
      <c r="Y234" s="5">
        <f>IF(AND(I234&lt;=4,W234&gt;Inputs!$B$32),MAX(C234,Inputs!$B$32),W234)</f>
        <v>0</v>
      </c>
      <c r="Z234" s="5">
        <f>IF(AND(I234&lt;=7,X234&gt;Inputs!$B$33),MAX(C234,Inputs!$B$33),X234)</f>
        <v>0</v>
      </c>
      <c r="AA234" s="5">
        <f>IF(W234&gt;Inputs!$B$34,Inputs!$B$34,Y234)</f>
        <v>0</v>
      </c>
      <c r="AB234" s="5">
        <f>IF(Z234&gt;Inputs!$B$34,Inputs!$B$34,Z234)</f>
        <v>0</v>
      </c>
      <c r="AC234" s="5">
        <f>IF(AA234&gt;Inputs!$B$34,Inputs!$B$34,AA234)</f>
        <v>0</v>
      </c>
      <c r="AD234" s="11">
        <f t="shared" si="22"/>
        <v>0</v>
      </c>
      <c r="AE234" s="11">
        <f t="shared" si="23"/>
        <v>0</v>
      </c>
    </row>
    <row r="235" spans="1:31" x14ac:dyDescent="0.25">
      <c r="A235" s="1">
        <f>'Salary and Rating'!A236</f>
        <v>0</v>
      </c>
      <c r="B235" s="1">
        <f>'Salary and Rating'!B236</f>
        <v>0</v>
      </c>
      <c r="C235" s="13">
        <f>'Salary and Rating'!C236</f>
        <v>0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5">
        <f>'Salary and Rating'!J236</f>
        <v>0</v>
      </c>
      <c r="J235" s="5">
        <f>IFERROR(IF(VLOOKUP(I235,Inputs!$A$20:$G$29,3,FALSE)="Stipend Award",VLOOKUP(I235,Inputs!$A$7:$G$16,3,FALSE),0),0)</f>
        <v>0</v>
      </c>
      <c r="K235" s="5">
        <f>IFERROR(IF(VLOOKUP(I235,Inputs!$A$20:$G$29,4,FALSE)="Stipend Award",VLOOKUP(I235,Inputs!$A$7:$G$16,4,FALSE),0),0)</f>
        <v>0</v>
      </c>
      <c r="L235" s="5">
        <f>IFERROR(IF(F235=1,IF(VLOOKUP(I235,Inputs!$A$20:$G$29,5,FALSE)="Stipend Award",VLOOKUP(I235,Inputs!$A$7:$G$16,5,FALSE),0),0),0)</f>
        <v>0</v>
      </c>
      <c r="M235" s="5">
        <f>IFERROR(IF(G235=1,IF(VLOOKUP(I235,Inputs!$A$20:$G$29,6,FALSE)="Stipend Award",VLOOKUP(I235,Inputs!$A$7:$G$16,6,FALSE),0),0),0)</f>
        <v>0</v>
      </c>
      <c r="N235" s="5">
        <f>IFERROR(IF(H235=1,IF(VLOOKUP(I235,Inputs!$A$20:$G$29,7,FALSE)="Stipend Award",VLOOKUP(I235,Inputs!$A$7:$G$16,7,FALSE),0),0),0)</f>
        <v>0</v>
      </c>
      <c r="O235" s="5">
        <f>IFERROR(IF(VLOOKUP(I235,Inputs!$A$20:$G$29,3,FALSE)="Base Increase",VLOOKUP(I235,Inputs!$A$7:$G$16,3,FALSE),0),0)</f>
        <v>0</v>
      </c>
      <c r="P235" s="5">
        <f>IFERROR(IF(VLOOKUP(I235,Inputs!$A$20:$G$29,4,FALSE)="Base Increase",VLOOKUP(I235,Inputs!$A$7:$G$16,4,FALSE),0),0)</f>
        <v>0</v>
      </c>
      <c r="Q235" s="5">
        <f>IFERROR(IF(F235=1,IF(VLOOKUP(I235,Inputs!$A$20:$G$29,5,FALSE)="Base Increase",VLOOKUP(I235,Inputs!$A$7:$G$16,5,FALSE),0),0),0)</f>
        <v>0</v>
      </c>
      <c r="R235" s="5">
        <f>IFERROR(IF(G235=1,IF(VLOOKUP(I235,Inputs!$A$20:$G$29,6,FALSE)="Base Increase",VLOOKUP(I235,Inputs!$A$7:$G$16,6,FALSE),0),0),0)</f>
        <v>0</v>
      </c>
      <c r="S235" s="5">
        <f>IFERROR(IF(H235=1,IF(VLOOKUP(I235,Inputs!$A$20:$G$29,7,FALSE)="Base Increase",VLOOKUP(I235,Inputs!$A$7:$G$16,7,FALSE),0),0),0)</f>
        <v>0</v>
      </c>
      <c r="T235" s="5">
        <f t="shared" si="18"/>
        <v>0</v>
      </c>
      <c r="U235" s="5">
        <f t="shared" si="19"/>
        <v>0</v>
      </c>
      <c r="V235" s="5">
        <f t="shared" si="20"/>
        <v>0</v>
      </c>
      <c r="W235" s="5">
        <f t="shared" si="21"/>
        <v>0</v>
      </c>
      <c r="X235" s="5">
        <f>IF(AND(I235&lt;=4,V235&gt;Inputs!$B$32),MAX(C235,Inputs!$B$32),V235)</f>
        <v>0</v>
      </c>
      <c r="Y235" s="5">
        <f>IF(AND(I235&lt;=4,W235&gt;Inputs!$B$32),MAX(C235,Inputs!$B$32),W235)</f>
        <v>0</v>
      </c>
      <c r="Z235" s="5">
        <f>IF(AND(I235&lt;=7,X235&gt;Inputs!$B$33),MAX(C235,Inputs!$B$33),X235)</f>
        <v>0</v>
      </c>
      <c r="AA235" s="5">
        <f>IF(W235&gt;Inputs!$B$34,Inputs!$B$34,Y235)</f>
        <v>0</v>
      </c>
      <c r="AB235" s="5">
        <f>IF(Z235&gt;Inputs!$B$34,Inputs!$B$34,Z235)</f>
        <v>0</v>
      </c>
      <c r="AC235" s="5">
        <f>IF(AA235&gt;Inputs!$B$34,Inputs!$B$34,AA235)</f>
        <v>0</v>
      </c>
      <c r="AD235" s="11">
        <f t="shared" si="22"/>
        <v>0</v>
      </c>
      <c r="AE235" s="11">
        <f t="shared" si="23"/>
        <v>0</v>
      </c>
    </row>
    <row r="236" spans="1:31" x14ac:dyDescent="0.25">
      <c r="A236" s="1">
        <f>'Salary and Rating'!A237</f>
        <v>0</v>
      </c>
      <c r="B236" s="1">
        <f>'Salary and Rating'!B237</f>
        <v>0</v>
      </c>
      <c r="C236" s="13">
        <f>'Salary and Rating'!C237</f>
        <v>0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5">
        <f>'Salary and Rating'!J237</f>
        <v>0</v>
      </c>
      <c r="J236" s="5">
        <f>IFERROR(IF(VLOOKUP(I236,Inputs!$A$20:$G$29,3,FALSE)="Stipend Award",VLOOKUP(I236,Inputs!$A$7:$G$16,3,FALSE),0),0)</f>
        <v>0</v>
      </c>
      <c r="K236" s="5">
        <f>IFERROR(IF(VLOOKUP(I236,Inputs!$A$20:$G$29,4,FALSE)="Stipend Award",VLOOKUP(I236,Inputs!$A$7:$G$16,4,FALSE),0),0)</f>
        <v>0</v>
      </c>
      <c r="L236" s="5">
        <f>IFERROR(IF(F236=1,IF(VLOOKUP(I236,Inputs!$A$20:$G$29,5,FALSE)="Stipend Award",VLOOKUP(I236,Inputs!$A$7:$G$16,5,FALSE),0),0),0)</f>
        <v>0</v>
      </c>
      <c r="M236" s="5">
        <f>IFERROR(IF(G236=1,IF(VLOOKUP(I236,Inputs!$A$20:$G$29,6,FALSE)="Stipend Award",VLOOKUP(I236,Inputs!$A$7:$G$16,6,FALSE),0),0),0)</f>
        <v>0</v>
      </c>
      <c r="N236" s="5">
        <f>IFERROR(IF(H236=1,IF(VLOOKUP(I236,Inputs!$A$20:$G$29,7,FALSE)="Stipend Award",VLOOKUP(I236,Inputs!$A$7:$G$16,7,FALSE),0),0),0)</f>
        <v>0</v>
      </c>
      <c r="O236" s="5">
        <f>IFERROR(IF(VLOOKUP(I236,Inputs!$A$20:$G$29,3,FALSE)="Base Increase",VLOOKUP(I236,Inputs!$A$7:$G$16,3,FALSE),0),0)</f>
        <v>0</v>
      </c>
      <c r="P236" s="5">
        <f>IFERROR(IF(VLOOKUP(I236,Inputs!$A$20:$G$29,4,FALSE)="Base Increase",VLOOKUP(I236,Inputs!$A$7:$G$16,4,FALSE),0),0)</f>
        <v>0</v>
      </c>
      <c r="Q236" s="5">
        <f>IFERROR(IF(F236=1,IF(VLOOKUP(I236,Inputs!$A$20:$G$29,5,FALSE)="Base Increase",VLOOKUP(I236,Inputs!$A$7:$G$16,5,FALSE),0),0),0)</f>
        <v>0</v>
      </c>
      <c r="R236" s="5">
        <f>IFERROR(IF(G236=1,IF(VLOOKUP(I236,Inputs!$A$20:$G$29,6,FALSE)="Base Increase",VLOOKUP(I236,Inputs!$A$7:$G$16,6,FALSE),0),0),0)</f>
        <v>0</v>
      </c>
      <c r="S236" s="5">
        <f>IFERROR(IF(H236=1,IF(VLOOKUP(I236,Inputs!$A$20:$G$29,7,FALSE)="Base Increase",VLOOKUP(I236,Inputs!$A$7:$G$16,7,FALSE),0),0),0)</f>
        <v>0</v>
      </c>
      <c r="T236" s="5">
        <f t="shared" si="18"/>
        <v>0</v>
      </c>
      <c r="U236" s="5">
        <f t="shared" si="19"/>
        <v>0</v>
      </c>
      <c r="V236" s="5">
        <f t="shared" si="20"/>
        <v>0</v>
      </c>
      <c r="W236" s="5">
        <f t="shared" si="21"/>
        <v>0</v>
      </c>
      <c r="X236" s="5">
        <f>IF(AND(I236&lt;=4,V236&gt;Inputs!$B$32),MAX(C236,Inputs!$B$32),V236)</f>
        <v>0</v>
      </c>
      <c r="Y236" s="5">
        <f>IF(AND(I236&lt;=4,W236&gt;Inputs!$B$32),MAX(C236,Inputs!$B$32),W236)</f>
        <v>0</v>
      </c>
      <c r="Z236" s="5">
        <f>IF(AND(I236&lt;=7,X236&gt;Inputs!$B$33),MAX(C236,Inputs!$B$33),X236)</f>
        <v>0</v>
      </c>
      <c r="AA236" s="5">
        <f>IF(W236&gt;Inputs!$B$34,Inputs!$B$34,Y236)</f>
        <v>0</v>
      </c>
      <c r="AB236" s="5">
        <f>IF(Z236&gt;Inputs!$B$34,Inputs!$B$34,Z236)</f>
        <v>0</v>
      </c>
      <c r="AC236" s="5">
        <f>IF(AA236&gt;Inputs!$B$34,Inputs!$B$34,AA236)</f>
        <v>0</v>
      </c>
      <c r="AD236" s="11">
        <f t="shared" si="22"/>
        <v>0</v>
      </c>
      <c r="AE236" s="11">
        <f t="shared" si="23"/>
        <v>0</v>
      </c>
    </row>
    <row r="237" spans="1:31" x14ac:dyDescent="0.25">
      <c r="A237" s="1">
        <f>'Salary and Rating'!A238</f>
        <v>0</v>
      </c>
      <c r="B237" s="1">
        <f>'Salary and Rating'!B238</f>
        <v>0</v>
      </c>
      <c r="C237" s="13">
        <f>'Salary and Rating'!C238</f>
        <v>0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5">
        <f>'Salary and Rating'!J238</f>
        <v>0</v>
      </c>
      <c r="J237" s="5">
        <f>IFERROR(IF(VLOOKUP(I237,Inputs!$A$20:$G$29,3,FALSE)="Stipend Award",VLOOKUP(I237,Inputs!$A$7:$G$16,3,FALSE),0),0)</f>
        <v>0</v>
      </c>
      <c r="K237" s="5">
        <f>IFERROR(IF(VLOOKUP(I237,Inputs!$A$20:$G$29,4,FALSE)="Stipend Award",VLOOKUP(I237,Inputs!$A$7:$G$16,4,FALSE),0),0)</f>
        <v>0</v>
      </c>
      <c r="L237" s="5">
        <f>IFERROR(IF(F237=1,IF(VLOOKUP(I237,Inputs!$A$20:$G$29,5,FALSE)="Stipend Award",VLOOKUP(I237,Inputs!$A$7:$G$16,5,FALSE),0),0),0)</f>
        <v>0</v>
      </c>
      <c r="M237" s="5">
        <f>IFERROR(IF(G237=1,IF(VLOOKUP(I237,Inputs!$A$20:$G$29,6,FALSE)="Stipend Award",VLOOKUP(I237,Inputs!$A$7:$G$16,6,FALSE),0),0),0)</f>
        <v>0</v>
      </c>
      <c r="N237" s="5">
        <f>IFERROR(IF(H237=1,IF(VLOOKUP(I237,Inputs!$A$20:$G$29,7,FALSE)="Stipend Award",VLOOKUP(I237,Inputs!$A$7:$G$16,7,FALSE),0),0),0)</f>
        <v>0</v>
      </c>
      <c r="O237" s="5">
        <f>IFERROR(IF(VLOOKUP(I237,Inputs!$A$20:$G$29,3,FALSE)="Base Increase",VLOOKUP(I237,Inputs!$A$7:$G$16,3,FALSE),0),0)</f>
        <v>0</v>
      </c>
      <c r="P237" s="5">
        <f>IFERROR(IF(VLOOKUP(I237,Inputs!$A$20:$G$29,4,FALSE)="Base Increase",VLOOKUP(I237,Inputs!$A$7:$G$16,4,FALSE),0),0)</f>
        <v>0</v>
      </c>
      <c r="Q237" s="5">
        <f>IFERROR(IF(F237=1,IF(VLOOKUP(I237,Inputs!$A$20:$G$29,5,FALSE)="Base Increase",VLOOKUP(I237,Inputs!$A$7:$G$16,5,FALSE),0),0),0)</f>
        <v>0</v>
      </c>
      <c r="R237" s="5">
        <f>IFERROR(IF(G237=1,IF(VLOOKUP(I237,Inputs!$A$20:$G$29,6,FALSE)="Base Increase",VLOOKUP(I237,Inputs!$A$7:$G$16,6,FALSE),0),0),0)</f>
        <v>0</v>
      </c>
      <c r="S237" s="5">
        <f>IFERROR(IF(H237=1,IF(VLOOKUP(I237,Inputs!$A$20:$G$29,7,FALSE)="Base Increase",VLOOKUP(I237,Inputs!$A$7:$G$16,7,FALSE),0),0),0)</f>
        <v>0</v>
      </c>
      <c r="T237" s="5">
        <f t="shared" si="18"/>
        <v>0</v>
      </c>
      <c r="U237" s="5">
        <f t="shared" si="19"/>
        <v>0</v>
      </c>
      <c r="V237" s="5">
        <f t="shared" si="20"/>
        <v>0</v>
      </c>
      <c r="W237" s="5">
        <f t="shared" si="21"/>
        <v>0</v>
      </c>
      <c r="X237" s="5">
        <f>IF(AND(I237&lt;=4,V237&gt;Inputs!$B$32),MAX(C237,Inputs!$B$32),V237)</f>
        <v>0</v>
      </c>
      <c r="Y237" s="5">
        <f>IF(AND(I237&lt;=4,W237&gt;Inputs!$B$32),MAX(C237,Inputs!$B$32),W237)</f>
        <v>0</v>
      </c>
      <c r="Z237" s="5">
        <f>IF(AND(I237&lt;=7,X237&gt;Inputs!$B$33),MAX(C237,Inputs!$B$33),X237)</f>
        <v>0</v>
      </c>
      <c r="AA237" s="5">
        <f>IF(W237&gt;Inputs!$B$34,Inputs!$B$34,Y237)</f>
        <v>0</v>
      </c>
      <c r="AB237" s="5">
        <f>IF(Z237&gt;Inputs!$B$34,Inputs!$B$34,Z237)</f>
        <v>0</v>
      </c>
      <c r="AC237" s="5">
        <f>IF(AA237&gt;Inputs!$B$34,Inputs!$B$34,AA237)</f>
        <v>0</v>
      </c>
      <c r="AD237" s="11">
        <f t="shared" si="22"/>
        <v>0</v>
      </c>
      <c r="AE237" s="11">
        <f t="shared" si="23"/>
        <v>0</v>
      </c>
    </row>
    <row r="238" spans="1:31" x14ac:dyDescent="0.25">
      <c r="A238" s="1">
        <f>'Salary and Rating'!A239</f>
        <v>0</v>
      </c>
      <c r="B238" s="1">
        <f>'Salary and Rating'!B239</f>
        <v>0</v>
      </c>
      <c r="C238" s="13">
        <f>'Salary and Rating'!C239</f>
        <v>0</v>
      </c>
      <c r="D238" s="5">
        <v>0</v>
      </c>
      <c r="E238" s="5">
        <v>0</v>
      </c>
      <c r="F238" s="5">
        <v>0</v>
      </c>
      <c r="G238" s="5">
        <v>0</v>
      </c>
      <c r="H238" s="5">
        <v>0</v>
      </c>
      <c r="I238" s="5">
        <f>'Salary and Rating'!J239</f>
        <v>0</v>
      </c>
      <c r="J238" s="5">
        <f>IFERROR(IF(VLOOKUP(I238,Inputs!$A$20:$G$29,3,FALSE)="Stipend Award",VLOOKUP(I238,Inputs!$A$7:$G$16,3,FALSE),0),0)</f>
        <v>0</v>
      </c>
      <c r="K238" s="5">
        <f>IFERROR(IF(VLOOKUP(I238,Inputs!$A$20:$G$29,4,FALSE)="Stipend Award",VLOOKUP(I238,Inputs!$A$7:$G$16,4,FALSE),0),0)</f>
        <v>0</v>
      </c>
      <c r="L238" s="5">
        <f>IFERROR(IF(F238=1,IF(VLOOKUP(I238,Inputs!$A$20:$G$29,5,FALSE)="Stipend Award",VLOOKUP(I238,Inputs!$A$7:$G$16,5,FALSE),0),0),0)</f>
        <v>0</v>
      </c>
      <c r="M238" s="5">
        <f>IFERROR(IF(G238=1,IF(VLOOKUP(I238,Inputs!$A$20:$G$29,6,FALSE)="Stipend Award",VLOOKUP(I238,Inputs!$A$7:$G$16,6,FALSE),0),0),0)</f>
        <v>0</v>
      </c>
      <c r="N238" s="5">
        <f>IFERROR(IF(H238=1,IF(VLOOKUP(I238,Inputs!$A$20:$G$29,7,FALSE)="Stipend Award",VLOOKUP(I238,Inputs!$A$7:$G$16,7,FALSE),0),0),0)</f>
        <v>0</v>
      </c>
      <c r="O238" s="5">
        <f>IFERROR(IF(VLOOKUP(I238,Inputs!$A$20:$G$29,3,FALSE)="Base Increase",VLOOKUP(I238,Inputs!$A$7:$G$16,3,FALSE),0),0)</f>
        <v>0</v>
      </c>
      <c r="P238" s="5">
        <f>IFERROR(IF(VLOOKUP(I238,Inputs!$A$20:$G$29,4,FALSE)="Base Increase",VLOOKUP(I238,Inputs!$A$7:$G$16,4,FALSE),0),0)</f>
        <v>0</v>
      </c>
      <c r="Q238" s="5">
        <f>IFERROR(IF(F238=1,IF(VLOOKUP(I238,Inputs!$A$20:$G$29,5,FALSE)="Base Increase",VLOOKUP(I238,Inputs!$A$7:$G$16,5,FALSE),0),0),0)</f>
        <v>0</v>
      </c>
      <c r="R238" s="5">
        <f>IFERROR(IF(G238=1,IF(VLOOKUP(I238,Inputs!$A$20:$G$29,6,FALSE)="Base Increase",VLOOKUP(I238,Inputs!$A$7:$G$16,6,FALSE),0),0),0)</f>
        <v>0</v>
      </c>
      <c r="S238" s="5">
        <f>IFERROR(IF(H238=1,IF(VLOOKUP(I238,Inputs!$A$20:$G$29,7,FALSE)="Base Increase",VLOOKUP(I238,Inputs!$A$7:$G$16,7,FALSE),0),0),0)</f>
        <v>0</v>
      </c>
      <c r="T238" s="5">
        <f t="shared" si="18"/>
        <v>0</v>
      </c>
      <c r="U238" s="5">
        <f t="shared" si="19"/>
        <v>0</v>
      </c>
      <c r="V238" s="5">
        <f t="shared" si="20"/>
        <v>0</v>
      </c>
      <c r="W238" s="5">
        <f t="shared" si="21"/>
        <v>0</v>
      </c>
      <c r="X238" s="5">
        <f>IF(AND(I238&lt;=4,V238&gt;Inputs!$B$32),MAX(C238,Inputs!$B$32),V238)</f>
        <v>0</v>
      </c>
      <c r="Y238" s="5">
        <f>IF(AND(I238&lt;=4,W238&gt;Inputs!$B$32),MAX(C238,Inputs!$B$32),W238)</f>
        <v>0</v>
      </c>
      <c r="Z238" s="5">
        <f>IF(AND(I238&lt;=7,X238&gt;Inputs!$B$33),MAX(C238,Inputs!$B$33),X238)</f>
        <v>0</v>
      </c>
      <c r="AA238" s="5">
        <f>IF(W238&gt;Inputs!$B$34,Inputs!$B$34,Y238)</f>
        <v>0</v>
      </c>
      <c r="AB238" s="5">
        <f>IF(Z238&gt;Inputs!$B$34,Inputs!$B$34,Z238)</f>
        <v>0</v>
      </c>
      <c r="AC238" s="5">
        <f>IF(AA238&gt;Inputs!$B$34,Inputs!$B$34,AA238)</f>
        <v>0</v>
      </c>
      <c r="AD238" s="11">
        <f t="shared" si="22"/>
        <v>0</v>
      </c>
      <c r="AE238" s="11">
        <f t="shared" si="23"/>
        <v>0</v>
      </c>
    </row>
    <row r="239" spans="1:31" x14ac:dyDescent="0.25">
      <c r="A239" s="1">
        <f>'Salary and Rating'!A240</f>
        <v>0</v>
      </c>
      <c r="B239" s="1">
        <f>'Salary and Rating'!B240</f>
        <v>0</v>
      </c>
      <c r="C239" s="13">
        <f>'Salary and Rating'!C240</f>
        <v>0</v>
      </c>
      <c r="D239" s="5">
        <v>0</v>
      </c>
      <c r="E239" s="5">
        <v>0</v>
      </c>
      <c r="F239" s="5">
        <v>0</v>
      </c>
      <c r="G239" s="5">
        <v>0</v>
      </c>
      <c r="H239" s="5">
        <v>0</v>
      </c>
      <c r="I239" s="5">
        <f>'Salary and Rating'!J240</f>
        <v>0</v>
      </c>
      <c r="J239" s="5">
        <f>IFERROR(IF(VLOOKUP(I239,Inputs!$A$20:$G$29,3,FALSE)="Stipend Award",VLOOKUP(I239,Inputs!$A$7:$G$16,3,FALSE),0),0)</f>
        <v>0</v>
      </c>
      <c r="K239" s="5">
        <f>IFERROR(IF(VLOOKUP(I239,Inputs!$A$20:$G$29,4,FALSE)="Stipend Award",VLOOKUP(I239,Inputs!$A$7:$G$16,4,FALSE),0),0)</f>
        <v>0</v>
      </c>
      <c r="L239" s="5">
        <f>IFERROR(IF(F239=1,IF(VLOOKUP(I239,Inputs!$A$20:$G$29,5,FALSE)="Stipend Award",VLOOKUP(I239,Inputs!$A$7:$G$16,5,FALSE),0),0),0)</f>
        <v>0</v>
      </c>
      <c r="M239" s="5">
        <f>IFERROR(IF(G239=1,IF(VLOOKUP(I239,Inputs!$A$20:$G$29,6,FALSE)="Stipend Award",VLOOKUP(I239,Inputs!$A$7:$G$16,6,FALSE),0),0),0)</f>
        <v>0</v>
      </c>
      <c r="N239" s="5">
        <f>IFERROR(IF(H239=1,IF(VLOOKUP(I239,Inputs!$A$20:$G$29,7,FALSE)="Stipend Award",VLOOKUP(I239,Inputs!$A$7:$G$16,7,FALSE),0),0),0)</f>
        <v>0</v>
      </c>
      <c r="O239" s="5">
        <f>IFERROR(IF(VLOOKUP(I239,Inputs!$A$20:$G$29,3,FALSE)="Base Increase",VLOOKUP(I239,Inputs!$A$7:$G$16,3,FALSE),0),0)</f>
        <v>0</v>
      </c>
      <c r="P239" s="5">
        <f>IFERROR(IF(VLOOKUP(I239,Inputs!$A$20:$G$29,4,FALSE)="Base Increase",VLOOKUP(I239,Inputs!$A$7:$G$16,4,FALSE),0),0)</f>
        <v>0</v>
      </c>
      <c r="Q239" s="5">
        <f>IFERROR(IF(F239=1,IF(VLOOKUP(I239,Inputs!$A$20:$G$29,5,FALSE)="Base Increase",VLOOKUP(I239,Inputs!$A$7:$G$16,5,FALSE),0),0),0)</f>
        <v>0</v>
      </c>
      <c r="R239" s="5">
        <f>IFERROR(IF(G239=1,IF(VLOOKUP(I239,Inputs!$A$20:$G$29,6,FALSE)="Base Increase",VLOOKUP(I239,Inputs!$A$7:$G$16,6,FALSE),0),0),0)</f>
        <v>0</v>
      </c>
      <c r="S239" s="5">
        <f>IFERROR(IF(H239=1,IF(VLOOKUP(I239,Inputs!$A$20:$G$29,7,FALSE)="Base Increase",VLOOKUP(I239,Inputs!$A$7:$G$16,7,FALSE),0),0),0)</f>
        <v>0</v>
      </c>
      <c r="T239" s="5">
        <f t="shared" si="18"/>
        <v>0</v>
      </c>
      <c r="U239" s="5">
        <f t="shared" si="19"/>
        <v>0</v>
      </c>
      <c r="V239" s="5">
        <f t="shared" si="20"/>
        <v>0</v>
      </c>
      <c r="W239" s="5">
        <f t="shared" si="21"/>
        <v>0</v>
      </c>
      <c r="X239" s="5">
        <f>IF(AND(I239&lt;=4,V239&gt;Inputs!$B$32),MAX(C239,Inputs!$B$32),V239)</f>
        <v>0</v>
      </c>
      <c r="Y239" s="5">
        <f>IF(AND(I239&lt;=4,W239&gt;Inputs!$B$32),MAX(C239,Inputs!$B$32),W239)</f>
        <v>0</v>
      </c>
      <c r="Z239" s="5">
        <f>IF(AND(I239&lt;=7,X239&gt;Inputs!$B$33),MAX(C239,Inputs!$B$33),X239)</f>
        <v>0</v>
      </c>
      <c r="AA239" s="5">
        <f>IF(W239&gt;Inputs!$B$34,Inputs!$B$34,Y239)</f>
        <v>0</v>
      </c>
      <c r="AB239" s="5">
        <f>IF(Z239&gt;Inputs!$B$34,Inputs!$B$34,Z239)</f>
        <v>0</v>
      </c>
      <c r="AC239" s="5">
        <f>IF(AA239&gt;Inputs!$B$34,Inputs!$B$34,AA239)</f>
        <v>0</v>
      </c>
      <c r="AD239" s="11">
        <f t="shared" si="22"/>
        <v>0</v>
      </c>
      <c r="AE239" s="11">
        <f t="shared" si="23"/>
        <v>0</v>
      </c>
    </row>
    <row r="240" spans="1:31" x14ac:dyDescent="0.25">
      <c r="A240" s="1">
        <f>'Salary and Rating'!A241</f>
        <v>0</v>
      </c>
      <c r="B240" s="1">
        <f>'Salary and Rating'!B241</f>
        <v>0</v>
      </c>
      <c r="C240" s="13">
        <f>'Salary and Rating'!C241</f>
        <v>0</v>
      </c>
      <c r="D240" s="5">
        <v>0</v>
      </c>
      <c r="E240" s="5">
        <v>0</v>
      </c>
      <c r="F240" s="5">
        <v>0</v>
      </c>
      <c r="G240" s="5">
        <v>0</v>
      </c>
      <c r="H240" s="5">
        <v>0</v>
      </c>
      <c r="I240" s="5">
        <f>'Salary and Rating'!J241</f>
        <v>0</v>
      </c>
      <c r="J240" s="5">
        <f>IFERROR(IF(VLOOKUP(I240,Inputs!$A$20:$G$29,3,FALSE)="Stipend Award",VLOOKUP(I240,Inputs!$A$7:$G$16,3,FALSE),0),0)</f>
        <v>0</v>
      </c>
      <c r="K240" s="5">
        <f>IFERROR(IF(VLOOKUP(I240,Inputs!$A$20:$G$29,4,FALSE)="Stipend Award",VLOOKUP(I240,Inputs!$A$7:$G$16,4,FALSE),0),0)</f>
        <v>0</v>
      </c>
      <c r="L240" s="5">
        <f>IFERROR(IF(F240=1,IF(VLOOKUP(I240,Inputs!$A$20:$G$29,5,FALSE)="Stipend Award",VLOOKUP(I240,Inputs!$A$7:$G$16,5,FALSE),0),0),0)</f>
        <v>0</v>
      </c>
      <c r="M240" s="5">
        <f>IFERROR(IF(G240=1,IF(VLOOKUP(I240,Inputs!$A$20:$G$29,6,FALSE)="Stipend Award",VLOOKUP(I240,Inputs!$A$7:$G$16,6,FALSE),0),0),0)</f>
        <v>0</v>
      </c>
      <c r="N240" s="5">
        <f>IFERROR(IF(H240=1,IF(VLOOKUP(I240,Inputs!$A$20:$G$29,7,FALSE)="Stipend Award",VLOOKUP(I240,Inputs!$A$7:$G$16,7,FALSE),0),0),0)</f>
        <v>0</v>
      </c>
      <c r="O240" s="5">
        <f>IFERROR(IF(VLOOKUP(I240,Inputs!$A$20:$G$29,3,FALSE)="Base Increase",VLOOKUP(I240,Inputs!$A$7:$G$16,3,FALSE),0),0)</f>
        <v>0</v>
      </c>
      <c r="P240" s="5">
        <f>IFERROR(IF(VLOOKUP(I240,Inputs!$A$20:$G$29,4,FALSE)="Base Increase",VLOOKUP(I240,Inputs!$A$7:$G$16,4,FALSE),0),0)</f>
        <v>0</v>
      </c>
      <c r="Q240" s="5">
        <f>IFERROR(IF(F240=1,IF(VLOOKUP(I240,Inputs!$A$20:$G$29,5,FALSE)="Base Increase",VLOOKUP(I240,Inputs!$A$7:$G$16,5,FALSE),0),0),0)</f>
        <v>0</v>
      </c>
      <c r="R240" s="5">
        <f>IFERROR(IF(G240=1,IF(VLOOKUP(I240,Inputs!$A$20:$G$29,6,FALSE)="Base Increase",VLOOKUP(I240,Inputs!$A$7:$G$16,6,FALSE),0),0),0)</f>
        <v>0</v>
      </c>
      <c r="S240" s="5">
        <f>IFERROR(IF(H240=1,IF(VLOOKUP(I240,Inputs!$A$20:$G$29,7,FALSE)="Base Increase",VLOOKUP(I240,Inputs!$A$7:$G$16,7,FALSE),0),0),0)</f>
        <v>0</v>
      </c>
      <c r="T240" s="5">
        <f t="shared" si="18"/>
        <v>0</v>
      </c>
      <c r="U240" s="5">
        <f t="shared" si="19"/>
        <v>0</v>
      </c>
      <c r="V240" s="5">
        <f t="shared" si="20"/>
        <v>0</v>
      </c>
      <c r="W240" s="5">
        <f t="shared" si="21"/>
        <v>0</v>
      </c>
      <c r="X240" s="5">
        <f>IF(AND(I240&lt;=4,V240&gt;Inputs!$B$32),MAX(C240,Inputs!$B$32),V240)</f>
        <v>0</v>
      </c>
      <c r="Y240" s="5">
        <f>IF(AND(I240&lt;=4,W240&gt;Inputs!$B$32),MAX(C240,Inputs!$B$32),W240)</f>
        <v>0</v>
      </c>
      <c r="Z240" s="5">
        <f>IF(AND(I240&lt;=7,X240&gt;Inputs!$B$33),MAX(C240,Inputs!$B$33),X240)</f>
        <v>0</v>
      </c>
      <c r="AA240" s="5">
        <f>IF(W240&gt;Inputs!$B$34,Inputs!$B$34,Y240)</f>
        <v>0</v>
      </c>
      <c r="AB240" s="5">
        <f>IF(Z240&gt;Inputs!$B$34,Inputs!$B$34,Z240)</f>
        <v>0</v>
      </c>
      <c r="AC240" s="5">
        <f>IF(AA240&gt;Inputs!$B$34,Inputs!$B$34,AA240)</f>
        <v>0</v>
      </c>
      <c r="AD240" s="11">
        <f t="shared" si="22"/>
        <v>0</v>
      </c>
      <c r="AE240" s="11">
        <f t="shared" si="23"/>
        <v>0</v>
      </c>
    </row>
    <row r="241" spans="1:31" x14ac:dyDescent="0.25">
      <c r="A241" s="1">
        <f>'Salary and Rating'!A242</f>
        <v>0</v>
      </c>
      <c r="B241" s="1">
        <f>'Salary and Rating'!B242</f>
        <v>0</v>
      </c>
      <c r="C241" s="13">
        <f>'Salary and Rating'!C242</f>
        <v>0</v>
      </c>
      <c r="D241" s="5">
        <v>0</v>
      </c>
      <c r="E241" s="5">
        <v>0</v>
      </c>
      <c r="F241" s="5">
        <v>0</v>
      </c>
      <c r="G241" s="5">
        <v>0</v>
      </c>
      <c r="H241" s="5">
        <v>0</v>
      </c>
      <c r="I241" s="5">
        <f>'Salary and Rating'!J242</f>
        <v>0</v>
      </c>
      <c r="J241" s="5">
        <f>IFERROR(IF(VLOOKUP(I241,Inputs!$A$20:$G$29,3,FALSE)="Stipend Award",VLOOKUP(I241,Inputs!$A$7:$G$16,3,FALSE),0),0)</f>
        <v>0</v>
      </c>
      <c r="K241" s="5">
        <f>IFERROR(IF(VLOOKUP(I241,Inputs!$A$20:$G$29,4,FALSE)="Stipend Award",VLOOKUP(I241,Inputs!$A$7:$G$16,4,FALSE),0),0)</f>
        <v>0</v>
      </c>
      <c r="L241" s="5">
        <f>IFERROR(IF(F241=1,IF(VLOOKUP(I241,Inputs!$A$20:$G$29,5,FALSE)="Stipend Award",VLOOKUP(I241,Inputs!$A$7:$G$16,5,FALSE),0),0),0)</f>
        <v>0</v>
      </c>
      <c r="M241" s="5">
        <f>IFERROR(IF(G241=1,IF(VLOOKUP(I241,Inputs!$A$20:$G$29,6,FALSE)="Stipend Award",VLOOKUP(I241,Inputs!$A$7:$G$16,6,FALSE),0),0),0)</f>
        <v>0</v>
      </c>
      <c r="N241" s="5">
        <f>IFERROR(IF(H241=1,IF(VLOOKUP(I241,Inputs!$A$20:$G$29,7,FALSE)="Stipend Award",VLOOKUP(I241,Inputs!$A$7:$G$16,7,FALSE),0),0),0)</f>
        <v>0</v>
      </c>
      <c r="O241" s="5">
        <f>IFERROR(IF(VLOOKUP(I241,Inputs!$A$20:$G$29,3,FALSE)="Base Increase",VLOOKUP(I241,Inputs!$A$7:$G$16,3,FALSE),0),0)</f>
        <v>0</v>
      </c>
      <c r="P241" s="5">
        <f>IFERROR(IF(VLOOKUP(I241,Inputs!$A$20:$G$29,4,FALSE)="Base Increase",VLOOKUP(I241,Inputs!$A$7:$G$16,4,FALSE),0),0)</f>
        <v>0</v>
      </c>
      <c r="Q241" s="5">
        <f>IFERROR(IF(F241=1,IF(VLOOKUP(I241,Inputs!$A$20:$G$29,5,FALSE)="Base Increase",VLOOKUP(I241,Inputs!$A$7:$G$16,5,FALSE),0),0),0)</f>
        <v>0</v>
      </c>
      <c r="R241" s="5">
        <f>IFERROR(IF(G241=1,IF(VLOOKUP(I241,Inputs!$A$20:$G$29,6,FALSE)="Base Increase",VLOOKUP(I241,Inputs!$A$7:$G$16,6,FALSE),0),0),0)</f>
        <v>0</v>
      </c>
      <c r="S241" s="5">
        <f>IFERROR(IF(H241=1,IF(VLOOKUP(I241,Inputs!$A$20:$G$29,7,FALSE)="Base Increase",VLOOKUP(I241,Inputs!$A$7:$G$16,7,FALSE),0),0),0)</f>
        <v>0</v>
      </c>
      <c r="T241" s="5">
        <f t="shared" si="18"/>
        <v>0</v>
      </c>
      <c r="U241" s="5">
        <f t="shared" si="19"/>
        <v>0</v>
      </c>
      <c r="V241" s="5">
        <f t="shared" si="20"/>
        <v>0</v>
      </c>
      <c r="W241" s="5">
        <f t="shared" si="21"/>
        <v>0</v>
      </c>
      <c r="X241" s="5">
        <f>IF(AND(I241&lt;=4,V241&gt;Inputs!$B$32),MAX(C241,Inputs!$B$32),V241)</f>
        <v>0</v>
      </c>
      <c r="Y241" s="5">
        <f>IF(AND(I241&lt;=4,W241&gt;Inputs!$B$32),MAX(C241,Inputs!$B$32),W241)</f>
        <v>0</v>
      </c>
      <c r="Z241" s="5">
        <f>IF(AND(I241&lt;=7,X241&gt;Inputs!$B$33),MAX(C241,Inputs!$B$33),X241)</f>
        <v>0</v>
      </c>
      <c r="AA241" s="5">
        <f>IF(W241&gt;Inputs!$B$34,Inputs!$B$34,Y241)</f>
        <v>0</v>
      </c>
      <c r="AB241" s="5">
        <f>IF(Z241&gt;Inputs!$B$34,Inputs!$B$34,Z241)</f>
        <v>0</v>
      </c>
      <c r="AC241" s="5">
        <f>IF(AA241&gt;Inputs!$B$34,Inputs!$B$34,AA241)</f>
        <v>0</v>
      </c>
      <c r="AD241" s="11">
        <f t="shared" si="22"/>
        <v>0</v>
      </c>
      <c r="AE241" s="11">
        <f t="shared" si="23"/>
        <v>0</v>
      </c>
    </row>
    <row r="242" spans="1:31" x14ac:dyDescent="0.25">
      <c r="A242" s="1">
        <f>'Salary and Rating'!A243</f>
        <v>0</v>
      </c>
      <c r="B242" s="1">
        <f>'Salary and Rating'!B243</f>
        <v>0</v>
      </c>
      <c r="C242" s="13">
        <f>'Salary and Rating'!C243</f>
        <v>0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  <c r="I242" s="5">
        <f>'Salary and Rating'!J243</f>
        <v>0</v>
      </c>
      <c r="J242" s="5">
        <f>IFERROR(IF(VLOOKUP(I242,Inputs!$A$20:$G$29,3,FALSE)="Stipend Award",VLOOKUP(I242,Inputs!$A$7:$G$16,3,FALSE),0),0)</f>
        <v>0</v>
      </c>
      <c r="K242" s="5">
        <f>IFERROR(IF(VLOOKUP(I242,Inputs!$A$20:$G$29,4,FALSE)="Stipend Award",VLOOKUP(I242,Inputs!$A$7:$G$16,4,FALSE),0),0)</f>
        <v>0</v>
      </c>
      <c r="L242" s="5">
        <f>IFERROR(IF(F242=1,IF(VLOOKUP(I242,Inputs!$A$20:$G$29,5,FALSE)="Stipend Award",VLOOKUP(I242,Inputs!$A$7:$G$16,5,FALSE),0),0),0)</f>
        <v>0</v>
      </c>
      <c r="M242" s="5">
        <f>IFERROR(IF(G242=1,IF(VLOOKUP(I242,Inputs!$A$20:$G$29,6,FALSE)="Stipend Award",VLOOKUP(I242,Inputs!$A$7:$G$16,6,FALSE),0),0),0)</f>
        <v>0</v>
      </c>
      <c r="N242" s="5">
        <f>IFERROR(IF(H242=1,IF(VLOOKUP(I242,Inputs!$A$20:$G$29,7,FALSE)="Stipend Award",VLOOKUP(I242,Inputs!$A$7:$G$16,7,FALSE),0),0),0)</f>
        <v>0</v>
      </c>
      <c r="O242" s="5">
        <f>IFERROR(IF(VLOOKUP(I242,Inputs!$A$20:$G$29,3,FALSE)="Base Increase",VLOOKUP(I242,Inputs!$A$7:$G$16,3,FALSE),0),0)</f>
        <v>0</v>
      </c>
      <c r="P242" s="5">
        <f>IFERROR(IF(VLOOKUP(I242,Inputs!$A$20:$G$29,4,FALSE)="Base Increase",VLOOKUP(I242,Inputs!$A$7:$G$16,4,FALSE),0),0)</f>
        <v>0</v>
      </c>
      <c r="Q242" s="5">
        <f>IFERROR(IF(F242=1,IF(VLOOKUP(I242,Inputs!$A$20:$G$29,5,FALSE)="Base Increase",VLOOKUP(I242,Inputs!$A$7:$G$16,5,FALSE),0),0),0)</f>
        <v>0</v>
      </c>
      <c r="R242" s="5">
        <f>IFERROR(IF(G242=1,IF(VLOOKUP(I242,Inputs!$A$20:$G$29,6,FALSE)="Base Increase",VLOOKUP(I242,Inputs!$A$7:$G$16,6,FALSE),0),0),0)</f>
        <v>0</v>
      </c>
      <c r="S242" s="5">
        <f>IFERROR(IF(H242=1,IF(VLOOKUP(I242,Inputs!$A$20:$G$29,7,FALSE)="Base Increase",VLOOKUP(I242,Inputs!$A$7:$G$16,7,FALSE),0),0),0)</f>
        <v>0</v>
      </c>
      <c r="T242" s="5">
        <f t="shared" si="18"/>
        <v>0</v>
      </c>
      <c r="U242" s="5">
        <f t="shared" si="19"/>
        <v>0</v>
      </c>
      <c r="V242" s="5">
        <f t="shared" si="20"/>
        <v>0</v>
      </c>
      <c r="W242" s="5">
        <f t="shared" si="21"/>
        <v>0</v>
      </c>
      <c r="X242" s="5">
        <f>IF(AND(I242&lt;=4,V242&gt;Inputs!$B$32),MAX(C242,Inputs!$B$32),V242)</f>
        <v>0</v>
      </c>
      <c r="Y242" s="5">
        <f>IF(AND(I242&lt;=4,W242&gt;Inputs!$B$32),MAX(C242,Inputs!$B$32),W242)</f>
        <v>0</v>
      </c>
      <c r="Z242" s="5">
        <f>IF(AND(I242&lt;=7,X242&gt;Inputs!$B$33),MAX(C242,Inputs!$B$33),X242)</f>
        <v>0</v>
      </c>
      <c r="AA242" s="5">
        <f>IF(W242&gt;Inputs!$B$34,Inputs!$B$34,Y242)</f>
        <v>0</v>
      </c>
      <c r="AB242" s="5">
        <f>IF(Z242&gt;Inputs!$B$34,Inputs!$B$34,Z242)</f>
        <v>0</v>
      </c>
      <c r="AC242" s="5">
        <f>IF(AA242&gt;Inputs!$B$34,Inputs!$B$34,AA242)</f>
        <v>0</v>
      </c>
      <c r="AD242" s="11">
        <f t="shared" si="22"/>
        <v>0</v>
      </c>
      <c r="AE242" s="11">
        <f t="shared" si="23"/>
        <v>0</v>
      </c>
    </row>
    <row r="243" spans="1:31" x14ac:dyDescent="0.25">
      <c r="A243" s="1">
        <f>'Salary and Rating'!A244</f>
        <v>0</v>
      </c>
      <c r="B243" s="1">
        <f>'Salary and Rating'!B244</f>
        <v>0</v>
      </c>
      <c r="C243" s="13">
        <f>'Salary and Rating'!C244</f>
        <v>0</v>
      </c>
      <c r="D243" s="5">
        <v>0</v>
      </c>
      <c r="E243" s="5">
        <v>0</v>
      </c>
      <c r="F243" s="5">
        <v>0</v>
      </c>
      <c r="G243" s="5">
        <v>0</v>
      </c>
      <c r="H243" s="5">
        <v>0</v>
      </c>
      <c r="I243" s="5">
        <f>'Salary and Rating'!J244</f>
        <v>0</v>
      </c>
      <c r="J243" s="5">
        <f>IFERROR(IF(VLOOKUP(I243,Inputs!$A$20:$G$29,3,FALSE)="Stipend Award",VLOOKUP(I243,Inputs!$A$7:$G$16,3,FALSE),0),0)</f>
        <v>0</v>
      </c>
      <c r="K243" s="5">
        <f>IFERROR(IF(VLOOKUP(I243,Inputs!$A$20:$G$29,4,FALSE)="Stipend Award",VLOOKUP(I243,Inputs!$A$7:$G$16,4,FALSE),0),0)</f>
        <v>0</v>
      </c>
      <c r="L243" s="5">
        <f>IFERROR(IF(F243=1,IF(VLOOKUP(I243,Inputs!$A$20:$G$29,5,FALSE)="Stipend Award",VLOOKUP(I243,Inputs!$A$7:$G$16,5,FALSE),0),0),0)</f>
        <v>0</v>
      </c>
      <c r="M243" s="5">
        <f>IFERROR(IF(G243=1,IF(VLOOKUP(I243,Inputs!$A$20:$G$29,6,FALSE)="Stipend Award",VLOOKUP(I243,Inputs!$A$7:$G$16,6,FALSE),0),0),0)</f>
        <v>0</v>
      </c>
      <c r="N243" s="5">
        <f>IFERROR(IF(H243=1,IF(VLOOKUP(I243,Inputs!$A$20:$G$29,7,FALSE)="Stipend Award",VLOOKUP(I243,Inputs!$A$7:$G$16,7,FALSE),0),0),0)</f>
        <v>0</v>
      </c>
      <c r="O243" s="5">
        <f>IFERROR(IF(VLOOKUP(I243,Inputs!$A$20:$G$29,3,FALSE)="Base Increase",VLOOKUP(I243,Inputs!$A$7:$G$16,3,FALSE),0),0)</f>
        <v>0</v>
      </c>
      <c r="P243" s="5">
        <f>IFERROR(IF(VLOOKUP(I243,Inputs!$A$20:$G$29,4,FALSE)="Base Increase",VLOOKUP(I243,Inputs!$A$7:$G$16,4,FALSE),0),0)</f>
        <v>0</v>
      </c>
      <c r="Q243" s="5">
        <f>IFERROR(IF(F243=1,IF(VLOOKUP(I243,Inputs!$A$20:$G$29,5,FALSE)="Base Increase",VLOOKUP(I243,Inputs!$A$7:$G$16,5,FALSE),0),0),0)</f>
        <v>0</v>
      </c>
      <c r="R243" s="5">
        <f>IFERROR(IF(G243=1,IF(VLOOKUP(I243,Inputs!$A$20:$G$29,6,FALSE)="Base Increase",VLOOKUP(I243,Inputs!$A$7:$G$16,6,FALSE),0),0),0)</f>
        <v>0</v>
      </c>
      <c r="S243" s="5">
        <f>IFERROR(IF(H243=1,IF(VLOOKUP(I243,Inputs!$A$20:$G$29,7,FALSE)="Base Increase",VLOOKUP(I243,Inputs!$A$7:$G$16,7,FALSE),0),0),0)</f>
        <v>0</v>
      </c>
      <c r="T243" s="5">
        <f t="shared" si="18"/>
        <v>0</v>
      </c>
      <c r="U243" s="5">
        <f t="shared" si="19"/>
        <v>0</v>
      </c>
      <c r="V243" s="5">
        <f t="shared" si="20"/>
        <v>0</v>
      </c>
      <c r="W243" s="5">
        <f t="shared" si="21"/>
        <v>0</v>
      </c>
      <c r="X243" s="5">
        <f>IF(AND(I243&lt;=4,V243&gt;Inputs!$B$32),MAX(C243,Inputs!$B$32),V243)</f>
        <v>0</v>
      </c>
      <c r="Y243" s="5">
        <f>IF(AND(I243&lt;=4,W243&gt;Inputs!$B$32),MAX(C243,Inputs!$B$32),W243)</f>
        <v>0</v>
      </c>
      <c r="Z243" s="5">
        <f>IF(AND(I243&lt;=7,X243&gt;Inputs!$B$33),MAX(C243,Inputs!$B$33),X243)</f>
        <v>0</v>
      </c>
      <c r="AA243" s="5">
        <f>IF(W243&gt;Inputs!$B$34,Inputs!$B$34,Y243)</f>
        <v>0</v>
      </c>
      <c r="AB243" s="5">
        <f>IF(Z243&gt;Inputs!$B$34,Inputs!$B$34,Z243)</f>
        <v>0</v>
      </c>
      <c r="AC243" s="5">
        <f>IF(AA243&gt;Inputs!$B$34,Inputs!$B$34,AA243)</f>
        <v>0</v>
      </c>
      <c r="AD243" s="11">
        <f t="shared" si="22"/>
        <v>0</v>
      </c>
      <c r="AE243" s="11">
        <f t="shared" si="23"/>
        <v>0</v>
      </c>
    </row>
    <row r="244" spans="1:31" x14ac:dyDescent="0.25">
      <c r="A244" s="1">
        <f>'Salary and Rating'!A245</f>
        <v>0</v>
      </c>
      <c r="B244" s="1">
        <f>'Salary and Rating'!B245</f>
        <v>0</v>
      </c>
      <c r="C244" s="13">
        <f>'Salary and Rating'!C245</f>
        <v>0</v>
      </c>
      <c r="D244" s="5">
        <v>0</v>
      </c>
      <c r="E244" s="5">
        <v>0</v>
      </c>
      <c r="F244" s="5">
        <v>0</v>
      </c>
      <c r="G244" s="5">
        <v>0</v>
      </c>
      <c r="H244" s="5">
        <v>0</v>
      </c>
      <c r="I244" s="5">
        <f>'Salary and Rating'!J245</f>
        <v>0</v>
      </c>
      <c r="J244" s="5">
        <f>IFERROR(IF(VLOOKUP(I244,Inputs!$A$20:$G$29,3,FALSE)="Stipend Award",VLOOKUP(I244,Inputs!$A$7:$G$16,3,FALSE),0),0)</f>
        <v>0</v>
      </c>
      <c r="K244" s="5">
        <f>IFERROR(IF(VLOOKUP(I244,Inputs!$A$20:$G$29,4,FALSE)="Stipend Award",VLOOKUP(I244,Inputs!$A$7:$G$16,4,FALSE),0),0)</f>
        <v>0</v>
      </c>
      <c r="L244" s="5">
        <f>IFERROR(IF(F244=1,IF(VLOOKUP(I244,Inputs!$A$20:$G$29,5,FALSE)="Stipend Award",VLOOKUP(I244,Inputs!$A$7:$G$16,5,FALSE),0),0),0)</f>
        <v>0</v>
      </c>
      <c r="M244" s="5">
        <f>IFERROR(IF(G244=1,IF(VLOOKUP(I244,Inputs!$A$20:$G$29,6,FALSE)="Stipend Award",VLOOKUP(I244,Inputs!$A$7:$G$16,6,FALSE),0),0),0)</f>
        <v>0</v>
      </c>
      <c r="N244" s="5">
        <f>IFERROR(IF(H244=1,IF(VLOOKUP(I244,Inputs!$A$20:$G$29,7,FALSE)="Stipend Award",VLOOKUP(I244,Inputs!$A$7:$G$16,7,FALSE),0),0),0)</f>
        <v>0</v>
      </c>
      <c r="O244" s="5">
        <f>IFERROR(IF(VLOOKUP(I244,Inputs!$A$20:$G$29,3,FALSE)="Base Increase",VLOOKUP(I244,Inputs!$A$7:$G$16,3,FALSE),0),0)</f>
        <v>0</v>
      </c>
      <c r="P244" s="5">
        <f>IFERROR(IF(VLOOKUP(I244,Inputs!$A$20:$G$29,4,FALSE)="Base Increase",VLOOKUP(I244,Inputs!$A$7:$G$16,4,FALSE),0),0)</f>
        <v>0</v>
      </c>
      <c r="Q244" s="5">
        <f>IFERROR(IF(F244=1,IF(VLOOKUP(I244,Inputs!$A$20:$G$29,5,FALSE)="Base Increase",VLOOKUP(I244,Inputs!$A$7:$G$16,5,FALSE),0),0),0)</f>
        <v>0</v>
      </c>
      <c r="R244" s="5">
        <f>IFERROR(IF(G244=1,IF(VLOOKUP(I244,Inputs!$A$20:$G$29,6,FALSE)="Base Increase",VLOOKUP(I244,Inputs!$A$7:$G$16,6,FALSE),0),0),0)</f>
        <v>0</v>
      </c>
      <c r="S244" s="5">
        <f>IFERROR(IF(H244=1,IF(VLOOKUP(I244,Inputs!$A$20:$G$29,7,FALSE)="Base Increase",VLOOKUP(I244,Inputs!$A$7:$G$16,7,FALSE),0),0),0)</f>
        <v>0</v>
      </c>
      <c r="T244" s="5">
        <f t="shared" si="18"/>
        <v>0</v>
      </c>
      <c r="U244" s="5">
        <f t="shared" si="19"/>
        <v>0</v>
      </c>
      <c r="V244" s="5">
        <f t="shared" si="20"/>
        <v>0</v>
      </c>
      <c r="W244" s="5">
        <f t="shared" si="21"/>
        <v>0</v>
      </c>
      <c r="X244" s="5">
        <f>IF(AND(I244&lt;=4,V244&gt;Inputs!$B$32),MAX(C244,Inputs!$B$32),V244)</f>
        <v>0</v>
      </c>
      <c r="Y244" s="5">
        <f>IF(AND(I244&lt;=4,W244&gt;Inputs!$B$32),MAX(C244,Inputs!$B$32),W244)</f>
        <v>0</v>
      </c>
      <c r="Z244" s="5">
        <f>IF(AND(I244&lt;=7,X244&gt;Inputs!$B$33),MAX(C244,Inputs!$B$33),X244)</f>
        <v>0</v>
      </c>
      <c r="AA244" s="5">
        <f>IF(W244&gt;Inputs!$B$34,Inputs!$B$34,Y244)</f>
        <v>0</v>
      </c>
      <c r="AB244" s="5">
        <f>IF(Z244&gt;Inputs!$B$34,Inputs!$B$34,Z244)</f>
        <v>0</v>
      </c>
      <c r="AC244" s="5">
        <f>IF(AA244&gt;Inputs!$B$34,Inputs!$B$34,AA244)</f>
        <v>0</v>
      </c>
      <c r="AD244" s="11">
        <f t="shared" si="22"/>
        <v>0</v>
      </c>
      <c r="AE244" s="11">
        <f t="shared" si="23"/>
        <v>0</v>
      </c>
    </row>
    <row r="245" spans="1:31" x14ac:dyDescent="0.25">
      <c r="A245" s="1">
        <f>'Salary and Rating'!A246</f>
        <v>0</v>
      </c>
      <c r="B245" s="1">
        <f>'Salary and Rating'!B246</f>
        <v>0</v>
      </c>
      <c r="C245" s="13">
        <f>'Salary and Rating'!C246</f>
        <v>0</v>
      </c>
      <c r="D245" s="5">
        <v>0</v>
      </c>
      <c r="E245" s="5">
        <v>0</v>
      </c>
      <c r="F245" s="5">
        <v>0</v>
      </c>
      <c r="G245" s="5">
        <v>0</v>
      </c>
      <c r="H245" s="5">
        <v>0</v>
      </c>
      <c r="I245" s="5">
        <f>'Salary and Rating'!J246</f>
        <v>0</v>
      </c>
      <c r="J245" s="5">
        <f>IFERROR(IF(VLOOKUP(I245,Inputs!$A$20:$G$29,3,FALSE)="Stipend Award",VLOOKUP(I245,Inputs!$A$7:$G$16,3,FALSE),0),0)</f>
        <v>0</v>
      </c>
      <c r="K245" s="5">
        <f>IFERROR(IF(VLOOKUP(I245,Inputs!$A$20:$G$29,4,FALSE)="Stipend Award",VLOOKUP(I245,Inputs!$A$7:$G$16,4,FALSE),0),0)</f>
        <v>0</v>
      </c>
      <c r="L245" s="5">
        <f>IFERROR(IF(F245=1,IF(VLOOKUP(I245,Inputs!$A$20:$G$29,5,FALSE)="Stipend Award",VLOOKUP(I245,Inputs!$A$7:$G$16,5,FALSE),0),0),0)</f>
        <v>0</v>
      </c>
      <c r="M245" s="5">
        <f>IFERROR(IF(G245=1,IF(VLOOKUP(I245,Inputs!$A$20:$G$29,6,FALSE)="Stipend Award",VLOOKUP(I245,Inputs!$A$7:$G$16,6,FALSE),0),0),0)</f>
        <v>0</v>
      </c>
      <c r="N245" s="5">
        <f>IFERROR(IF(H245=1,IF(VLOOKUP(I245,Inputs!$A$20:$G$29,7,FALSE)="Stipend Award",VLOOKUP(I245,Inputs!$A$7:$G$16,7,FALSE),0),0),0)</f>
        <v>0</v>
      </c>
      <c r="O245" s="5">
        <f>IFERROR(IF(VLOOKUP(I245,Inputs!$A$20:$G$29,3,FALSE)="Base Increase",VLOOKUP(I245,Inputs!$A$7:$G$16,3,FALSE),0),0)</f>
        <v>0</v>
      </c>
      <c r="P245" s="5">
        <f>IFERROR(IF(VLOOKUP(I245,Inputs!$A$20:$G$29,4,FALSE)="Base Increase",VLOOKUP(I245,Inputs!$A$7:$G$16,4,FALSE),0),0)</f>
        <v>0</v>
      </c>
      <c r="Q245" s="5">
        <f>IFERROR(IF(F245=1,IF(VLOOKUP(I245,Inputs!$A$20:$G$29,5,FALSE)="Base Increase",VLOOKUP(I245,Inputs!$A$7:$G$16,5,FALSE),0),0),0)</f>
        <v>0</v>
      </c>
      <c r="R245" s="5">
        <f>IFERROR(IF(G245=1,IF(VLOOKUP(I245,Inputs!$A$20:$G$29,6,FALSE)="Base Increase",VLOOKUP(I245,Inputs!$A$7:$G$16,6,FALSE),0),0),0)</f>
        <v>0</v>
      </c>
      <c r="S245" s="5">
        <f>IFERROR(IF(H245=1,IF(VLOOKUP(I245,Inputs!$A$20:$G$29,7,FALSE)="Base Increase",VLOOKUP(I245,Inputs!$A$7:$G$16,7,FALSE),0),0),0)</f>
        <v>0</v>
      </c>
      <c r="T245" s="5">
        <f t="shared" si="18"/>
        <v>0</v>
      </c>
      <c r="U245" s="5">
        <f t="shared" si="19"/>
        <v>0</v>
      </c>
      <c r="V245" s="5">
        <f t="shared" si="20"/>
        <v>0</v>
      </c>
      <c r="W245" s="5">
        <f t="shared" si="21"/>
        <v>0</v>
      </c>
      <c r="X245" s="5">
        <f>IF(AND(I245&lt;=4,V245&gt;Inputs!$B$32),MAX(C245,Inputs!$B$32),V245)</f>
        <v>0</v>
      </c>
      <c r="Y245" s="5">
        <f>IF(AND(I245&lt;=4,W245&gt;Inputs!$B$32),MAX(C245,Inputs!$B$32),W245)</f>
        <v>0</v>
      </c>
      <c r="Z245" s="5">
        <f>IF(AND(I245&lt;=7,X245&gt;Inputs!$B$33),MAX(C245,Inputs!$B$33),X245)</f>
        <v>0</v>
      </c>
      <c r="AA245" s="5">
        <f>IF(W245&gt;Inputs!$B$34,Inputs!$B$34,Y245)</f>
        <v>0</v>
      </c>
      <c r="AB245" s="5">
        <f>IF(Z245&gt;Inputs!$B$34,Inputs!$B$34,Z245)</f>
        <v>0</v>
      </c>
      <c r="AC245" s="5">
        <f>IF(AA245&gt;Inputs!$B$34,Inputs!$B$34,AA245)</f>
        <v>0</v>
      </c>
      <c r="AD245" s="11">
        <f t="shared" si="22"/>
        <v>0</v>
      </c>
      <c r="AE245" s="11">
        <f t="shared" si="23"/>
        <v>0</v>
      </c>
    </row>
    <row r="246" spans="1:31" x14ac:dyDescent="0.25">
      <c r="A246" s="1">
        <f>'Salary and Rating'!A247</f>
        <v>0</v>
      </c>
      <c r="B246" s="1">
        <f>'Salary and Rating'!B247</f>
        <v>0</v>
      </c>
      <c r="C246" s="13">
        <f>'Salary and Rating'!C247</f>
        <v>0</v>
      </c>
      <c r="D246" s="5">
        <v>0</v>
      </c>
      <c r="E246" s="5">
        <v>0</v>
      </c>
      <c r="F246" s="5">
        <v>0</v>
      </c>
      <c r="G246" s="5">
        <v>0</v>
      </c>
      <c r="H246" s="5">
        <v>0</v>
      </c>
      <c r="I246" s="5">
        <f>'Salary and Rating'!J247</f>
        <v>0</v>
      </c>
      <c r="J246" s="5">
        <f>IFERROR(IF(VLOOKUP(I246,Inputs!$A$20:$G$29,3,FALSE)="Stipend Award",VLOOKUP(I246,Inputs!$A$7:$G$16,3,FALSE),0),0)</f>
        <v>0</v>
      </c>
      <c r="K246" s="5">
        <f>IFERROR(IF(VLOOKUP(I246,Inputs!$A$20:$G$29,4,FALSE)="Stipend Award",VLOOKUP(I246,Inputs!$A$7:$G$16,4,FALSE),0),0)</f>
        <v>0</v>
      </c>
      <c r="L246" s="5">
        <f>IFERROR(IF(F246=1,IF(VLOOKUP(I246,Inputs!$A$20:$G$29,5,FALSE)="Stipend Award",VLOOKUP(I246,Inputs!$A$7:$G$16,5,FALSE),0),0),0)</f>
        <v>0</v>
      </c>
      <c r="M246" s="5">
        <f>IFERROR(IF(G246=1,IF(VLOOKUP(I246,Inputs!$A$20:$G$29,6,FALSE)="Stipend Award",VLOOKUP(I246,Inputs!$A$7:$G$16,6,FALSE),0),0),0)</f>
        <v>0</v>
      </c>
      <c r="N246" s="5">
        <f>IFERROR(IF(H246=1,IF(VLOOKUP(I246,Inputs!$A$20:$G$29,7,FALSE)="Stipend Award",VLOOKUP(I246,Inputs!$A$7:$G$16,7,FALSE),0),0),0)</f>
        <v>0</v>
      </c>
      <c r="O246" s="5">
        <f>IFERROR(IF(VLOOKUP(I246,Inputs!$A$20:$G$29,3,FALSE)="Base Increase",VLOOKUP(I246,Inputs!$A$7:$G$16,3,FALSE),0),0)</f>
        <v>0</v>
      </c>
      <c r="P246" s="5">
        <f>IFERROR(IF(VLOOKUP(I246,Inputs!$A$20:$G$29,4,FALSE)="Base Increase",VLOOKUP(I246,Inputs!$A$7:$G$16,4,FALSE),0),0)</f>
        <v>0</v>
      </c>
      <c r="Q246" s="5">
        <f>IFERROR(IF(F246=1,IF(VLOOKUP(I246,Inputs!$A$20:$G$29,5,FALSE)="Base Increase",VLOOKUP(I246,Inputs!$A$7:$G$16,5,FALSE),0),0),0)</f>
        <v>0</v>
      </c>
      <c r="R246" s="5">
        <f>IFERROR(IF(G246=1,IF(VLOOKUP(I246,Inputs!$A$20:$G$29,6,FALSE)="Base Increase",VLOOKUP(I246,Inputs!$A$7:$G$16,6,FALSE),0),0),0)</f>
        <v>0</v>
      </c>
      <c r="S246" s="5">
        <f>IFERROR(IF(H246=1,IF(VLOOKUP(I246,Inputs!$A$20:$G$29,7,FALSE)="Base Increase",VLOOKUP(I246,Inputs!$A$7:$G$16,7,FALSE),0),0),0)</f>
        <v>0</v>
      </c>
      <c r="T246" s="5">
        <f t="shared" si="18"/>
        <v>0</v>
      </c>
      <c r="U246" s="5">
        <f t="shared" si="19"/>
        <v>0</v>
      </c>
      <c r="V246" s="5">
        <f t="shared" si="20"/>
        <v>0</v>
      </c>
      <c r="W246" s="5">
        <f t="shared" si="21"/>
        <v>0</v>
      </c>
      <c r="X246" s="5">
        <f>IF(AND(I246&lt;=4,V246&gt;Inputs!$B$32),MAX(C246,Inputs!$B$32),V246)</f>
        <v>0</v>
      </c>
      <c r="Y246" s="5">
        <f>IF(AND(I246&lt;=4,W246&gt;Inputs!$B$32),MAX(C246,Inputs!$B$32),W246)</f>
        <v>0</v>
      </c>
      <c r="Z246" s="5">
        <f>IF(AND(I246&lt;=7,X246&gt;Inputs!$B$33),MAX(C246,Inputs!$B$33),X246)</f>
        <v>0</v>
      </c>
      <c r="AA246" s="5">
        <f>IF(W246&gt;Inputs!$B$34,Inputs!$B$34,Y246)</f>
        <v>0</v>
      </c>
      <c r="AB246" s="5">
        <f>IF(Z246&gt;Inputs!$B$34,Inputs!$B$34,Z246)</f>
        <v>0</v>
      </c>
      <c r="AC246" s="5">
        <f>IF(AA246&gt;Inputs!$B$34,Inputs!$B$34,AA246)</f>
        <v>0</v>
      </c>
      <c r="AD246" s="11">
        <f t="shared" si="22"/>
        <v>0</v>
      </c>
      <c r="AE246" s="11">
        <f t="shared" si="23"/>
        <v>0</v>
      </c>
    </row>
    <row r="247" spans="1:31" x14ac:dyDescent="0.25">
      <c r="A247" s="1">
        <f>'Salary and Rating'!A248</f>
        <v>0</v>
      </c>
      <c r="B247" s="1">
        <f>'Salary and Rating'!B248</f>
        <v>0</v>
      </c>
      <c r="C247" s="13">
        <f>'Salary and Rating'!C248</f>
        <v>0</v>
      </c>
      <c r="D247" s="5">
        <v>0</v>
      </c>
      <c r="E247" s="5">
        <v>0</v>
      </c>
      <c r="F247" s="5">
        <v>0</v>
      </c>
      <c r="G247" s="5">
        <v>0</v>
      </c>
      <c r="H247" s="5">
        <v>0</v>
      </c>
      <c r="I247" s="5">
        <f>'Salary and Rating'!J248</f>
        <v>0</v>
      </c>
      <c r="J247" s="5">
        <f>IFERROR(IF(VLOOKUP(I247,Inputs!$A$20:$G$29,3,FALSE)="Stipend Award",VLOOKUP(I247,Inputs!$A$7:$G$16,3,FALSE),0),0)</f>
        <v>0</v>
      </c>
      <c r="K247" s="5">
        <f>IFERROR(IF(VLOOKUP(I247,Inputs!$A$20:$G$29,4,FALSE)="Stipend Award",VLOOKUP(I247,Inputs!$A$7:$G$16,4,FALSE),0),0)</f>
        <v>0</v>
      </c>
      <c r="L247" s="5">
        <f>IFERROR(IF(F247=1,IF(VLOOKUP(I247,Inputs!$A$20:$G$29,5,FALSE)="Stipend Award",VLOOKUP(I247,Inputs!$A$7:$G$16,5,FALSE),0),0),0)</f>
        <v>0</v>
      </c>
      <c r="M247" s="5">
        <f>IFERROR(IF(G247=1,IF(VLOOKUP(I247,Inputs!$A$20:$G$29,6,FALSE)="Stipend Award",VLOOKUP(I247,Inputs!$A$7:$G$16,6,FALSE),0),0),0)</f>
        <v>0</v>
      </c>
      <c r="N247" s="5">
        <f>IFERROR(IF(H247=1,IF(VLOOKUP(I247,Inputs!$A$20:$G$29,7,FALSE)="Stipend Award",VLOOKUP(I247,Inputs!$A$7:$G$16,7,FALSE),0),0),0)</f>
        <v>0</v>
      </c>
      <c r="O247" s="5">
        <f>IFERROR(IF(VLOOKUP(I247,Inputs!$A$20:$G$29,3,FALSE)="Base Increase",VLOOKUP(I247,Inputs!$A$7:$G$16,3,FALSE),0),0)</f>
        <v>0</v>
      </c>
      <c r="P247" s="5">
        <f>IFERROR(IF(VLOOKUP(I247,Inputs!$A$20:$G$29,4,FALSE)="Base Increase",VLOOKUP(I247,Inputs!$A$7:$G$16,4,FALSE),0),0)</f>
        <v>0</v>
      </c>
      <c r="Q247" s="5">
        <f>IFERROR(IF(F247=1,IF(VLOOKUP(I247,Inputs!$A$20:$G$29,5,FALSE)="Base Increase",VLOOKUP(I247,Inputs!$A$7:$G$16,5,FALSE),0),0),0)</f>
        <v>0</v>
      </c>
      <c r="R247" s="5">
        <f>IFERROR(IF(G247=1,IF(VLOOKUP(I247,Inputs!$A$20:$G$29,6,FALSE)="Base Increase",VLOOKUP(I247,Inputs!$A$7:$G$16,6,FALSE),0),0),0)</f>
        <v>0</v>
      </c>
      <c r="S247" s="5">
        <f>IFERROR(IF(H247=1,IF(VLOOKUP(I247,Inputs!$A$20:$G$29,7,FALSE)="Base Increase",VLOOKUP(I247,Inputs!$A$7:$G$16,7,FALSE),0),0),0)</f>
        <v>0</v>
      </c>
      <c r="T247" s="5">
        <f t="shared" si="18"/>
        <v>0</v>
      </c>
      <c r="U247" s="5">
        <f t="shared" si="19"/>
        <v>0</v>
      </c>
      <c r="V247" s="5">
        <f t="shared" si="20"/>
        <v>0</v>
      </c>
      <c r="W247" s="5">
        <f t="shared" si="21"/>
        <v>0</v>
      </c>
      <c r="X247" s="5">
        <f>IF(AND(I247&lt;=4,V247&gt;Inputs!$B$32),MAX(C247,Inputs!$B$32),V247)</f>
        <v>0</v>
      </c>
      <c r="Y247" s="5">
        <f>IF(AND(I247&lt;=4,W247&gt;Inputs!$B$32),MAX(C247,Inputs!$B$32),W247)</f>
        <v>0</v>
      </c>
      <c r="Z247" s="5">
        <f>IF(AND(I247&lt;=7,X247&gt;Inputs!$B$33),MAX(C247,Inputs!$B$33),X247)</f>
        <v>0</v>
      </c>
      <c r="AA247" s="5">
        <f>IF(W247&gt;Inputs!$B$34,Inputs!$B$34,Y247)</f>
        <v>0</v>
      </c>
      <c r="AB247" s="5">
        <f>IF(Z247&gt;Inputs!$B$34,Inputs!$B$34,Z247)</f>
        <v>0</v>
      </c>
      <c r="AC247" s="5">
        <f>IF(AA247&gt;Inputs!$B$34,Inputs!$B$34,AA247)</f>
        <v>0</v>
      </c>
      <c r="AD247" s="11">
        <f t="shared" si="22"/>
        <v>0</v>
      </c>
      <c r="AE247" s="11">
        <f t="shared" si="23"/>
        <v>0</v>
      </c>
    </row>
    <row r="248" spans="1:31" x14ac:dyDescent="0.25">
      <c r="A248" s="1">
        <f>'Salary and Rating'!A249</f>
        <v>0</v>
      </c>
      <c r="B248" s="1">
        <f>'Salary and Rating'!B249</f>
        <v>0</v>
      </c>
      <c r="C248" s="13">
        <f>'Salary and Rating'!C249</f>
        <v>0</v>
      </c>
      <c r="D248" s="5">
        <v>0</v>
      </c>
      <c r="E248" s="5">
        <v>0</v>
      </c>
      <c r="F248" s="5">
        <v>0</v>
      </c>
      <c r="G248" s="5">
        <v>0</v>
      </c>
      <c r="H248" s="5">
        <v>0</v>
      </c>
      <c r="I248" s="5">
        <f>'Salary and Rating'!J249</f>
        <v>0</v>
      </c>
      <c r="J248" s="5">
        <f>IFERROR(IF(VLOOKUP(I248,Inputs!$A$20:$G$29,3,FALSE)="Stipend Award",VLOOKUP(I248,Inputs!$A$7:$G$16,3,FALSE),0),0)</f>
        <v>0</v>
      </c>
      <c r="K248" s="5">
        <f>IFERROR(IF(VLOOKUP(I248,Inputs!$A$20:$G$29,4,FALSE)="Stipend Award",VLOOKUP(I248,Inputs!$A$7:$G$16,4,FALSE),0),0)</f>
        <v>0</v>
      </c>
      <c r="L248" s="5">
        <f>IFERROR(IF(F248=1,IF(VLOOKUP(I248,Inputs!$A$20:$G$29,5,FALSE)="Stipend Award",VLOOKUP(I248,Inputs!$A$7:$G$16,5,FALSE),0),0),0)</f>
        <v>0</v>
      </c>
      <c r="M248" s="5">
        <f>IFERROR(IF(G248=1,IF(VLOOKUP(I248,Inputs!$A$20:$G$29,6,FALSE)="Stipend Award",VLOOKUP(I248,Inputs!$A$7:$G$16,6,FALSE),0),0),0)</f>
        <v>0</v>
      </c>
      <c r="N248" s="5">
        <f>IFERROR(IF(H248=1,IF(VLOOKUP(I248,Inputs!$A$20:$G$29,7,FALSE)="Stipend Award",VLOOKUP(I248,Inputs!$A$7:$G$16,7,FALSE),0),0),0)</f>
        <v>0</v>
      </c>
      <c r="O248" s="5">
        <f>IFERROR(IF(VLOOKUP(I248,Inputs!$A$20:$G$29,3,FALSE)="Base Increase",VLOOKUP(I248,Inputs!$A$7:$G$16,3,FALSE),0),0)</f>
        <v>0</v>
      </c>
      <c r="P248" s="5">
        <f>IFERROR(IF(VLOOKUP(I248,Inputs!$A$20:$G$29,4,FALSE)="Base Increase",VLOOKUP(I248,Inputs!$A$7:$G$16,4,FALSE),0),0)</f>
        <v>0</v>
      </c>
      <c r="Q248" s="5">
        <f>IFERROR(IF(F248=1,IF(VLOOKUP(I248,Inputs!$A$20:$G$29,5,FALSE)="Base Increase",VLOOKUP(I248,Inputs!$A$7:$G$16,5,FALSE),0),0),0)</f>
        <v>0</v>
      </c>
      <c r="R248" s="5">
        <f>IFERROR(IF(G248=1,IF(VLOOKUP(I248,Inputs!$A$20:$G$29,6,FALSE)="Base Increase",VLOOKUP(I248,Inputs!$A$7:$G$16,6,FALSE),0),0),0)</f>
        <v>0</v>
      </c>
      <c r="S248" s="5">
        <f>IFERROR(IF(H248=1,IF(VLOOKUP(I248,Inputs!$A$20:$G$29,7,FALSE)="Base Increase",VLOOKUP(I248,Inputs!$A$7:$G$16,7,FALSE),0),0),0)</f>
        <v>0</v>
      </c>
      <c r="T248" s="5">
        <f t="shared" si="18"/>
        <v>0</v>
      </c>
      <c r="U248" s="5">
        <f t="shared" si="19"/>
        <v>0</v>
      </c>
      <c r="V248" s="5">
        <f t="shared" si="20"/>
        <v>0</v>
      </c>
      <c r="W248" s="5">
        <f t="shared" si="21"/>
        <v>0</v>
      </c>
      <c r="X248" s="5">
        <f>IF(AND(I248&lt;=4,V248&gt;Inputs!$B$32),MAX(C248,Inputs!$B$32),V248)</f>
        <v>0</v>
      </c>
      <c r="Y248" s="5">
        <f>IF(AND(I248&lt;=4,W248&gt;Inputs!$B$32),MAX(C248,Inputs!$B$32),W248)</f>
        <v>0</v>
      </c>
      <c r="Z248" s="5">
        <f>IF(AND(I248&lt;=7,X248&gt;Inputs!$B$33),MAX(C248,Inputs!$B$33),X248)</f>
        <v>0</v>
      </c>
      <c r="AA248" s="5">
        <f>IF(W248&gt;Inputs!$B$34,Inputs!$B$34,Y248)</f>
        <v>0</v>
      </c>
      <c r="AB248" s="5">
        <f>IF(Z248&gt;Inputs!$B$34,Inputs!$B$34,Z248)</f>
        <v>0</v>
      </c>
      <c r="AC248" s="5">
        <f>IF(AA248&gt;Inputs!$B$34,Inputs!$B$34,AA248)</f>
        <v>0</v>
      </c>
      <c r="AD248" s="11">
        <f t="shared" si="22"/>
        <v>0</v>
      </c>
      <c r="AE248" s="11">
        <f t="shared" si="23"/>
        <v>0</v>
      </c>
    </row>
    <row r="249" spans="1:31" x14ac:dyDescent="0.25">
      <c r="A249" s="1">
        <f>'Salary and Rating'!A250</f>
        <v>0</v>
      </c>
      <c r="B249" s="1">
        <f>'Salary and Rating'!B250</f>
        <v>0</v>
      </c>
      <c r="C249" s="13">
        <f>'Salary and Rating'!C250</f>
        <v>0</v>
      </c>
      <c r="D249" s="5">
        <v>0</v>
      </c>
      <c r="E249" s="5">
        <v>0</v>
      </c>
      <c r="F249" s="5">
        <v>0</v>
      </c>
      <c r="G249" s="5">
        <v>0</v>
      </c>
      <c r="H249" s="5">
        <v>0</v>
      </c>
      <c r="I249" s="5">
        <f>'Salary and Rating'!J250</f>
        <v>0</v>
      </c>
      <c r="J249" s="5">
        <f>IFERROR(IF(VLOOKUP(I249,Inputs!$A$20:$G$29,3,FALSE)="Stipend Award",VLOOKUP(I249,Inputs!$A$7:$G$16,3,FALSE),0),0)</f>
        <v>0</v>
      </c>
      <c r="K249" s="5">
        <f>IFERROR(IF(VLOOKUP(I249,Inputs!$A$20:$G$29,4,FALSE)="Stipend Award",VLOOKUP(I249,Inputs!$A$7:$G$16,4,FALSE),0),0)</f>
        <v>0</v>
      </c>
      <c r="L249" s="5">
        <f>IFERROR(IF(F249=1,IF(VLOOKUP(I249,Inputs!$A$20:$G$29,5,FALSE)="Stipend Award",VLOOKUP(I249,Inputs!$A$7:$G$16,5,FALSE),0),0),0)</f>
        <v>0</v>
      </c>
      <c r="M249" s="5">
        <f>IFERROR(IF(G249=1,IF(VLOOKUP(I249,Inputs!$A$20:$G$29,6,FALSE)="Stipend Award",VLOOKUP(I249,Inputs!$A$7:$G$16,6,FALSE),0),0),0)</f>
        <v>0</v>
      </c>
      <c r="N249" s="5">
        <f>IFERROR(IF(H249=1,IF(VLOOKUP(I249,Inputs!$A$20:$G$29,7,FALSE)="Stipend Award",VLOOKUP(I249,Inputs!$A$7:$G$16,7,FALSE),0),0),0)</f>
        <v>0</v>
      </c>
      <c r="O249" s="5">
        <f>IFERROR(IF(VLOOKUP(I249,Inputs!$A$20:$G$29,3,FALSE)="Base Increase",VLOOKUP(I249,Inputs!$A$7:$G$16,3,FALSE),0),0)</f>
        <v>0</v>
      </c>
      <c r="P249" s="5">
        <f>IFERROR(IF(VLOOKUP(I249,Inputs!$A$20:$G$29,4,FALSE)="Base Increase",VLOOKUP(I249,Inputs!$A$7:$G$16,4,FALSE),0),0)</f>
        <v>0</v>
      </c>
      <c r="Q249" s="5">
        <f>IFERROR(IF(F249=1,IF(VLOOKUP(I249,Inputs!$A$20:$G$29,5,FALSE)="Base Increase",VLOOKUP(I249,Inputs!$A$7:$G$16,5,FALSE),0),0),0)</f>
        <v>0</v>
      </c>
      <c r="R249" s="5">
        <f>IFERROR(IF(G249=1,IF(VLOOKUP(I249,Inputs!$A$20:$G$29,6,FALSE)="Base Increase",VLOOKUP(I249,Inputs!$A$7:$G$16,6,FALSE),0),0),0)</f>
        <v>0</v>
      </c>
      <c r="S249" s="5">
        <f>IFERROR(IF(H249=1,IF(VLOOKUP(I249,Inputs!$A$20:$G$29,7,FALSE)="Base Increase",VLOOKUP(I249,Inputs!$A$7:$G$16,7,FALSE),0),0),0)</f>
        <v>0</v>
      </c>
      <c r="T249" s="5">
        <f t="shared" si="18"/>
        <v>0</v>
      </c>
      <c r="U249" s="5">
        <f t="shared" si="19"/>
        <v>0</v>
      </c>
      <c r="V249" s="5">
        <f t="shared" si="20"/>
        <v>0</v>
      </c>
      <c r="W249" s="5">
        <f t="shared" si="21"/>
        <v>0</v>
      </c>
      <c r="X249" s="5">
        <f>IF(AND(I249&lt;=4,V249&gt;Inputs!$B$32),MAX(C249,Inputs!$B$32),V249)</f>
        <v>0</v>
      </c>
      <c r="Y249" s="5">
        <f>IF(AND(I249&lt;=4,W249&gt;Inputs!$B$32),MAX(C249,Inputs!$B$32),W249)</f>
        <v>0</v>
      </c>
      <c r="Z249" s="5">
        <f>IF(AND(I249&lt;=7,X249&gt;Inputs!$B$33),MAX(C249,Inputs!$B$33),X249)</f>
        <v>0</v>
      </c>
      <c r="AA249" s="5">
        <f>IF(W249&gt;Inputs!$B$34,Inputs!$B$34,Y249)</f>
        <v>0</v>
      </c>
      <c r="AB249" s="5">
        <f>IF(Z249&gt;Inputs!$B$34,Inputs!$B$34,Z249)</f>
        <v>0</v>
      </c>
      <c r="AC249" s="5">
        <f>IF(AA249&gt;Inputs!$B$34,Inputs!$B$34,AA249)</f>
        <v>0</v>
      </c>
      <c r="AD249" s="11">
        <f t="shared" si="22"/>
        <v>0</v>
      </c>
      <c r="AE249" s="11">
        <f t="shared" si="23"/>
        <v>0</v>
      </c>
    </row>
    <row r="250" spans="1:31" x14ac:dyDescent="0.25">
      <c r="A250" s="1">
        <f>'Salary and Rating'!A251</f>
        <v>0</v>
      </c>
      <c r="B250" s="1">
        <f>'Salary and Rating'!B251</f>
        <v>0</v>
      </c>
      <c r="C250" s="13">
        <f>'Salary and Rating'!C251</f>
        <v>0</v>
      </c>
      <c r="D250" s="5">
        <v>0</v>
      </c>
      <c r="E250" s="5">
        <v>0</v>
      </c>
      <c r="F250" s="5">
        <v>0</v>
      </c>
      <c r="G250" s="5">
        <v>0</v>
      </c>
      <c r="H250" s="5">
        <v>0</v>
      </c>
      <c r="I250" s="5">
        <f>'Salary and Rating'!J251</f>
        <v>0</v>
      </c>
      <c r="J250" s="5">
        <f>IFERROR(IF(VLOOKUP(I250,Inputs!$A$20:$G$29,3,FALSE)="Stipend Award",VLOOKUP(I250,Inputs!$A$7:$G$16,3,FALSE),0),0)</f>
        <v>0</v>
      </c>
      <c r="K250" s="5">
        <f>IFERROR(IF(VLOOKUP(I250,Inputs!$A$20:$G$29,4,FALSE)="Stipend Award",VLOOKUP(I250,Inputs!$A$7:$G$16,4,FALSE),0),0)</f>
        <v>0</v>
      </c>
      <c r="L250" s="5">
        <f>IFERROR(IF(F250=1,IF(VLOOKUP(I250,Inputs!$A$20:$G$29,5,FALSE)="Stipend Award",VLOOKUP(I250,Inputs!$A$7:$G$16,5,FALSE),0),0),0)</f>
        <v>0</v>
      </c>
      <c r="M250" s="5">
        <f>IFERROR(IF(G250=1,IF(VLOOKUP(I250,Inputs!$A$20:$G$29,6,FALSE)="Stipend Award",VLOOKUP(I250,Inputs!$A$7:$G$16,6,FALSE),0),0),0)</f>
        <v>0</v>
      </c>
      <c r="N250" s="5">
        <f>IFERROR(IF(H250=1,IF(VLOOKUP(I250,Inputs!$A$20:$G$29,7,FALSE)="Stipend Award",VLOOKUP(I250,Inputs!$A$7:$G$16,7,FALSE),0),0),0)</f>
        <v>0</v>
      </c>
      <c r="O250" s="5">
        <f>IFERROR(IF(VLOOKUP(I250,Inputs!$A$20:$G$29,3,FALSE)="Base Increase",VLOOKUP(I250,Inputs!$A$7:$G$16,3,FALSE),0),0)</f>
        <v>0</v>
      </c>
      <c r="P250" s="5">
        <f>IFERROR(IF(VLOOKUP(I250,Inputs!$A$20:$G$29,4,FALSE)="Base Increase",VLOOKUP(I250,Inputs!$A$7:$G$16,4,FALSE),0),0)</f>
        <v>0</v>
      </c>
      <c r="Q250" s="5">
        <f>IFERROR(IF(F250=1,IF(VLOOKUP(I250,Inputs!$A$20:$G$29,5,FALSE)="Base Increase",VLOOKUP(I250,Inputs!$A$7:$G$16,5,FALSE),0),0),0)</f>
        <v>0</v>
      </c>
      <c r="R250" s="5">
        <f>IFERROR(IF(G250=1,IF(VLOOKUP(I250,Inputs!$A$20:$G$29,6,FALSE)="Base Increase",VLOOKUP(I250,Inputs!$A$7:$G$16,6,FALSE),0),0),0)</f>
        <v>0</v>
      </c>
      <c r="S250" s="5">
        <f>IFERROR(IF(H250=1,IF(VLOOKUP(I250,Inputs!$A$20:$G$29,7,FALSE)="Base Increase",VLOOKUP(I250,Inputs!$A$7:$G$16,7,FALSE),0),0),0)</f>
        <v>0</v>
      </c>
      <c r="T250" s="5">
        <f t="shared" si="18"/>
        <v>0</v>
      </c>
      <c r="U250" s="5">
        <f t="shared" si="19"/>
        <v>0</v>
      </c>
      <c r="V250" s="5">
        <f t="shared" si="20"/>
        <v>0</v>
      </c>
      <c r="W250" s="5">
        <f t="shared" si="21"/>
        <v>0</v>
      </c>
      <c r="X250" s="5">
        <f>IF(AND(I250&lt;=4,V250&gt;Inputs!$B$32),MAX(C250,Inputs!$B$32),V250)</f>
        <v>0</v>
      </c>
      <c r="Y250" s="5">
        <f>IF(AND(I250&lt;=4,W250&gt;Inputs!$B$32),MAX(C250,Inputs!$B$32),W250)</f>
        <v>0</v>
      </c>
      <c r="Z250" s="5">
        <f>IF(AND(I250&lt;=7,X250&gt;Inputs!$B$33),MAX(C250,Inputs!$B$33),X250)</f>
        <v>0</v>
      </c>
      <c r="AA250" s="5">
        <f>IF(W250&gt;Inputs!$B$34,Inputs!$B$34,Y250)</f>
        <v>0</v>
      </c>
      <c r="AB250" s="5">
        <f>IF(Z250&gt;Inputs!$B$34,Inputs!$B$34,Z250)</f>
        <v>0</v>
      </c>
      <c r="AC250" s="5">
        <f>IF(AA250&gt;Inputs!$B$34,Inputs!$B$34,AA250)</f>
        <v>0</v>
      </c>
      <c r="AD250" s="11">
        <f t="shared" si="22"/>
        <v>0</v>
      </c>
      <c r="AE250" s="11">
        <f t="shared" si="23"/>
        <v>0</v>
      </c>
    </row>
    <row r="251" spans="1:31" x14ac:dyDescent="0.25">
      <c r="A251" s="1">
        <f>'Salary and Rating'!A252</f>
        <v>0</v>
      </c>
      <c r="B251" s="1">
        <f>'Salary and Rating'!B252</f>
        <v>0</v>
      </c>
      <c r="C251" s="13">
        <f>'Salary and Rating'!C252</f>
        <v>0</v>
      </c>
      <c r="D251" s="5">
        <v>0</v>
      </c>
      <c r="E251" s="5">
        <v>0</v>
      </c>
      <c r="F251" s="5">
        <v>0</v>
      </c>
      <c r="G251" s="5">
        <v>0</v>
      </c>
      <c r="H251" s="5">
        <v>0</v>
      </c>
      <c r="I251" s="5">
        <f>'Salary and Rating'!J252</f>
        <v>0</v>
      </c>
      <c r="J251" s="5">
        <f>IFERROR(IF(VLOOKUP(I251,Inputs!$A$20:$G$29,3,FALSE)="Stipend Award",VLOOKUP(I251,Inputs!$A$7:$G$16,3,FALSE),0),0)</f>
        <v>0</v>
      </c>
      <c r="K251" s="5">
        <f>IFERROR(IF(VLOOKUP(I251,Inputs!$A$20:$G$29,4,FALSE)="Stipend Award",VLOOKUP(I251,Inputs!$A$7:$G$16,4,FALSE),0),0)</f>
        <v>0</v>
      </c>
      <c r="L251" s="5">
        <f>IFERROR(IF(F251=1,IF(VLOOKUP(I251,Inputs!$A$20:$G$29,5,FALSE)="Stipend Award",VLOOKUP(I251,Inputs!$A$7:$G$16,5,FALSE),0),0),0)</f>
        <v>0</v>
      </c>
      <c r="M251" s="5">
        <f>IFERROR(IF(G251=1,IF(VLOOKUP(I251,Inputs!$A$20:$G$29,6,FALSE)="Stipend Award",VLOOKUP(I251,Inputs!$A$7:$G$16,6,FALSE),0),0),0)</f>
        <v>0</v>
      </c>
      <c r="N251" s="5">
        <f>IFERROR(IF(H251=1,IF(VLOOKUP(I251,Inputs!$A$20:$G$29,7,FALSE)="Stipend Award",VLOOKUP(I251,Inputs!$A$7:$G$16,7,FALSE),0),0),0)</f>
        <v>0</v>
      </c>
      <c r="O251" s="5">
        <f>IFERROR(IF(VLOOKUP(I251,Inputs!$A$20:$G$29,3,FALSE)="Base Increase",VLOOKUP(I251,Inputs!$A$7:$G$16,3,FALSE),0),0)</f>
        <v>0</v>
      </c>
      <c r="P251" s="5">
        <f>IFERROR(IF(VLOOKUP(I251,Inputs!$A$20:$G$29,4,FALSE)="Base Increase",VLOOKUP(I251,Inputs!$A$7:$G$16,4,FALSE),0),0)</f>
        <v>0</v>
      </c>
      <c r="Q251" s="5">
        <f>IFERROR(IF(F251=1,IF(VLOOKUP(I251,Inputs!$A$20:$G$29,5,FALSE)="Base Increase",VLOOKUP(I251,Inputs!$A$7:$G$16,5,FALSE),0),0),0)</f>
        <v>0</v>
      </c>
      <c r="R251" s="5">
        <f>IFERROR(IF(G251=1,IF(VLOOKUP(I251,Inputs!$A$20:$G$29,6,FALSE)="Base Increase",VLOOKUP(I251,Inputs!$A$7:$G$16,6,FALSE),0),0),0)</f>
        <v>0</v>
      </c>
      <c r="S251" s="5">
        <f>IFERROR(IF(H251=1,IF(VLOOKUP(I251,Inputs!$A$20:$G$29,7,FALSE)="Base Increase",VLOOKUP(I251,Inputs!$A$7:$G$16,7,FALSE),0),0),0)</f>
        <v>0</v>
      </c>
      <c r="T251" s="5">
        <f t="shared" si="18"/>
        <v>0</v>
      </c>
      <c r="U251" s="5">
        <f t="shared" si="19"/>
        <v>0</v>
      </c>
      <c r="V251" s="5">
        <f t="shared" si="20"/>
        <v>0</v>
      </c>
      <c r="W251" s="5">
        <f t="shared" si="21"/>
        <v>0</v>
      </c>
      <c r="X251" s="5">
        <f>IF(AND(I251&lt;=4,V251&gt;Inputs!$B$32),MAX(C251,Inputs!$B$32),V251)</f>
        <v>0</v>
      </c>
      <c r="Y251" s="5">
        <f>IF(AND(I251&lt;=4,W251&gt;Inputs!$B$32),MAX(C251,Inputs!$B$32),W251)</f>
        <v>0</v>
      </c>
      <c r="Z251" s="5">
        <f>IF(AND(I251&lt;=7,X251&gt;Inputs!$B$33),MAX(C251,Inputs!$B$33),X251)</f>
        <v>0</v>
      </c>
      <c r="AA251" s="5">
        <f>IF(W251&gt;Inputs!$B$34,Inputs!$B$34,Y251)</f>
        <v>0</v>
      </c>
      <c r="AB251" s="5">
        <f>IF(Z251&gt;Inputs!$B$34,Inputs!$B$34,Z251)</f>
        <v>0</v>
      </c>
      <c r="AC251" s="5">
        <f>IF(AA251&gt;Inputs!$B$34,Inputs!$B$34,AA251)</f>
        <v>0</v>
      </c>
      <c r="AD251" s="11">
        <f t="shared" si="22"/>
        <v>0</v>
      </c>
      <c r="AE251" s="11">
        <f t="shared" si="23"/>
        <v>0</v>
      </c>
    </row>
    <row r="252" spans="1:31" x14ac:dyDescent="0.25">
      <c r="A252" s="1">
        <f>'Salary and Rating'!A253</f>
        <v>0</v>
      </c>
      <c r="B252" s="1">
        <f>'Salary and Rating'!B253</f>
        <v>0</v>
      </c>
      <c r="C252" s="13">
        <f>'Salary and Rating'!C253</f>
        <v>0</v>
      </c>
      <c r="D252" s="5">
        <v>0</v>
      </c>
      <c r="E252" s="5">
        <v>0</v>
      </c>
      <c r="F252" s="5">
        <v>0</v>
      </c>
      <c r="G252" s="5">
        <v>0</v>
      </c>
      <c r="H252" s="5">
        <v>0</v>
      </c>
      <c r="I252" s="5">
        <f>'Salary and Rating'!J253</f>
        <v>0</v>
      </c>
      <c r="J252" s="5">
        <f>IFERROR(IF(VLOOKUP(I252,Inputs!$A$20:$G$29,3,FALSE)="Stipend Award",VLOOKUP(I252,Inputs!$A$7:$G$16,3,FALSE),0),0)</f>
        <v>0</v>
      </c>
      <c r="K252" s="5">
        <f>IFERROR(IF(VLOOKUP(I252,Inputs!$A$20:$G$29,4,FALSE)="Stipend Award",VLOOKUP(I252,Inputs!$A$7:$G$16,4,FALSE),0),0)</f>
        <v>0</v>
      </c>
      <c r="L252" s="5">
        <f>IFERROR(IF(F252=1,IF(VLOOKUP(I252,Inputs!$A$20:$G$29,5,FALSE)="Stipend Award",VLOOKUP(I252,Inputs!$A$7:$G$16,5,FALSE),0),0),0)</f>
        <v>0</v>
      </c>
      <c r="M252" s="5">
        <f>IFERROR(IF(G252=1,IF(VLOOKUP(I252,Inputs!$A$20:$G$29,6,FALSE)="Stipend Award",VLOOKUP(I252,Inputs!$A$7:$G$16,6,FALSE),0),0),0)</f>
        <v>0</v>
      </c>
      <c r="N252" s="5">
        <f>IFERROR(IF(H252=1,IF(VLOOKUP(I252,Inputs!$A$20:$G$29,7,FALSE)="Stipend Award",VLOOKUP(I252,Inputs!$A$7:$G$16,7,FALSE),0),0),0)</f>
        <v>0</v>
      </c>
      <c r="O252" s="5">
        <f>IFERROR(IF(VLOOKUP(I252,Inputs!$A$20:$G$29,3,FALSE)="Base Increase",VLOOKUP(I252,Inputs!$A$7:$G$16,3,FALSE),0),0)</f>
        <v>0</v>
      </c>
      <c r="P252" s="5">
        <f>IFERROR(IF(VLOOKUP(I252,Inputs!$A$20:$G$29,4,FALSE)="Base Increase",VLOOKUP(I252,Inputs!$A$7:$G$16,4,FALSE),0),0)</f>
        <v>0</v>
      </c>
      <c r="Q252" s="5">
        <f>IFERROR(IF(F252=1,IF(VLOOKUP(I252,Inputs!$A$20:$G$29,5,FALSE)="Base Increase",VLOOKUP(I252,Inputs!$A$7:$G$16,5,FALSE),0),0),0)</f>
        <v>0</v>
      </c>
      <c r="R252" s="5">
        <f>IFERROR(IF(G252=1,IF(VLOOKUP(I252,Inputs!$A$20:$G$29,6,FALSE)="Base Increase",VLOOKUP(I252,Inputs!$A$7:$G$16,6,FALSE),0),0),0)</f>
        <v>0</v>
      </c>
      <c r="S252" s="5">
        <f>IFERROR(IF(H252=1,IF(VLOOKUP(I252,Inputs!$A$20:$G$29,7,FALSE)="Base Increase",VLOOKUP(I252,Inputs!$A$7:$G$16,7,FALSE),0),0),0)</f>
        <v>0</v>
      </c>
      <c r="T252" s="5">
        <f t="shared" si="18"/>
        <v>0</v>
      </c>
      <c r="U252" s="5">
        <f t="shared" si="19"/>
        <v>0</v>
      </c>
      <c r="V252" s="5">
        <f t="shared" si="20"/>
        <v>0</v>
      </c>
      <c r="W252" s="5">
        <f t="shared" si="21"/>
        <v>0</v>
      </c>
      <c r="X252" s="5">
        <f>IF(AND(I252&lt;=4,V252&gt;Inputs!$B$32),MAX(C252,Inputs!$B$32),V252)</f>
        <v>0</v>
      </c>
      <c r="Y252" s="5">
        <f>IF(AND(I252&lt;=4,W252&gt;Inputs!$B$32),MAX(C252,Inputs!$B$32),W252)</f>
        <v>0</v>
      </c>
      <c r="Z252" s="5">
        <f>IF(AND(I252&lt;=7,X252&gt;Inputs!$B$33),MAX(C252,Inputs!$B$33),X252)</f>
        <v>0</v>
      </c>
      <c r="AA252" s="5">
        <f>IF(W252&gt;Inputs!$B$34,Inputs!$B$34,Y252)</f>
        <v>0</v>
      </c>
      <c r="AB252" s="5">
        <f>IF(Z252&gt;Inputs!$B$34,Inputs!$B$34,Z252)</f>
        <v>0</v>
      </c>
      <c r="AC252" s="5">
        <f>IF(AA252&gt;Inputs!$B$34,Inputs!$B$34,AA252)</f>
        <v>0</v>
      </c>
      <c r="AD252" s="11">
        <f t="shared" si="22"/>
        <v>0</v>
      </c>
      <c r="AE252" s="11">
        <f t="shared" si="23"/>
        <v>0</v>
      </c>
    </row>
    <row r="253" spans="1:31" x14ac:dyDescent="0.25">
      <c r="A253" s="1">
        <f>'Salary and Rating'!A254</f>
        <v>0</v>
      </c>
      <c r="B253" s="1">
        <f>'Salary and Rating'!B254</f>
        <v>0</v>
      </c>
      <c r="C253" s="13">
        <f>'Salary and Rating'!C254</f>
        <v>0</v>
      </c>
      <c r="D253" s="5">
        <v>0</v>
      </c>
      <c r="E253" s="5">
        <v>0</v>
      </c>
      <c r="F253" s="5">
        <v>0</v>
      </c>
      <c r="G253" s="5">
        <v>0</v>
      </c>
      <c r="H253" s="5">
        <v>0</v>
      </c>
      <c r="I253" s="5">
        <f>'Salary and Rating'!J254</f>
        <v>0</v>
      </c>
      <c r="J253" s="5">
        <f>IFERROR(IF(VLOOKUP(I253,Inputs!$A$20:$G$29,3,FALSE)="Stipend Award",VLOOKUP(I253,Inputs!$A$7:$G$16,3,FALSE),0),0)</f>
        <v>0</v>
      </c>
      <c r="K253" s="5">
        <f>IFERROR(IF(VLOOKUP(I253,Inputs!$A$20:$G$29,4,FALSE)="Stipend Award",VLOOKUP(I253,Inputs!$A$7:$G$16,4,FALSE),0),0)</f>
        <v>0</v>
      </c>
      <c r="L253" s="5">
        <f>IFERROR(IF(F253=1,IF(VLOOKUP(I253,Inputs!$A$20:$G$29,5,FALSE)="Stipend Award",VLOOKUP(I253,Inputs!$A$7:$G$16,5,FALSE),0),0),0)</f>
        <v>0</v>
      </c>
      <c r="M253" s="5">
        <f>IFERROR(IF(G253=1,IF(VLOOKUP(I253,Inputs!$A$20:$G$29,6,FALSE)="Stipend Award",VLOOKUP(I253,Inputs!$A$7:$G$16,6,FALSE),0),0),0)</f>
        <v>0</v>
      </c>
      <c r="N253" s="5">
        <f>IFERROR(IF(H253=1,IF(VLOOKUP(I253,Inputs!$A$20:$G$29,7,FALSE)="Stipend Award",VLOOKUP(I253,Inputs!$A$7:$G$16,7,FALSE),0),0),0)</f>
        <v>0</v>
      </c>
      <c r="O253" s="5">
        <f>IFERROR(IF(VLOOKUP(I253,Inputs!$A$20:$G$29,3,FALSE)="Base Increase",VLOOKUP(I253,Inputs!$A$7:$G$16,3,FALSE),0),0)</f>
        <v>0</v>
      </c>
      <c r="P253" s="5">
        <f>IFERROR(IF(VLOOKUP(I253,Inputs!$A$20:$G$29,4,FALSE)="Base Increase",VLOOKUP(I253,Inputs!$A$7:$G$16,4,FALSE),0),0)</f>
        <v>0</v>
      </c>
      <c r="Q253" s="5">
        <f>IFERROR(IF(F253=1,IF(VLOOKUP(I253,Inputs!$A$20:$G$29,5,FALSE)="Base Increase",VLOOKUP(I253,Inputs!$A$7:$G$16,5,FALSE),0),0),0)</f>
        <v>0</v>
      </c>
      <c r="R253" s="5">
        <f>IFERROR(IF(G253=1,IF(VLOOKUP(I253,Inputs!$A$20:$G$29,6,FALSE)="Base Increase",VLOOKUP(I253,Inputs!$A$7:$G$16,6,FALSE),0),0),0)</f>
        <v>0</v>
      </c>
      <c r="S253" s="5">
        <f>IFERROR(IF(H253=1,IF(VLOOKUP(I253,Inputs!$A$20:$G$29,7,FALSE)="Base Increase",VLOOKUP(I253,Inputs!$A$7:$G$16,7,FALSE),0),0),0)</f>
        <v>0</v>
      </c>
      <c r="T253" s="5">
        <f t="shared" si="18"/>
        <v>0</v>
      </c>
      <c r="U253" s="5">
        <f t="shared" si="19"/>
        <v>0</v>
      </c>
      <c r="V253" s="5">
        <f t="shared" si="20"/>
        <v>0</v>
      </c>
      <c r="W253" s="5">
        <f t="shared" si="21"/>
        <v>0</v>
      </c>
      <c r="X253" s="5">
        <f>IF(AND(I253&lt;=4,V253&gt;Inputs!$B$32),MAX(C253,Inputs!$B$32),V253)</f>
        <v>0</v>
      </c>
      <c r="Y253" s="5">
        <f>IF(AND(I253&lt;=4,W253&gt;Inputs!$B$32),MAX(C253,Inputs!$B$32),W253)</f>
        <v>0</v>
      </c>
      <c r="Z253" s="5">
        <f>IF(AND(I253&lt;=7,X253&gt;Inputs!$B$33),MAX(C253,Inputs!$B$33),X253)</f>
        <v>0</v>
      </c>
      <c r="AA253" s="5">
        <f>IF(W253&gt;Inputs!$B$34,Inputs!$B$34,Y253)</f>
        <v>0</v>
      </c>
      <c r="AB253" s="5">
        <f>IF(Z253&gt;Inputs!$B$34,Inputs!$B$34,Z253)</f>
        <v>0</v>
      </c>
      <c r="AC253" s="5">
        <f>IF(AA253&gt;Inputs!$B$34,Inputs!$B$34,AA253)</f>
        <v>0</v>
      </c>
      <c r="AD253" s="11">
        <f t="shared" si="22"/>
        <v>0</v>
      </c>
      <c r="AE253" s="11">
        <f t="shared" si="23"/>
        <v>0</v>
      </c>
    </row>
    <row r="254" spans="1:31" x14ac:dyDescent="0.25">
      <c r="A254" s="1">
        <f>'Salary and Rating'!A255</f>
        <v>0</v>
      </c>
      <c r="B254" s="1">
        <f>'Salary and Rating'!B255</f>
        <v>0</v>
      </c>
      <c r="C254" s="13">
        <f>'Salary and Rating'!C255</f>
        <v>0</v>
      </c>
      <c r="D254" s="5">
        <v>0</v>
      </c>
      <c r="E254" s="5">
        <v>0</v>
      </c>
      <c r="F254" s="5">
        <v>0</v>
      </c>
      <c r="G254" s="5">
        <v>0</v>
      </c>
      <c r="H254" s="5">
        <v>0</v>
      </c>
      <c r="I254" s="5">
        <f>'Salary and Rating'!J255</f>
        <v>0</v>
      </c>
      <c r="J254" s="5">
        <f>IFERROR(IF(VLOOKUP(I254,Inputs!$A$20:$G$29,3,FALSE)="Stipend Award",VLOOKUP(I254,Inputs!$A$7:$G$16,3,FALSE),0),0)</f>
        <v>0</v>
      </c>
      <c r="K254" s="5">
        <f>IFERROR(IF(VLOOKUP(I254,Inputs!$A$20:$G$29,4,FALSE)="Stipend Award",VLOOKUP(I254,Inputs!$A$7:$G$16,4,FALSE),0),0)</f>
        <v>0</v>
      </c>
      <c r="L254" s="5">
        <f>IFERROR(IF(F254=1,IF(VLOOKUP(I254,Inputs!$A$20:$G$29,5,FALSE)="Stipend Award",VLOOKUP(I254,Inputs!$A$7:$G$16,5,FALSE),0),0),0)</f>
        <v>0</v>
      </c>
      <c r="M254" s="5">
        <f>IFERROR(IF(G254=1,IF(VLOOKUP(I254,Inputs!$A$20:$G$29,6,FALSE)="Stipend Award",VLOOKUP(I254,Inputs!$A$7:$G$16,6,FALSE),0),0),0)</f>
        <v>0</v>
      </c>
      <c r="N254" s="5">
        <f>IFERROR(IF(H254=1,IF(VLOOKUP(I254,Inputs!$A$20:$G$29,7,FALSE)="Stipend Award",VLOOKUP(I254,Inputs!$A$7:$G$16,7,FALSE),0),0),0)</f>
        <v>0</v>
      </c>
      <c r="O254" s="5">
        <f>IFERROR(IF(VLOOKUP(I254,Inputs!$A$20:$G$29,3,FALSE)="Base Increase",VLOOKUP(I254,Inputs!$A$7:$G$16,3,FALSE),0),0)</f>
        <v>0</v>
      </c>
      <c r="P254" s="5">
        <f>IFERROR(IF(VLOOKUP(I254,Inputs!$A$20:$G$29,4,FALSE)="Base Increase",VLOOKUP(I254,Inputs!$A$7:$G$16,4,FALSE),0),0)</f>
        <v>0</v>
      </c>
      <c r="Q254" s="5">
        <f>IFERROR(IF(F254=1,IF(VLOOKUP(I254,Inputs!$A$20:$G$29,5,FALSE)="Base Increase",VLOOKUP(I254,Inputs!$A$7:$G$16,5,FALSE),0),0),0)</f>
        <v>0</v>
      </c>
      <c r="R254" s="5">
        <f>IFERROR(IF(G254=1,IF(VLOOKUP(I254,Inputs!$A$20:$G$29,6,FALSE)="Base Increase",VLOOKUP(I254,Inputs!$A$7:$G$16,6,FALSE),0),0),0)</f>
        <v>0</v>
      </c>
      <c r="S254" s="5">
        <f>IFERROR(IF(H254=1,IF(VLOOKUP(I254,Inputs!$A$20:$G$29,7,FALSE)="Base Increase",VLOOKUP(I254,Inputs!$A$7:$G$16,7,FALSE),0),0),0)</f>
        <v>0</v>
      </c>
      <c r="T254" s="5">
        <f t="shared" si="18"/>
        <v>0</v>
      </c>
      <c r="U254" s="5">
        <f t="shared" si="19"/>
        <v>0</v>
      </c>
      <c r="V254" s="5">
        <f t="shared" si="20"/>
        <v>0</v>
      </c>
      <c r="W254" s="5">
        <f t="shared" si="21"/>
        <v>0</v>
      </c>
      <c r="X254" s="5">
        <f>IF(AND(I254&lt;=4,V254&gt;Inputs!$B$32),MAX(C254,Inputs!$B$32),V254)</f>
        <v>0</v>
      </c>
      <c r="Y254" s="5">
        <f>IF(AND(I254&lt;=4,W254&gt;Inputs!$B$32),MAX(C254,Inputs!$B$32),W254)</f>
        <v>0</v>
      </c>
      <c r="Z254" s="5">
        <f>IF(AND(I254&lt;=7,X254&gt;Inputs!$B$33),MAX(C254,Inputs!$B$33),X254)</f>
        <v>0</v>
      </c>
      <c r="AA254" s="5">
        <f>IF(W254&gt;Inputs!$B$34,Inputs!$B$34,Y254)</f>
        <v>0</v>
      </c>
      <c r="AB254" s="5">
        <f>IF(Z254&gt;Inputs!$B$34,Inputs!$B$34,Z254)</f>
        <v>0</v>
      </c>
      <c r="AC254" s="5">
        <f>IF(AA254&gt;Inputs!$B$34,Inputs!$B$34,AA254)</f>
        <v>0</v>
      </c>
      <c r="AD254" s="11">
        <f t="shared" si="22"/>
        <v>0</v>
      </c>
      <c r="AE254" s="11">
        <f t="shared" si="23"/>
        <v>0</v>
      </c>
    </row>
    <row r="255" spans="1:31" x14ac:dyDescent="0.25">
      <c r="A255" s="1">
        <f>'Salary and Rating'!A256</f>
        <v>0</v>
      </c>
      <c r="B255" s="1">
        <f>'Salary and Rating'!B256</f>
        <v>0</v>
      </c>
      <c r="C255" s="13">
        <f>'Salary and Rating'!C256</f>
        <v>0</v>
      </c>
      <c r="D255" s="5">
        <v>0</v>
      </c>
      <c r="E255" s="5">
        <v>0</v>
      </c>
      <c r="F255" s="5">
        <v>0</v>
      </c>
      <c r="G255" s="5">
        <v>0</v>
      </c>
      <c r="H255" s="5">
        <v>0</v>
      </c>
      <c r="I255" s="5">
        <f>'Salary and Rating'!J256</f>
        <v>0</v>
      </c>
      <c r="J255" s="5">
        <f>IFERROR(IF(VLOOKUP(I255,Inputs!$A$20:$G$29,3,FALSE)="Stipend Award",VLOOKUP(I255,Inputs!$A$7:$G$16,3,FALSE),0),0)</f>
        <v>0</v>
      </c>
      <c r="K255" s="5">
        <f>IFERROR(IF(VLOOKUP(I255,Inputs!$A$20:$G$29,4,FALSE)="Stipend Award",VLOOKUP(I255,Inputs!$A$7:$G$16,4,FALSE),0),0)</f>
        <v>0</v>
      </c>
      <c r="L255" s="5">
        <f>IFERROR(IF(F255=1,IF(VLOOKUP(I255,Inputs!$A$20:$G$29,5,FALSE)="Stipend Award",VLOOKUP(I255,Inputs!$A$7:$G$16,5,FALSE),0),0),0)</f>
        <v>0</v>
      </c>
      <c r="M255" s="5">
        <f>IFERROR(IF(G255=1,IF(VLOOKUP(I255,Inputs!$A$20:$G$29,6,FALSE)="Stipend Award",VLOOKUP(I255,Inputs!$A$7:$G$16,6,FALSE),0),0),0)</f>
        <v>0</v>
      </c>
      <c r="N255" s="5">
        <f>IFERROR(IF(H255=1,IF(VLOOKUP(I255,Inputs!$A$20:$G$29,7,FALSE)="Stipend Award",VLOOKUP(I255,Inputs!$A$7:$G$16,7,FALSE),0),0),0)</f>
        <v>0</v>
      </c>
      <c r="O255" s="5">
        <f>IFERROR(IF(VLOOKUP(I255,Inputs!$A$20:$G$29,3,FALSE)="Base Increase",VLOOKUP(I255,Inputs!$A$7:$G$16,3,FALSE),0),0)</f>
        <v>0</v>
      </c>
      <c r="P255" s="5">
        <f>IFERROR(IF(VLOOKUP(I255,Inputs!$A$20:$G$29,4,FALSE)="Base Increase",VLOOKUP(I255,Inputs!$A$7:$G$16,4,FALSE),0),0)</f>
        <v>0</v>
      </c>
      <c r="Q255" s="5">
        <f>IFERROR(IF(F255=1,IF(VLOOKUP(I255,Inputs!$A$20:$G$29,5,FALSE)="Base Increase",VLOOKUP(I255,Inputs!$A$7:$G$16,5,FALSE),0),0),0)</f>
        <v>0</v>
      </c>
      <c r="R255" s="5">
        <f>IFERROR(IF(G255=1,IF(VLOOKUP(I255,Inputs!$A$20:$G$29,6,FALSE)="Base Increase",VLOOKUP(I255,Inputs!$A$7:$G$16,6,FALSE),0),0),0)</f>
        <v>0</v>
      </c>
      <c r="S255" s="5">
        <f>IFERROR(IF(H255=1,IF(VLOOKUP(I255,Inputs!$A$20:$G$29,7,FALSE)="Base Increase",VLOOKUP(I255,Inputs!$A$7:$G$16,7,FALSE),0),0),0)</f>
        <v>0</v>
      </c>
      <c r="T255" s="5">
        <f t="shared" si="18"/>
        <v>0</v>
      </c>
      <c r="U255" s="5">
        <f t="shared" si="19"/>
        <v>0</v>
      </c>
      <c r="V255" s="5">
        <f t="shared" si="20"/>
        <v>0</v>
      </c>
      <c r="W255" s="5">
        <f t="shared" si="21"/>
        <v>0</v>
      </c>
      <c r="X255" s="5">
        <f>IF(AND(I255&lt;=4,V255&gt;Inputs!$B$32),MAX(C255,Inputs!$B$32),V255)</f>
        <v>0</v>
      </c>
      <c r="Y255" s="5">
        <f>IF(AND(I255&lt;=4,W255&gt;Inputs!$B$32),MAX(C255,Inputs!$B$32),W255)</f>
        <v>0</v>
      </c>
      <c r="Z255" s="5">
        <f>IF(AND(I255&lt;=7,X255&gt;Inputs!$B$33),MAX(C255,Inputs!$B$33),X255)</f>
        <v>0</v>
      </c>
      <c r="AA255" s="5">
        <f>IF(W255&gt;Inputs!$B$34,Inputs!$B$34,Y255)</f>
        <v>0</v>
      </c>
      <c r="AB255" s="5">
        <f>IF(Z255&gt;Inputs!$B$34,Inputs!$B$34,Z255)</f>
        <v>0</v>
      </c>
      <c r="AC255" s="5">
        <f>IF(AA255&gt;Inputs!$B$34,Inputs!$B$34,AA255)</f>
        <v>0</v>
      </c>
      <c r="AD255" s="11">
        <f t="shared" si="22"/>
        <v>0</v>
      </c>
      <c r="AE255" s="11">
        <f t="shared" si="23"/>
        <v>0</v>
      </c>
    </row>
    <row r="256" spans="1:31" x14ac:dyDescent="0.25">
      <c r="A256" s="1">
        <f>'Salary and Rating'!A257</f>
        <v>0</v>
      </c>
      <c r="B256" s="1">
        <f>'Salary and Rating'!B257</f>
        <v>0</v>
      </c>
      <c r="C256" s="13">
        <f>'Salary and Rating'!C257</f>
        <v>0</v>
      </c>
      <c r="D256" s="5">
        <v>0</v>
      </c>
      <c r="E256" s="5">
        <v>0</v>
      </c>
      <c r="F256" s="5">
        <v>0</v>
      </c>
      <c r="G256" s="5">
        <v>0</v>
      </c>
      <c r="H256" s="5">
        <v>0</v>
      </c>
      <c r="I256" s="5">
        <f>'Salary and Rating'!J257</f>
        <v>0</v>
      </c>
      <c r="J256" s="5">
        <f>IFERROR(IF(VLOOKUP(I256,Inputs!$A$20:$G$29,3,FALSE)="Stipend Award",VLOOKUP(I256,Inputs!$A$7:$G$16,3,FALSE),0),0)</f>
        <v>0</v>
      </c>
      <c r="K256" s="5">
        <f>IFERROR(IF(VLOOKUP(I256,Inputs!$A$20:$G$29,4,FALSE)="Stipend Award",VLOOKUP(I256,Inputs!$A$7:$G$16,4,FALSE),0),0)</f>
        <v>0</v>
      </c>
      <c r="L256" s="5">
        <f>IFERROR(IF(F256=1,IF(VLOOKUP(I256,Inputs!$A$20:$G$29,5,FALSE)="Stipend Award",VLOOKUP(I256,Inputs!$A$7:$G$16,5,FALSE),0),0),0)</f>
        <v>0</v>
      </c>
      <c r="M256" s="5">
        <f>IFERROR(IF(G256=1,IF(VLOOKUP(I256,Inputs!$A$20:$G$29,6,FALSE)="Stipend Award",VLOOKUP(I256,Inputs!$A$7:$G$16,6,FALSE),0),0),0)</f>
        <v>0</v>
      </c>
      <c r="N256" s="5">
        <f>IFERROR(IF(H256=1,IF(VLOOKUP(I256,Inputs!$A$20:$G$29,7,FALSE)="Stipend Award",VLOOKUP(I256,Inputs!$A$7:$G$16,7,FALSE),0),0),0)</f>
        <v>0</v>
      </c>
      <c r="O256" s="5">
        <f>IFERROR(IF(VLOOKUP(I256,Inputs!$A$20:$G$29,3,FALSE)="Base Increase",VLOOKUP(I256,Inputs!$A$7:$G$16,3,FALSE),0),0)</f>
        <v>0</v>
      </c>
      <c r="P256" s="5">
        <f>IFERROR(IF(VLOOKUP(I256,Inputs!$A$20:$G$29,4,FALSE)="Base Increase",VLOOKUP(I256,Inputs!$A$7:$G$16,4,FALSE),0),0)</f>
        <v>0</v>
      </c>
      <c r="Q256" s="5">
        <f>IFERROR(IF(F256=1,IF(VLOOKUP(I256,Inputs!$A$20:$G$29,5,FALSE)="Base Increase",VLOOKUP(I256,Inputs!$A$7:$G$16,5,FALSE),0),0),0)</f>
        <v>0</v>
      </c>
      <c r="R256" s="5">
        <f>IFERROR(IF(G256=1,IF(VLOOKUP(I256,Inputs!$A$20:$G$29,6,FALSE)="Base Increase",VLOOKUP(I256,Inputs!$A$7:$G$16,6,FALSE),0),0),0)</f>
        <v>0</v>
      </c>
      <c r="S256" s="5">
        <f>IFERROR(IF(H256=1,IF(VLOOKUP(I256,Inputs!$A$20:$G$29,7,FALSE)="Base Increase",VLOOKUP(I256,Inputs!$A$7:$G$16,7,FALSE),0),0),0)</f>
        <v>0</v>
      </c>
      <c r="T256" s="5">
        <f t="shared" si="18"/>
        <v>0</v>
      </c>
      <c r="U256" s="5">
        <f t="shared" si="19"/>
        <v>0</v>
      </c>
      <c r="V256" s="5">
        <f t="shared" si="20"/>
        <v>0</v>
      </c>
      <c r="W256" s="5">
        <f t="shared" si="21"/>
        <v>0</v>
      </c>
      <c r="X256" s="5">
        <f>IF(AND(I256&lt;=4,V256&gt;Inputs!$B$32),MAX(C256,Inputs!$B$32),V256)</f>
        <v>0</v>
      </c>
      <c r="Y256" s="5">
        <f>IF(AND(I256&lt;=4,W256&gt;Inputs!$B$32),MAX(C256,Inputs!$B$32),W256)</f>
        <v>0</v>
      </c>
      <c r="Z256" s="5">
        <f>IF(AND(I256&lt;=7,X256&gt;Inputs!$B$33),MAX(C256,Inputs!$B$33),X256)</f>
        <v>0</v>
      </c>
      <c r="AA256" s="5">
        <f>IF(W256&gt;Inputs!$B$34,Inputs!$B$34,Y256)</f>
        <v>0</v>
      </c>
      <c r="AB256" s="5">
        <f>IF(Z256&gt;Inputs!$B$34,Inputs!$B$34,Z256)</f>
        <v>0</v>
      </c>
      <c r="AC256" s="5">
        <f>IF(AA256&gt;Inputs!$B$34,Inputs!$B$34,AA256)</f>
        <v>0</v>
      </c>
      <c r="AD256" s="11">
        <f t="shared" si="22"/>
        <v>0</v>
      </c>
      <c r="AE256" s="11">
        <f t="shared" si="23"/>
        <v>0</v>
      </c>
    </row>
    <row r="257" spans="1:31" x14ac:dyDescent="0.25">
      <c r="A257" s="1">
        <f>'Salary and Rating'!A258</f>
        <v>0</v>
      </c>
      <c r="B257" s="1">
        <f>'Salary and Rating'!B258</f>
        <v>0</v>
      </c>
      <c r="C257" s="13">
        <f>'Salary and Rating'!C258</f>
        <v>0</v>
      </c>
      <c r="D257" s="5">
        <v>0</v>
      </c>
      <c r="E257" s="5">
        <v>0</v>
      </c>
      <c r="F257" s="5">
        <v>0</v>
      </c>
      <c r="G257" s="5">
        <v>0</v>
      </c>
      <c r="H257" s="5">
        <v>0</v>
      </c>
      <c r="I257" s="5">
        <f>'Salary and Rating'!J258</f>
        <v>0</v>
      </c>
      <c r="J257" s="5">
        <f>IFERROR(IF(VLOOKUP(I257,Inputs!$A$20:$G$29,3,FALSE)="Stipend Award",VLOOKUP(I257,Inputs!$A$7:$G$16,3,FALSE),0),0)</f>
        <v>0</v>
      </c>
      <c r="K257" s="5">
        <f>IFERROR(IF(VLOOKUP(I257,Inputs!$A$20:$G$29,4,FALSE)="Stipend Award",VLOOKUP(I257,Inputs!$A$7:$G$16,4,FALSE),0),0)</f>
        <v>0</v>
      </c>
      <c r="L257" s="5">
        <f>IFERROR(IF(F257=1,IF(VLOOKUP(I257,Inputs!$A$20:$G$29,5,FALSE)="Stipend Award",VLOOKUP(I257,Inputs!$A$7:$G$16,5,FALSE),0),0),0)</f>
        <v>0</v>
      </c>
      <c r="M257" s="5">
        <f>IFERROR(IF(G257=1,IF(VLOOKUP(I257,Inputs!$A$20:$G$29,6,FALSE)="Stipend Award",VLOOKUP(I257,Inputs!$A$7:$G$16,6,FALSE),0),0),0)</f>
        <v>0</v>
      </c>
      <c r="N257" s="5">
        <f>IFERROR(IF(H257=1,IF(VLOOKUP(I257,Inputs!$A$20:$G$29,7,FALSE)="Stipend Award",VLOOKUP(I257,Inputs!$A$7:$G$16,7,FALSE),0),0),0)</f>
        <v>0</v>
      </c>
      <c r="O257" s="5">
        <f>IFERROR(IF(VLOOKUP(I257,Inputs!$A$20:$G$29,3,FALSE)="Base Increase",VLOOKUP(I257,Inputs!$A$7:$G$16,3,FALSE),0),0)</f>
        <v>0</v>
      </c>
      <c r="P257" s="5">
        <f>IFERROR(IF(VLOOKUP(I257,Inputs!$A$20:$G$29,4,FALSE)="Base Increase",VLOOKUP(I257,Inputs!$A$7:$G$16,4,FALSE),0),0)</f>
        <v>0</v>
      </c>
      <c r="Q257" s="5">
        <f>IFERROR(IF(F257=1,IF(VLOOKUP(I257,Inputs!$A$20:$G$29,5,FALSE)="Base Increase",VLOOKUP(I257,Inputs!$A$7:$G$16,5,FALSE),0),0),0)</f>
        <v>0</v>
      </c>
      <c r="R257" s="5">
        <f>IFERROR(IF(G257=1,IF(VLOOKUP(I257,Inputs!$A$20:$G$29,6,FALSE)="Base Increase",VLOOKUP(I257,Inputs!$A$7:$G$16,6,FALSE),0),0),0)</f>
        <v>0</v>
      </c>
      <c r="S257" s="5">
        <f>IFERROR(IF(H257=1,IF(VLOOKUP(I257,Inputs!$A$20:$G$29,7,FALSE)="Base Increase",VLOOKUP(I257,Inputs!$A$7:$G$16,7,FALSE),0),0),0)</f>
        <v>0</v>
      </c>
      <c r="T257" s="5">
        <f t="shared" si="18"/>
        <v>0</v>
      </c>
      <c r="U257" s="5">
        <f t="shared" si="19"/>
        <v>0</v>
      </c>
      <c r="V257" s="5">
        <f t="shared" si="20"/>
        <v>0</v>
      </c>
      <c r="W257" s="5">
        <f t="shared" si="21"/>
        <v>0</v>
      </c>
      <c r="X257" s="5">
        <f>IF(AND(I257&lt;=4,V257&gt;Inputs!$B$32),MAX(C257,Inputs!$B$32),V257)</f>
        <v>0</v>
      </c>
      <c r="Y257" s="5">
        <f>IF(AND(I257&lt;=4,W257&gt;Inputs!$B$32),MAX(C257,Inputs!$B$32),W257)</f>
        <v>0</v>
      </c>
      <c r="Z257" s="5">
        <f>IF(AND(I257&lt;=7,X257&gt;Inputs!$B$33),MAX(C257,Inputs!$B$33),X257)</f>
        <v>0</v>
      </c>
      <c r="AA257" s="5">
        <f>IF(W257&gt;Inputs!$B$34,Inputs!$B$34,Y257)</f>
        <v>0</v>
      </c>
      <c r="AB257" s="5">
        <f>IF(Z257&gt;Inputs!$B$34,Inputs!$B$34,Z257)</f>
        <v>0</v>
      </c>
      <c r="AC257" s="5">
        <f>IF(AA257&gt;Inputs!$B$34,Inputs!$B$34,AA257)</f>
        <v>0</v>
      </c>
      <c r="AD257" s="11">
        <f t="shared" si="22"/>
        <v>0</v>
      </c>
      <c r="AE257" s="11">
        <f t="shared" si="23"/>
        <v>0</v>
      </c>
    </row>
    <row r="258" spans="1:31" x14ac:dyDescent="0.25">
      <c r="A258" s="1">
        <f>'Salary and Rating'!A259</f>
        <v>0</v>
      </c>
      <c r="B258" s="1">
        <f>'Salary and Rating'!B259</f>
        <v>0</v>
      </c>
      <c r="C258" s="13">
        <f>'Salary and Rating'!C259</f>
        <v>0</v>
      </c>
      <c r="D258" s="5">
        <v>0</v>
      </c>
      <c r="E258" s="5">
        <v>0</v>
      </c>
      <c r="F258" s="5">
        <v>0</v>
      </c>
      <c r="G258" s="5">
        <v>0</v>
      </c>
      <c r="H258" s="5">
        <v>0</v>
      </c>
      <c r="I258" s="5">
        <f>'Salary and Rating'!J259</f>
        <v>0</v>
      </c>
      <c r="J258" s="5">
        <f>IFERROR(IF(VLOOKUP(I258,Inputs!$A$20:$G$29,3,FALSE)="Stipend Award",VLOOKUP(I258,Inputs!$A$7:$G$16,3,FALSE),0),0)</f>
        <v>0</v>
      </c>
      <c r="K258" s="5">
        <f>IFERROR(IF(VLOOKUP(I258,Inputs!$A$20:$G$29,4,FALSE)="Stipend Award",VLOOKUP(I258,Inputs!$A$7:$G$16,4,FALSE),0),0)</f>
        <v>0</v>
      </c>
      <c r="L258" s="5">
        <f>IFERROR(IF(F258=1,IF(VLOOKUP(I258,Inputs!$A$20:$G$29,5,FALSE)="Stipend Award",VLOOKUP(I258,Inputs!$A$7:$G$16,5,FALSE),0),0),0)</f>
        <v>0</v>
      </c>
      <c r="M258" s="5">
        <f>IFERROR(IF(G258=1,IF(VLOOKUP(I258,Inputs!$A$20:$G$29,6,FALSE)="Stipend Award",VLOOKUP(I258,Inputs!$A$7:$G$16,6,FALSE),0),0),0)</f>
        <v>0</v>
      </c>
      <c r="N258" s="5">
        <f>IFERROR(IF(H258=1,IF(VLOOKUP(I258,Inputs!$A$20:$G$29,7,FALSE)="Stipend Award",VLOOKUP(I258,Inputs!$A$7:$G$16,7,FALSE),0),0),0)</f>
        <v>0</v>
      </c>
      <c r="O258" s="5">
        <f>IFERROR(IF(VLOOKUP(I258,Inputs!$A$20:$G$29,3,FALSE)="Base Increase",VLOOKUP(I258,Inputs!$A$7:$G$16,3,FALSE),0),0)</f>
        <v>0</v>
      </c>
      <c r="P258" s="5">
        <f>IFERROR(IF(VLOOKUP(I258,Inputs!$A$20:$G$29,4,FALSE)="Base Increase",VLOOKUP(I258,Inputs!$A$7:$G$16,4,FALSE),0),0)</f>
        <v>0</v>
      </c>
      <c r="Q258" s="5">
        <f>IFERROR(IF(F258=1,IF(VLOOKUP(I258,Inputs!$A$20:$G$29,5,FALSE)="Base Increase",VLOOKUP(I258,Inputs!$A$7:$G$16,5,FALSE),0),0),0)</f>
        <v>0</v>
      </c>
      <c r="R258" s="5">
        <f>IFERROR(IF(G258=1,IF(VLOOKUP(I258,Inputs!$A$20:$G$29,6,FALSE)="Base Increase",VLOOKUP(I258,Inputs!$A$7:$G$16,6,FALSE),0),0),0)</f>
        <v>0</v>
      </c>
      <c r="S258" s="5">
        <f>IFERROR(IF(H258=1,IF(VLOOKUP(I258,Inputs!$A$20:$G$29,7,FALSE)="Base Increase",VLOOKUP(I258,Inputs!$A$7:$G$16,7,FALSE),0),0),0)</f>
        <v>0</v>
      </c>
      <c r="T258" s="5">
        <f t="shared" si="18"/>
        <v>0</v>
      </c>
      <c r="U258" s="5">
        <f t="shared" si="19"/>
        <v>0</v>
      </c>
      <c r="V258" s="5">
        <f t="shared" si="20"/>
        <v>0</v>
      </c>
      <c r="W258" s="5">
        <f t="shared" si="21"/>
        <v>0</v>
      </c>
      <c r="X258" s="5">
        <f>IF(AND(I258&lt;=4,V258&gt;Inputs!$B$32),MAX(C258,Inputs!$B$32),V258)</f>
        <v>0</v>
      </c>
      <c r="Y258" s="5">
        <f>IF(AND(I258&lt;=4,W258&gt;Inputs!$B$32),MAX(C258,Inputs!$B$32),W258)</f>
        <v>0</v>
      </c>
      <c r="Z258" s="5">
        <f>IF(AND(I258&lt;=7,X258&gt;Inputs!$B$33),MAX(C258,Inputs!$B$33),X258)</f>
        <v>0</v>
      </c>
      <c r="AA258" s="5">
        <f>IF(W258&gt;Inputs!$B$34,Inputs!$B$34,Y258)</f>
        <v>0</v>
      </c>
      <c r="AB258" s="5">
        <f>IF(Z258&gt;Inputs!$B$34,Inputs!$B$34,Z258)</f>
        <v>0</v>
      </c>
      <c r="AC258" s="5">
        <f>IF(AA258&gt;Inputs!$B$34,Inputs!$B$34,AA258)</f>
        <v>0</v>
      </c>
      <c r="AD258" s="11">
        <f t="shared" si="22"/>
        <v>0</v>
      </c>
      <c r="AE258" s="11">
        <f t="shared" si="23"/>
        <v>0</v>
      </c>
    </row>
    <row r="259" spans="1:31" x14ac:dyDescent="0.25">
      <c r="A259" s="1">
        <f>'Salary and Rating'!A260</f>
        <v>0</v>
      </c>
      <c r="B259" s="1">
        <f>'Salary and Rating'!B260</f>
        <v>0</v>
      </c>
      <c r="C259" s="13">
        <f>'Salary and Rating'!C260</f>
        <v>0</v>
      </c>
      <c r="D259" s="5">
        <v>0</v>
      </c>
      <c r="E259" s="5">
        <v>0</v>
      </c>
      <c r="F259" s="5">
        <v>0</v>
      </c>
      <c r="G259" s="5">
        <v>0</v>
      </c>
      <c r="H259" s="5">
        <v>0</v>
      </c>
      <c r="I259" s="5">
        <f>'Salary and Rating'!J260</f>
        <v>0</v>
      </c>
      <c r="J259" s="5">
        <f>IFERROR(IF(VLOOKUP(I259,Inputs!$A$20:$G$29,3,FALSE)="Stipend Award",VLOOKUP(I259,Inputs!$A$7:$G$16,3,FALSE),0),0)</f>
        <v>0</v>
      </c>
      <c r="K259" s="5">
        <f>IFERROR(IF(VLOOKUP(I259,Inputs!$A$20:$G$29,4,FALSE)="Stipend Award",VLOOKUP(I259,Inputs!$A$7:$G$16,4,FALSE),0),0)</f>
        <v>0</v>
      </c>
      <c r="L259" s="5">
        <f>IFERROR(IF(F259=1,IF(VLOOKUP(I259,Inputs!$A$20:$G$29,5,FALSE)="Stipend Award",VLOOKUP(I259,Inputs!$A$7:$G$16,5,FALSE),0),0),0)</f>
        <v>0</v>
      </c>
      <c r="M259" s="5">
        <f>IFERROR(IF(G259=1,IF(VLOOKUP(I259,Inputs!$A$20:$G$29,6,FALSE)="Stipend Award",VLOOKUP(I259,Inputs!$A$7:$G$16,6,FALSE),0),0),0)</f>
        <v>0</v>
      </c>
      <c r="N259" s="5">
        <f>IFERROR(IF(H259=1,IF(VLOOKUP(I259,Inputs!$A$20:$G$29,7,FALSE)="Stipend Award",VLOOKUP(I259,Inputs!$A$7:$G$16,7,FALSE),0),0),0)</f>
        <v>0</v>
      </c>
      <c r="O259" s="5">
        <f>IFERROR(IF(VLOOKUP(I259,Inputs!$A$20:$G$29,3,FALSE)="Base Increase",VLOOKUP(I259,Inputs!$A$7:$G$16,3,FALSE),0),0)</f>
        <v>0</v>
      </c>
      <c r="P259" s="5">
        <f>IFERROR(IF(VLOOKUP(I259,Inputs!$A$20:$G$29,4,FALSE)="Base Increase",VLOOKUP(I259,Inputs!$A$7:$G$16,4,FALSE),0),0)</f>
        <v>0</v>
      </c>
      <c r="Q259" s="5">
        <f>IFERROR(IF(F259=1,IF(VLOOKUP(I259,Inputs!$A$20:$G$29,5,FALSE)="Base Increase",VLOOKUP(I259,Inputs!$A$7:$G$16,5,FALSE),0),0),0)</f>
        <v>0</v>
      </c>
      <c r="R259" s="5">
        <f>IFERROR(IF(G259=1,IF(VLOOKUP(I259,Inputs!$A$20:$G$29,6,FALSE)="Base Increase",VLOOKUP(I259,Inputs!$A$7:$G$16,6,FALSE),0),0),0)</f>
        <v>0</v>
      </c>
      <c r="S259" s="5">
        <f>IFERROR(IF(H259=1,IF(VLOOKUP(I259,Inputs!$A$20:$G$29,7,FALSE)="Base Increase",VLOOKUP(I259,Inputs!$A$7:$G$16,7,FALSE),0),0),0)</f>
        <v>0</v>
      </c>
      <c r="T259" s="5">
        <f t="shared" si="18"/>
        <v>0</v>
      </c>
      <c r="U259" s="5">
        <f t="shared" si="19"/>
        <v>0</v>
      </c>
      <c r="V259" s="5">
        <f t="shared" si="20"/>
        <v>0</v>
      </c>
      <c r="W259" s="5">
        <f t="shared" si="21"/>
        <v>0</v>
      </c>
      <c r="X259" s="5">
        <f>IF(AND(I259&lt;=4,V259&gt;Inputs!$B$32),MAX(C259,Inputs!$B$32),V259)</f>
        <v>0</v>
      </c>
      <c r="Y259" s="5">
        <f>IF(AND(I259&lt;=4,W259&gt;Inputs!$B$32),MAX(C259,Inputs!$B$32),W259)</f>
        <v>0</v>
      </c>
      <c r="Z259" s="5">
        <f>IF(AND(I259&lt;=7,X259&gt;Inputs!$B$33),MAX(C259,Inputs!$B$33),X259)</f>
        <v>0</v>
      </c>
      <c r="AA259" s="5">
        <f>IF(W259&gt;Inputs!$B$34,Inputs!$B$34,Y259)</f>
        <v>0</v>
      </c>
      <c r="AB259" s="5">
        <f>IF(Z259&gt;Inputs!$B$34,Inputs!$B$34,Z259)</f>
        <v>0</v>
      </c>
      <c r="AC259" s="5">
        <f>IF(AA259&gt;Inputs!$B$34,Inputs!$B$34,AA259)</f>
        <v>0</v>
      </c>
      <c r="AD259" s="11">
        <f t="shared" si="22"/>
        <v>0</v>
      </c>
      <c r="AE259" s="11">
        <f t="shared" si="23"/>
        <v>0</v>
      </c>
    </row>
    <row r="260" spans="1:31" x14ac:dyDescent="0.25">
      <c r="A260" s="1">
        <f>'Salary and Rating'!A261</f>
        <v>0</v>
      </c>
      <c r="B260" s="1">
        <f>'Salary and Rating'!B261</f>
        <v>0</v>
      </c>
      <c r="C260" s="13">
        <f>'Salary and Rating'!C261</f>
        <v>0</v>
      </c>
      <c r="D260" s="5">
        <v>0</v>
      </c>
      <c r="E260" s="5">
        <v>0</v>
      </c>
      <c r="F260" s="5">
        <v>0</v>
      </c>
      <c r="G260" s="5">
        <v>0</v>
      </c>
      <c r="H260" s="5">
        <v>0</v>
      </c>
      <c r="I260" s="5">
        <f>'Salary and Rating'!J261</f>
        <v>0</v>
      </c>
      <c r="J260" s="5">
        <f>IFERROR(IF(VLOOKUP(I260,Inputs!$A$20:$G$29,3,FALSE)="Stipend Award",VLOOKUP(I260,Inputs!$A$7:$G$16,3,FALSE),0),0)</f>
        <v>0</v>
      </c>
      <c r="K260" s="5">
        <f>IFERROR(IF(VLOOKUP(I260,Inputs!$A$20:$G$29,4,FALSE)="Stipend Award",VLOOKUP(I260,Inputs!$A$7:$G$16,4,FALSE),0),0)</f>
        <v>0</v>
      </c>
      <c r="L260" s="5">
        <f>IFERROR(IF(F260=1,IF(VLOOKUP(I260,Inputs!$A$20:$G$29,5,FALSE)="Stipend Award",VLOOKUP(I260,Inputs!$A$7:$G$16,5,FALSE),0),0),0)</f>
        <v>0</v>
      </c>
      <c r="M260" s="5">
        <f>IFERROR(IF(G260=1,IF(VLOOKUP(I260,Inputs!$A$20:$G$29,6,FALSE)="Stipend Award",VLOOKUP(I260,Inputs!$A$7:$G$16,6,FALSE),0),0),0)</f>
        <v>0</v>
      </c>
      <c r="N260" s="5">
        <f>IFERROR(IF(H260=1,IF(VLOOKUP(I260,Inputs!$A$20:$G$29,7,FALSE)="Stipend Award",VLOOKUP(I260,Inputs!$A$7:$G$16,7,FALSE),0),0),0)</f>
        <v>0</v>
      </c>
      <c r="O260" s="5">
        <f>IFERROR(IF(VLOOKUP(I260,Inputs!$A$20:$G$29,3,FALSE)="Base Increase",VLOOKUP(I260,Inputs!$A$7:$G$16,3,FALSE),0),0)</f>
        <v>0</v>
      </c>
      <c r="P260" s="5">
        <f>IFERROR(IF(VLOOKUP(I260,Inputs!$A$20:$G$29,4,FALSE)="Base Increase",VLOOKUP(I260,Inputs!$A$7:$G$16,4,FALSE),0),0)</f>
        <v>0</v>
      </c>
      <c r="Q260" s="5">
        <f>IFERROR(IF(F260=1,IF(VLOOKUP(I260,Inputs!$A$20:$G$29,5,FALSE)="Base Increase",VLOOKUP(I260,Inputs!$A$7:$G$16,5,FALSE),0),0),0)</f>
        <v>0</v>
      </c>
      <c r="R260" s="5">
        <f>IFERROR(IF(G260=1,IF(VLOOKUP(I260,Inputs!$A$20:$G$29,6,FALSE)="Base Increase",VLOOKUP(I260,Inputs!$A$7:$G$16,6,FALSE),0),0),0)</f>
        <v>0</v>
      </c>
      <c r="S260" s="5">
        <f>IFERROR(IF(H260=1,IF(VLOOKUP(I260,Inputs!$A$20:$G$29,7,FALSE)="Base Increase",VLOOKUP(I260,Inputs!$A$7:$G$16,7,FALSE),0),0),0)</f>
        <v>0</v>
      </c>
      <c r="T260" s="5">
        <f t="shared" si="18"/>
        <v>0</v>
      </c>
      <c r="U260" s="5">
        <f t="shared" si="19"/>
        <v>0</v>
      </c>
      <c r="V260" s="5">
        <f t="shared" si="20"/>
        <v>0</v>
      </c>
      <c r="W260" s="5">
        <f t="shared" si="21"/>
        <v>0</v>
      </c>
      <c r="X260" s="5">
        <f>IF(AND(I260&lt;=4,V260&gt;Inputs!$B$32),MAX(C260,Inputs!$B$32),V260)</f>
        <v>0</v>
      </c>
      <c r="Y260" s="5">
        <f>IF(AND(I260&lt;=4,W260&gt;Inputs!$B$32),MAX(C260,Inputs!$B$32),W260)</f>
        <v>0</v>
      </c>
      <c r="Z260" s="5">
        <f>IF(AND(I260&lt;=7,X260&gt;Inputs!$B$33),MAX(C260,Inputs!$B$33),X260)</f>
        <v>0</v>
      </c>
      <c r="AA260" s="5">
        <f>IF(W260&gt;Inputs!$B$34,Inputs!$B$34,Y260)</f>
        <v>0</v>
      </c>
      <c r="AB260" s="5">
        <f>IF(Z260&gt;Inputs!$B$34,Inputs!$B$34,Z260)</f>
        <v>0</v>
      </c>
      <c r="AC260" s="5">
        <f>IF(AA260&gt;Inputs!$B$34,Inputs!$B$34,AA260)</f>
        <v>0</v>
      </c>
      <c r="AD260" s="11">
        <f t="shared" si="22"/>
        <v>0</v>
      </c>
      <c r="AE260" s="11">
        <f t="shared" si="23"/>
        <v>0</v>
      </c>
    </row>
    <row r="261" spans="1:31" x14ac:dyDescent="0.25">
      <c r="A261" s="1">
        <f>'Salary and Rating'!A262</f>
        <v>0</v>
      </c>
      <c r="B261" s="1">
        <f>'Salary and Rating'!B262</f>
        <v>0</v>
      </c>
      <c r="C261" s="13">
        <f>'Salary and Rating'!C262</f>
        <v>0</v>
      </c>
      <c r="D261" s="5">
        <v>0</v>
      </c>
      <c r="E261" s="5">
        <v>0</v>
      </c>
      <c r="F261" s="5">
        <v>0</v>
      </c>
      <c r="G261" s="5">
        <v>0</v>
      </c>
      <c r="H261" s="5">
        <v>0</v>
      </c>
      <c r="I261" s="5">
        <f>'Salary and Rating'!J262</f>
        <v>0</v>
      </c>
      <c r="J261" s="5">
        <f>IFERROR(IF(VLOOKUP(I261,Inputs!$A$20:$G$29,3,FALSE)="Stipend Award",VLOOKUP(I261,Inputs!$A$7:$G$16,3,FALSE),0),0)</f>
        <v>0</v>
      </c>
      <c r="K261" s="5">
        <f>IFERROR(IF(VLOOKUP(I261,Inputs!$A$20:$G$29,4,FALSE)="Stipend Award",VLOOKUP(I261,Inputs!$A$7:$G$16,4,FALSE),0),0)</f>
        <v>0</v>
      </c>
      <c r="L261" s="5">
        <f>IFERROR(IF(F261=1,IF(VLOOKUP(I261,Inputs!$A$20:$G$29,5,FALSE)="Stipend Award",VLOOKUP(I261,Inputs!$A$7:$G$16,5,FALSE),0),0),0)</f>
        <v>0</v>
      </c>
      <c r="M261" s="5">
        <f>IFERROR(IF(G261=1,IF(VLOOKUP(I261,Inputs!$A$20:$G$29,6,FALSE)="Stipend Award",VLOOKUP(I261,Inputs!$A$7:$G$16,6,FALSE),0),0),0)</f>
        <v>0</v>
      </c>
      <c r="N261" s="5">
        <f>IFERROR(IF(H261=1,IF(VLOOKUP(I261,Inputs!$A$20:$G$29,7,FALSE)="Stipend Award",VLOOKUP(I261,Inputs!$A$7:$G$16,7,FALSE),0),0),0)</f>
        <v>0</v>
      </c>
      <c r="O261" s="5">
        <f>IFERROR(IF(VLOOKUP(I261,Inputs!$A$20:$G$29,3,FALSE)="Base Increase",VLOOKUP(I261,Inputs!$A$7:$G$16,3,FALSE),0),0)</f>
        <v>0</v>
      </c>
      <c r="P261" s="5">
        <f>IFERROR(IF(VLOOKUP(I261,Inputs!$A$20:$G$29,4,FALSE)="Base Increase",VLOOKUP(I261,Inputs!$A$7:$G$16,4,FALSE),0),0)</f>
        <v>0</v>
      </c>
      <c r="Q261" s="5">
        <f>IFERROR(IF(F261=1,IF(VLOOKUP(I261,Inputs!$A$20:$G$29,5,FALSE)="Base Increase",VLOOKUP(I261,Inputs!$A$7:$G$16,5,FALSE),0),0),0)</f>
        <v>0</v>
      </c>
      <c r="R261" s="5">
        <f>IFERROR(IF(G261=1,IF(VLOOKUP(I261,Inputs!$A$20:$G$29,6,FALSE)="Base Increase",VLOOKUP(I261,Inputs!$A$7:$G$16,6,FALSE),0),0),0)</f>
        <v>0</v>
      </c>
      <c r="S261" s="5">
        <f>IFERROR(IF(H261=1,IF(VLOOKUP(I261,Inputs!$A$20:$G$29,7,FALSE)="Base Increase",VLOOKUP(I261,Inputs!$A$7:$G$16,7,FALSE),0),0),0)</f>
        <v>0</v>
      </c>
      <c r="T261" s="5">
        <f t="shared" ref="T261:T303" si="24">SUM(J261:N261)</f>
        <v>0</v>
      </c>
      <c r="U261" s="5">
        <f t="shared" ref="U261:U303" si="25">SUM(O261:S261)</f>
        <v>0</v>
      </c>
      <c r="V261" s="5">
        <f t="shared" ref="V261:V303" si="26">U261+C261</f>
        <v>0</v>
      </c>
      <c r="W261" s="5">
        <f t="shared" ref="W261:W303" si="27">U261+T261+C261</f>
        <v>0</v>
      </c>
      <c r="X261" s="5">
        <f>IF(AND(I261&lt;=4,V261&gt;Inputs!$B$32),MAX(C261,Inputs!$B$32),V261)</f>
        <v>0</v>
      </c>
      <c r="Y261" s="5">
        <f>IF(AND(I261&lt;=4,W261&gt;Inputs!$B$32),MAX(C261,Inputs!$B$32),W261)</f>
        <v>0</v>
      </c>
      <c r="Z261" s="5">
        <f>IF(AND(I261&lt;=7,X261&gt;Inputs!$B$33),MAX(C261,Inputs!$B$33),X261)</f>
        <v>0</v>
      </c>
      <c r="AA261" s="5">
        <f>IF(W261&gt;Inputs!$B$34,Inputs!$B$34,Y261)</f>
        <v>0</v>
      </c>
      <c r="AB261" s="5">
        <f>IF(Z261&gt;Inputs!$B$34,Inputs!$B$34,Z261)</f>
        <v>0</v>
      </c>
      <c r="AC261" s="5">
        <f>IF(AA261&gt;Inputs!$B$34,Inputs!$B$34,AA261)</f>
        <v>0</v>
      </c>
      <c r="AD261" s="11">
        <f t="shared" ref="AD261:AD303" si="28">IF(E261=0,0,AB261)</f>
        <v>0</v>
      </c>
      <c r="AE261" s="11">
        <f t="shared" ref="AE261:AE303" si="29">IF(E261=0,0,AC261)</f>
        <v>0</v>
      </c>
    </row>
    <row r="262" spans="1:31" x14ac:dyDescent="0.25">
      <c r="A262" s="1">
        <f>'Salary and Rating'!A263</f>
        <v>0</v>
      </c>
      <c r="B262" s="1">
        <f>'Salary and Rating'!B263</f>
        <v>0</v>
      </c>
      <c r="C262" s="13">
        <f>'Salary and Rating'!C263</f>
        <v>0</v>
      </c>
      <c r="D262" s="5">
        <v>0</v>
      </c>
      <c r="E262" s="5">
        <v>0</v>
      </c>
      <c r="F262" s="5">
        <v>0</v>
      </c>
      <c r="G262" s="5">
        <v>0</v>
      </c>
      <c r="H262" s="5">
        <v>0</v>
      </c>
      <c r="I262" s="5">
        <f>'Salary and Rating'!J263</f>
        <v>0</v>
      </c>
      <c r="J262" s="5">
        <f>IFERROR(IF(VLOOKUP(I262,Inputs!$A$20:$G$29,3,FALSE)="Stipend Award",VLOOKUP(I262,Inputs!$A$7:$G$16,3,FALSE),0),0)</f>
        <v>0</v>
      </c>
      <c r="K262" s="5">
        <f>IFERROR(IF(VLOOKUP(I262,Inputs!$A$20:$G$29,4,FALSE)="Stipend Award",VLOOKUP(I262,Inputs!$A$7:$G$16,4,FALSE),0),0)</f>
        <v>0</v>
      </c>
      <c r="L262" s="5">
        <f>IFERROR(IF(F262=1,IF(VLOOKUP(I262,Inputs!$A$20:$G$29,5,FALSE)="Stipend Award",VLOOKUP(I262,Inputs!$A$7:$G$16,5,FALSE),0),0),0)</f>
        <v>0</v>
      </c>
      <c r="M262" s="5">
        <f>IFERROR(IF(G262=1,IF(VLOOKUP(I262,Inputs!$A$20:$G$29,6,FALSE)="Stipend Award",VLOOKUP(I262,Inputs!$A$7:$G$16,6,FALSE),0),0),0)</f>
        <v>0</v>
      </c>
      <c r="N262" s="5">
        <f>IFERROR(IF(H262=1,IF(VLOOKUP(I262,Inputs!$A$20:$G$29,7,FALSE)="Stipend Award",VLOOKUP(I262,Inputs!$A$7:$G$16,7,FALSE),0),0),0)</f>
        <v>0</v>
      </c>
      <c r="O262" s="5">
        <f>IFERROR(IF(VLOOKUP(I262,Inputs!$A$20:$G$29,3,FALSE)="Base Increase",VLOOKUP(I262,Inputs!$A$7:$G$16,3,FALSE),0),0)</f>
        <v>0</v>
      </c>
      <c r="P262" s="5">
        <f>IFERROR(IF(VLOOKUP(I262,Inputs!$A$20:$G$29,4,FALSE)="Base Increase",VLOOKUP(I262,Inputs!$A$7:$G$16,4,FALSE),0),0)</f>
        <v>0</v>
      </c>
      <c r="Q262" s="5">
        <f>IFERROR(IF(F262=1,IF(VLOOKUP(I262,Inputs!$A$20:$G$29,5,FALSE)="Base Increase",VLOOKUP(I262,Inputs!$A$7:$G$16,5,FALSE),0),0),0)</f>
        <v>0</v>
      </c>
      <c r="R262" s="5">
        <f>IFERROR(IF(G262=1,IF(VLOOKUP(I262,Inputs!$A$20:$G$29,6,FALSE)="Base Increase",VLOOKUP(I262,Inputs!$A$7:$G$16,6,FALSE),0),0),0)</f>
        <v>0</v>
      </c>
      <c r="S262" s="5">
        <f>IFERROR(IF(H262=1,IF(VLOOKUP(I262,Inputs!$A$20:$G$29,7,FALSE)="Base Increase",VLOOKUP(I262,Inputs!$A$7:$G$16,7,FALSE),0),0),0)</f>
        <v>0</v>
      </c>
      <c r="T262" s="5">
        <f t="shared" si="24"/>
        <v>0</v>
      </c>
      <c r="U262" s="5">
        <f t="shared" si="25"/>
        <v>0</v>
      </c>
      <c r="V262" s="5">
        <f t="shared" si="26"/>
        <v>0</v>
      </c>
      <c r="W262" s="5">
        <f t="shared" si="27"/>
        <v>0</v>
      </c>
      <c r="X262" s="5">
        <f>IF(AND(I262&lt;=4,V262&gt;Inputs!$B$32),MAX(C262,Inputs!$B$32),V262)</f>
        <v>0</v>
      </c>
      <c r="Y262" s="5">
        <f>IF(AND(I262&lt;=4,W262&gt;Inputs!$B$32),MAX(C262,Inputs!$B$32),W262)</f>
        <v>0</v>
      </c>
      <c r="Z262" s="5">
        <f>IF(AND(I262&lt;=7,X262&gt;Inputs!$B$33),MAX(C262,Inputs!$B$33),X262)</f>
        <v>0</v>
      </c>
      <c r="AA262" s="5">
        <f>IF(W262&gt;Inputs!$B$34,Inputs!$B$34,Y262)</f>
        <v>0</v>
      </c>
      <c r="AB262" s="5">
        <f>IF(Z262&gt;Inputs!$B$34,Inputs!$B$34,Z262)</f>
        <v>0</v>
      </c>
      <c r="AC262" s="5">
        <f>IF(AA262&gt;Inputs!$B$34,Inputs!$B$34,AA262)</f>
        <v>0</v>
      </c>
      <c r="AD262" s="11">
        <f t="shared" si="28"/>
        <v>0</v>
      </c>
      <c r="AE262" s="11">
        <f t="shared" si="29"/>
        <v>0</v>
      </c>
    </row>
    <row r="263" spans="1:31" x14ac:dyDescent="0.25">
      <c r="A263" s="1">
        <f>'Salary and Rating'!A264</f>
        <v>0</v>
      </c>
      <c r="B263" s="1">
        <f>'Salary and Rating'!B264</f>
        <v>0</v>
      </c>
      <c r="C263" s="13">
        <f>'Salary and Rating'!C264</f>
        <v>0</v>
      </c>
      <c r="D263" s="5">
        <v>0</v>
      </c>
      <c r="E263" s="5">
        <v>0</v>
      </c>
      <c r="F263" s="5">
        <v>0</v>
      </c>
      <c r="G263" s="5">
        <v>0</v>
      </c>
      <c r="H263" s="5">
        <v>0</v>
      </c>
      <c r="I263" s="5">
        <f>'Salary and Rating'!J264</f>
        <v>0</v>
      </c>
      <c r="J263" s="5">
        <f>IFERROR(IF(VLOOKUP(I263,Inputs!$A$20:$G$29,3,FALSE)="Stipend Award",VLOOKUP(I263,Inputs!$A$7:$G$16,3,FALSE),0),0)</f>
        <v>0</v>
      </c>
      <c r="K263" s="5">
        <f>IFERROR(IF(VLOOKUP(I263,Inputs!$A$20:$G$29,4,FALSE)="Stipend Award",VLOOKUP(I263,Inputs!$A$7:$G$16,4,FALSE),0),0)</f>
        <v>0</v>
      </c>
      <c r="L263" s="5">
        <f>IFERROR(IF(F263=1,IF(VLOOKUP(I263,Inputs!$A$20:$G$29,5,FALSE)="Stipend Award",VLOOKUP(I263,Inputs!$A$7:$G$16,5,FALSE),0),0),0)</f>
        <v>0</v>
      </c>
      <c r="M263" s="5">
        <f>IFERROR(IF(G263=1,IF(VLOOKUP(I263,Inputs!$A$20:$G$29,6,FALSE)="Stipend Award",VLOOKUP(I263,Inputs!$A$7:$G$16,6,FALSE),0),0),0)</f>
        <v>0</v>
      </c>
      <c r="N263" s="5">
        <f>IFERROR(IF(H263=1,IF(VLOOKUP(I263,Inputs!$A$20:$G$29,7,FALSE)="Stipend Award",VLOOKUP(I263,Inputs!$A$7:$G$16,7,FALSE),0),0),0)</f>
        <v>0</v>
      </c>
      <c r="O263" s="5">
        <f>IFERROR(IF(VLOOKUP(I263,Inputs!$A$20:$G$29,3,FALSE)="Base Increase",VLOOKUP(I263,Inputs!$A$7:$G$16,3,FALSE),0),0)</f>
        <v>0</v>
      </c>
      <c r="P263" s="5">
        <f>IFERROR(IF(VLOOKUP(I263,Inputs!$A$20:$G$29,4,FALSE)="Base Increase",VLOOKUP(I263,Inputs!$A$7:$G$16,4,FALSE),0),0)</f>
        <v>0</v>
      </c>
      <c r="Q263" s="5">
        <f>IFERROR(IF(F263=1,IF(VLOOKUP(I263,Inputs!$A$20:$G$29,5,FALSE)="Base Increase",VLOOKUP(I263,Inputs!$A$7:$G$16,5,FALSE),0),0),0)</f>
        <v>0</v>
      </c>
      <c r="R263" s="5">
        <f>IFERROR(IF(G263=1,IF(VLOOKUP(I263,Inputs!$A$20:$G$29,6,FALSE)="Base Increase",VLOOKUP(I263,Inputs!$A$7:$G$16,6,FALSE),0),0),0)</f>
        <v>0</v>
      </c>
      <c r="S263" s="5">
        <f>IFERROR(IF(H263=1,IF(VLOOKUP(I263,Inputs!$A$20:$G$29,7,FALSE)="Base Increase",VLOOKUP(I263,Inputs!$A$7:$G$16,7,FALSE),0),0),0)</f>
        <v>0</v>
      </c>
      <c r="T263" s="5">
        <f t="shared" si="24"/>
        <v>0</v>
      </c>
      <c r="U263" s="5">
        <f t="shared" si="25"/>
        <v>0</v>
      </c>
      <c r="V263" s="5">
        <f t="shared" si="26"/>
        <v>0</v>
      </c>
      <c r="W263" s="5">
        <f t="shared" si="27"/>
        <v>0</v>
      </c>
      <c r="X263" s="5">
        <f>IF(AND(I263&lt;=4,V263&gt;Inputs!$B$32),MAX(C263,Inputs!$B$32),V263)</f>
        <v>0</v>
      </c>
      <c r="Y263" s="5">
        <f>IF(AND(I263&lt;=4,W263&gt;Inputs!$B$32),MAX(C263,Inputs!$B$32),W263)</f>
        <v>0</v>
      </c>
      <c r="Z263" s="5">
        <f>IF(AND(I263&lt;=7,X263&gt;Inputs!$B$33),MAX(C263,Inputs!$B$33),X263)</f>
        <v>0</v>
      </c>
      <c r="AA263" s="5">
        <f>IF(W263&gt;Inputs!$B$34,Inputs!$B$34,Y263)</f>
        <v>0</v>
      </c>
      <c r="AB263" s="5">
        <f>IF(Z263&gt;Inputs!$B$34,Inputs!$B$34,Z263)</f>
        <v>0</v>
      </c>
      <c r="AC263" s="5">
        <f>IF(AA263&gt;Inputs!$B$34,Inputs!$B$34,AA263)</f>
        <v>0</v>
      </c>
      <c r="AD263" s="11">
        <f t="shared" si="28"/>
        <v>0</v>
      </c>
      <c r="AE263" s="11">
        <f t="shared" si="29"/>
        <v>0</v>
      </c>
    </row>
    <row r="264" spans="1:31" x14ac:dyDescent="0.25">
      <c r="A264" s="1">
        <f>'Salary and Rating'!A265</f>
        <v>0</v>
      </c>
      <c r="B264" s="1">
        <f>'Salary and Rating'!B265</f>
        <v>0</v>
      </c>
      <c r="C264" s="13">
        <f>'Salary and Rating'!C265</f>
        <v>0</v>
      </c>
      <c r="D264" s="5">
        <v>0</v>
      </c>
      <c r="E264" s="5">
        <v>0</v>
      </c>
      <c r="F264" s="5">
        <v>0</v>
      </c>
      <c r="G264" s="5">
        <v>0</v>
      </c>
      <c r="H264" s="5">
        <v>0</v>
      </c>
      <c r="I264" s="5">
        <f>'Salary and Rating'!J265</f>
        <v>0</v>
      </c>
      <c r="J264" s="5">
        <f>IFERROR(IF(VLOOKUP(I264,Inputs!$A$20:$G$29,3,FALSE)="Stipend Award",VLOOKUP(I264,Inputs!$A$7:$G$16,3,FALSE),0),0)</f>
        <v>0</v>
      </c>
      <c r="K264" s="5">
        <f>IFERROR(IF(VLOOKUP(I264,Inputs!$A$20:$G$29,4,FALSE)="Stipend Award",VLOOKUP(I264,Inputs!$A$7:$G$16,4,FALSE),0),0)</f>
        <v>0</v>
      </c>
      <c r="L264" s="5">
        <f>IFERROR(IF(F264=1,IF(VLOOKUP(I264,Inputs!$A$20:$G$29,5,FALSE)="Stipend Award",VLOOKUP(I264,Inputs!$A$7:$G$16,5,FALSE),0),0),0)</f>
        <v>0</v>
      </c>
      <c r="M264" s="5">
        <f>IFERROR(IF(G264=1,IF(VLOOKUP(I264,Inputs!$A$20:$G$29,6,FALSE)="Stipend Award",VLOOKUP(I264,Inputs!$A$7:$G$16,6,FALSE),0),0),0)</f>
        <v>0</v>
      </c>
      <c r="N264" s="5">
        <f>IFERROR(IF(H264=1,IF(VLOOKUP(I264,Inputs!$A$20:$G$29,7,FALSE)="Stipend Award",VLOOKUP(I264,Inputs!$A$7:$G$16,7,FALSE),0),0),0)</f>
        <v>0</v>
      </c>
      <c r="O264" s="5">
        <f>IFERROR(IF(VLOOKUP(I264,Inputs!$A$20:$G$29,3,FALSE)="Base Increase",VLOOKUP(I264,Inputs!$A$7:$G$16,3,FALSE),0),0)</f>
        <v>0</v>
      </c>
      <c r="P264" s="5">
        <f>IFERROR(IF(VLOOKUP(I264,Inputs!$A$20:$G$29,4,FALSE)="Base Increase",VLOOKUP(I264,Inputs!$A$7:$G$16,4,FALSE),0),0)</f>
        <v>0</v>
      </c>
      <c r="Q264" s="5">
        <f>IFERROR(IF(F264=1,IF(VLOOKUP(I264,Inputs!$A$20:$G$29,5,FALSE)="Base Increase",VLOOKUP(I264,Inputs!$A$7:$G$16,5,FALSE),0),0),0)</f>
        <v>0</v>
      </c>
      <c r="R264" s="5">
        <f>IFERROR(IF(G264=1,IF(VLOOKUP(I264,Inputs!$A$20:$G$29,6,FALSE)="Base Increase",VLOOKUP(I264,Inputs!$A$7:$G$16,6,FALSE),0),0),0)</f>
        <v>0</v>
      </c>
      <c r="S264" s="5">
        <f>IFERROR(IF(H264=1,IF(VLOOKUP(I264,Inputs!$A$20:$G$29,7,FALSE)="Base Increase",VLOOKUP(I264,Inputs!$A$7:$G$16,7,FALSE),0),0),0)</f>
        <v>0</v>
      </c>
      <c r="T264" s="5">
        <f t="shared" si="24"/>
        <v>0</v>
      </c>
      <c r="U264" s="5">
        <f t="shared" si="25"/>
        <v>0</v>
      </c>
      <c r="V264" s="5">
        <f t="shared" si="26"/>
        <v>0</v>
      </c>
      <c r="W264" s="5">
        <f t="shared" si="27"/>
        <v>0</v>
      </c>
      <c r="X264" s="5">
        <f>IF(AND(I264&lt;=4,V264&gt;Inputs!$B$32),MAX(C264,Inputs!$B$32),V264)</f>
        <v>0</v>
      </c>
      <c r="Y264" s="5">
        <f>IF(AND(I264&lt;=4,W264&gt;Inputs!$B$32),MAX(C264,Inputs!$B$32),W264)</f>
        <v>0</v>
      </c>
      <c r="Z264" s="5">
        <f>IF(AND(I264&lt;=7,X264&gt;Inputs!$B$33),MAX(C264,Inputs!$B$33),X264)</f>
        <v>0</v>
      </c>
      <c r="AA264" s="5">
        <f>IF(W264&gt;Inputs!$B$34,Inputs!$B$34,Y264)</f>
        <v>0</v>
      </c>
      <c r="AB264" s="5">
        <f>IF(Z264&gt;Inputs!$B$34,Inputs!$B$34,Z264)</f>
        <v>0</v>
      </c>
      <c r="AC264" s="5">
        <f>IF(AA264&gt;Inputs!$B$34,Inputs!$B$34,AA264)</f>
        <v>0</v>
      </c>
      <c r="AD264" s="11">
        <f t="shared" si="28"/>
        <v>0</v>
      </c>
      <c r="AE264" s="11">
        <f t="shared" si="29"/>
        <v>0</v>
      </c>
    </row>
    <row r="265" spans="1:31" x14ac:dyDescent="0.25">
      <c r="A265" s="1">
        <f>'Salary and Rating'!A266</f>
        <v>0</v>
      </c>
      <c r="B265" s="1">
        <f>'Salary and Rating'!B266</f>
        <v>0</v>
      </c>
      <c r="C265" s="13">
        <f>'Salary and Rating'!C266</f>
        <v>0</v>
      </c>
      <c r="D265" s="5">
        <v>0</v>
      </c>
      <c r="E265" s="5">
        <v>0</v>
      </c>
      <c r="F265" s="5">
        <v>0</v>
      </c>
      <c r="G265" s="5">
        <v>0</v>
      </c>
      <c r="H265" s="5">
        <v>0</v>
      </c>
      <c r="I265" s="5">
        <f>'Salary and Rating'!J266</f>
        <v>0</v>
      </c>
      <c r="J265" s="5">
        <f>IFERROR(IF(VLOOKUP(I265,Inputs!$A$20:$G$29,3,FALSE)="Stipend Award",VLOOKUP(I265,Inputs!$A$7:$G$16,3,FALSE),0),0)</f>
        <v>0</v>
      </c>
      <c r="K265" s="5">
        <f>IFERROR(IF(VLOOKUP(I265,Inputs!$A$20:$G$29,4,FALSE)="Stipend Award",VLOOKUP(I265,Inputs!$A$7:$G$16,4,FALSE),0),0)</f>
        <v>0</v>
      </c>
      <c r="L265" s="5">
        <f>IFERROR(IF(F265=1,IF(VLOOKUP(I265,Inputs!$A$20:$G$29,5,FALSE)="Stipend Award",VLOOKUP(I265,Inputs!$A$7:$G$16,5,FALSE),0),0),0)</f>
        <v>0</v>
      </c>
      <c r="M265" s="5">
        <f>IFERROR(IF(G265=1,IF(VLOOKUP(I265,Inputs!$A$20:$G$29,6,FALSE)="Stipend Award",VLOOKUP(I265,Inputs!$A$7:$G$16,6,FALSE),0),0),0)</f>
        <v>0</v>
      </c>
      <c r="N265" s="5">
        <f>IFERROR(IF(H265=1,IF(VLOOKUP(I265,Inputs!$A$20:$G$29,7,FALSE)="Stipend Award",VLOOKUP(I265,Inputs!$A$7:$G$16,7,FALSE),0),0),0)</f>
        <v>0</v>
      </c>
      <c r="O265" s="5">
        <f>IFERROR(IF(VLOOKUP(I265,Inputs!$A$20:$G$29,3,FALSE)="Base Increase",VLOOKUP(I265,Inputs!$A$7:$G$16,3,FALSE),0),0)</f>
        <v>0</v>
      </c>
      <c r="P265" s="5">
        <f>IFERROR(IF(VLOOKUP(I265,Inputs!$A$20:$G$29,4,FALSE)="Base Increase",VLOOKUP(I265,Inputs!$A$7:$G$16,4,FALSE),0),0)</f>
        <v>0</v>
      </c>
      <c r="Q265" s="5">
        <f>IFERROR(IF(F265=1,IF(VLOOKUP(I265,Inputs!$A$20:$G$29,5,FALSE)="Base Increase",VLOOKUP(I265,Inputs!$A$7:$G$16,5,FALSE),0),0),0)</f>
        <v>0</v>
      </c>
      <c r="R265" s="5">
        <f>IFERROR(IF(G265=1,IF(VLOOKUP(I265,Inputs!$A$20:$G$29,6,FALSE)="Base Increase",VLOOKUP(I265,Inputs!$A$7:$G$16,6,FALSE),0),0),0)</f>
        <v>0</v>
      </c>
      <c r="S265" s="5">
        <f>IFERROR(IF(H265=1,IF(VLOOKUP(I265,Inputs!$A$20:$G$29,7,FALSE)="Base Increase",VLOOKUP(I265,Inputs!$A$7:$G$16,7,FALSE),0),0),0)</f>
        <v>0</v>
      </c>
      <c r="T265" s="5">
        <f t="shared" si="24"/>
        <v>0</v>
      </c>
      <c r="U265" s="5">
        <f t="shared" si="25"/>
        <v>0</v>
      </c>
      <c r="V265" s="5">
        <f t="shared" si="26"/>
        <v>0</v>
      </c>
      <c r="W265" s="5">
        <f t="shared" si="27"/>
        <v>0</v>
      </c>
      <c r="X265" s="5">
        <f>IF(AND(I265&lt;=4,V265&gt;Inputs!$B$32),MAX(C265,Inputs!$B$32),V265)</f>
        <v>0</v>
      </c>
      <c r="Y265" s="5">
        <f>IF(AND(I265&lt;=4,W265&gt;Inputs!$B$32),MAX(C265,Inputs!$B$32),W265)</f>
        <v>0</v>
      </c>
      <c r="Z265" s="5">
        <f>IF(AND(I265&lt;=7,X265&gt;Inputs!$B$33),MAX(C265,Inputs!$B$33),X265)</f>
        <v>0</v>
      </c>
      <c r="AA265" s="5">
        <f>IF(W265&gt;Inputs!$B$34,Inputs!$B$34,Y265)</f>
        <v>0</v>
      </c>
      <c r="AB265" s="5">
        <f>IF(Z265&gt;Inputs!$B$34,Inputs!$B$34,Z265)</f>
        <v>0</v>
      </c>
      <c r="AC265" s="5">
        <f>IF(AA265&gt;Inputs!$B$34,Inputs!$B$34,AA265)</f>
        <v>0</v>
      </c>
      <c r="AD265" s="11">
        <f t="shared" si="28"/>
        <v>0</v>
      </c>
      <c r="AE265" s="11">
        <f t="shared" si="29"/>
        <v>0</v>
      </c>
    </row>
    <row r="266" spans="1:31" x14ac:dyDescent="0.25">
      <c r="A266" s="1">
        <f>'Salary and Rating'!A267</f>
        <v>0</v>
      </c>
      <c r="B266" s="1">
        <f>'Salary and Rating'!B267</f>
        <v>0</v>
      </c>
      <c r="C266" s="13">
        <f>'Salary and Rating'!C267</f>
        <v>0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5">
        <f>'Salary and Rating'!J267</f>
        <v>0</v>
      </c>
      <c r="J266" s="5">
        <f>IFERROR(IF(VLOOKUP(I266,Inputs!$A$20:$G$29,3,FALSE)="Stipend Award",VLOOKUP(I266,Inputs!$A$7:$G$16,3,FALSE),0),0)</f>
        <v>0</v>
      </c>
      <c r="K266" s="5">
        <f>IFERROR(IF(VLOOKUP(I266,Inputs!$A$20:$G$29,4,FALSE)="Stipend Award",VLOOKUP(I266,Inputs!$A$7:$G$16,4,FALSE),0),0)</f>
        <v>0</v>
      </c>
      <c r="L266" s="5">
        <f>IFERROR(IF(F266=1,IF(VLOOKUP(I266,Inputs!$A$20:$G$29,5,FALSE)="Stipend Award",VLOOKUP(I266,Inputs!$A$7:$G$16,5,FALSE),0),0),0)</f>
        <v>0</v>
      </c>
      <c r="M266" s="5">
        <f>IFERROR(IF(G266=1,IF(VLOOKUP(I266,Inputs!$A$20:$G$29,6,FALSE)="Stipend Award",VLOOKUP(I266,Inputs!$A$7:$G$16,6,FALSE),0),0),0)</f>
        <v>0</v>
      </c>
      <c r="N266" s="5">
        <f>IFERROR(IF(H266=1,IF(VLOOKUP(I266,Inputs!$A$20:$G$29,7,FALSE)="Stipend Award",VLOOKUP(I266,Inputs!$A$7:$G$16,7,FALSE),0),0),0)</f>
        <v>0</v>
      </c>
      <c r="O266" s="5">
        <f>IFERROR(IF(VLOOKUP(I266,Inputs!$A$20:$G$29,3,FALSE)="Base Increase",VLOOKUP(I266,Inputs!$A$7:$G$16,3,FALSE),0),0)</f>
        <v>0</v>
      </c>
      <c r="P266" s="5">
        <f>IFERROR(IF(VLOOKUP(I266,Inputs!$A$20:$G$29,4,FALSE)="Base Increase",VLOOKUP(I266,Inputs!$A$7:$G$16,4,FALSE),0),0)</f>
        <v>0</v>
      </c>
      <c r="Q266" s="5">
        <f>IFERROR(IF(F266=1,IF(VLOOKUP(I266,Inputs!$A$20:$G$29,5,FALSE)="Base Increase",VLOOKUP(I266,Inputs!$A$7:$G$16,5,FALSE),0),0),0)</f>
        <v>0</v>
      </c>
      <c r="R266" s="5">
        <f>IFERROR(IF(G266=1,IF(VLOOKUP(I266,Inputs!$A$20:$G$29,6,FALSE)="Base Increase",VLOOKUP(I266,Inputs!$A$7:$G$16,6,FALSE),0),0),0)</f>
        <v>0</v>
      </c>
      <c r="S266" s="5">
        <f>IFERROR(IF(H266=1,IF(VLOOKUP(I266,Inputs!$A$20:$G$29,7,FALSE)="Base Increase",VLOOKUP(I266,Inputs!$A$7:$G$16,7,FALSE),0),0),0)</f>
        <v>0</v>
      </c>
      <c r="T266" s="5">
        <f t="shared" si="24"/>
        <v>0</v>
      </c>
      <c r="U266" s="5">
        <f t="shared" si="25"/>
        <v>0</v>
      </c>
      <c r="V266" s="5">
        <f t="shared" si="26"/>
        <v>0</v>
      </c>
      <c r="W266" s="5">
        <f t="shared" si="27"/>
        <v>0</v>
      </c>
      <c r="X266" s="5">
        <f>IF(AND(I266&lt;=4,V266&gt;Inputs!$B$32),MAX(C266,Inputs!$B$32),V266)</f>
        <v>0</v>
      </c>
      <c r="Y266" s="5">
        <f>IF(AND(I266&lt;=4,W266&gt;Inputs!$B$32),MAX(C266,Inputs!$B$32),W266)</f>
        <v>0</v>
      </c>
      <c r="Z266" s="5">
        <f>IF(AND(I266&lt;=7,X266&gt;Inputs!$B$33),MAX(C266,Inputs!$B$33),X266)</f>
        <v>0</v>
      </c>
      <c r="AA266" s="5">
        <f>IF(W266&gt;Inputs!$B$34,Inputs!$B$34,Y266)</f>
        <v>0</v>
      </c>
      <c r="AB266" s="5">
        <f>IF(Z266&gt;Inputs!$B$34,Inputs!$B$34,Z266)</f>
        <v>0</v>
      </c>
      <c r="AC266" s="5">
        <f>IF(AA266&gt;Inputs!$B$34,Inputs!$B$34,AA266)</f>
        <v>0</v>
      </c>
      <c r="AD266" s="11">
        <f t="shared" si="28"/>
        <v>0</v>
      </c>
      <c r="AE266" s="11">
        <f t="shared" si="29"/>
        <v>0</v>
      </c>
    </row>
    <row r="267" spans="1:31" x14ac:dyDescent="0.25">
      <c r="A267" s="1">
        <f>'Salary and Rating'!A268</f>
        <v>0</v>
      </c>
      <c r="B267" s="1">
        <f>'Salary and Rating'!B268</f>
        <v>0</v>
      </c>
      <c r="C267" s="13">
        <f>'Salary and Rating'!C268</f>
        <v>0</v>
      </c>
      <c r="D267" s="5">
        <v>0</v>
      </c>
      <c r="E267" s="5">
        <v>0</v>
      </c>
      <c r="F267" s="5">
        <v>0</v>
      </c>
      <c r="G267" s="5">
        <v>0</v>
      </c>
      <c r="H267" s="5">
        <v>0</v>
      </c>
      <c r="I267" s="5">
        <f>'Salary and Rating'!J268</f>
        <v>0</v>
      </c>
      <c r="J267" s="5">
        <f>IFERROR(IF(VLOOKUP(I267,Inputs!$A$20:$G$29,3,FALSE)="Stipend Award",VLOOKUP(I267,Inputs!$A$7:$G$16,3,FALSE),0),0)</f>
        <v>0</v>
      </c>
      <c r="K267" s="5">
        <f>IFERROR(IF(VLOOKUP(I267,Inputs!$A$20:$G$29,4,FALSE)="Stipend Award",VLOOKUP(I267,Inputs!$A$7:$G$16,4,FALSE),0),0)</f>
        <v>0</v>
      </c>
      <c r="L267" s="5">
        <f>IFERROR(IF(F267=1,IF(VLOOKUP(I267,Inputs!$A$20:$G$29,5,FALSE)="Stipend Award",VLOOKUP(I267,Inputs!$A$7:$G$16,5,FALSE),0),0),0)</f>
        <v>0</v>
      </c>
      <c r="M267" s="5">
        <f>IFERROR(IF(G267=1,IF(VLOOKUP(I267,Inputs!$A$20:$G$29,6,FALSE)="Stipend Award",VLOOKUP(I267,Inputs!$A$7:$G$16,6,FALSE),0),0),0)</f>
        <v>0</v>
      </c>
      <c r="N267" s="5">
        <f>IFERROR(IF(H267=1,IF(VLOOKUP(I267,Inputs!$A$20:$G$29,7,FALSE)="Stipend Award",VLOOKUP(I267,Inputs!$A$7:$G$16,7,FALSE),0),0),0)</f>
        <v>0</v>
      </c>
      <c r="O267" s="5">
        <f>IFERROR(IF(VLOOKUP(I267,Inputs!$A$20:$G$29,3,FALSE)="Base Increase",VLOOKUP(I267,Inputs!$A$7:$G$16,3,FALSE),0),0)</f>
        <v>0</v>
      </c>
      <c r="P267" s="5">
        <f>IFERROR(IF(VLOOKUP(I267,Inputs!$A$20:$G$29,4,FALSE)="Base Increase",VLOOKUP(I267,Inputs!$A$7:$G$16,4,FALSE),0),0)</f>
        <v>0</v>
      </c>
      <c r="Q267" s="5">
        <f>IFERROR(IF(F267=1,IF(VLOOKUP(I267,Inputs!$A$20:$G$29,5,FALSE)="Base Increase",VLOOKUP(I267,Inputs!$A$7:$G$16,5,FALSE),0),0),0)</f>
        <v>0</v>
      </c>
      <c r="R267" s="5">
        <f>IFERROR(IF(G267=1,IF(VLOOKUP(I267,Inputs!$A$20:$G$29,6,FALSE)="Base Increase",VLOOKUP(I267,Inputs!$A$7:$G$16,6,FALSE),0),0),0)</f>
        <v>0</v>
      </c>
      <c r="S267" s="5">
        <f>IFERROR(IF(H267=1,IF(VLOOKUP(I267,Inputs!$A$20:$G$29,7,FALSE)="Base Increase",VLOOKUP(I267,Inputs!$A$7:$G$16,7,FALSE),0),0),0)</f>
        <v>0</v>
      </c>
      <c r="T267" s="5">
        <f t="shared" si="24"/>
        <v>0</v>
      </c>
      <c r="U267" s="5">
        <f t="shared" si="25"/>
        <v>0</v>
      </c>
      <c r="V267" s="5">
        <f t="shared" si="26"/>
        <v>0</v>
      </c>
      <c r="W267" s="5">
        <f t="shared" si="27"/>
        <v>0</v>
      </c>
      <c r="X267" s="5">
        <f>IF(AND(I267&lt;=4,V267&gt;Inputs!$B$32),MAX(C267,Inputs!$B$32),V267)</f>
        <v>0</v>
      </c>
      <c r="Y267" s="5">
        <f>IF(AND(I267&lt;=4,W267&gt;Inputs!$B$32),MAX(C267,Inputs!$B$32),W267)</f>
        <v>0</v>
      </c>
      <c r="Z267" s="5">
        <f>IF(AND(I267&lt;=7,X267&gt;Inputs!$B$33),MAX(C267,Inputs!$B$33),X267)</f>
        <v>0</v>
      </c>
      <c r="AA267" s="5">
        <f>IF(W267&gt;Inputs!$B$34,Inputs!$B$34,Y267)</f>
        <v>0</v>
      </c>
      <c r="AB267" s="5">
        <f>IF(Z267&gt;Inputs!$B$34,Inputs!$B$34,Z267)</f>
        <v>0</v>
      </c>
      <c r="AC267" s="5">
        <f>IF(AA267&gt;Inputs!$B$34,Inputs!$B$34,AA267)</f>
        <v>0</v>
      </c>
      <c r="AD267" s="11">
        <f t="shared" si="28"/>
        <v>0</v>
      </c>
      <c r="AE267" s="11">
        <f t="shared" si="29"/>
        <v>0</v>
      </c>
    </row>
    <row r="268" spans="1:31" x14ac:dyDescent="0.25">
      <c r="A268" s="1">
        <f>'Salary and Rating'!A269</f>
        <v>0</v>
      </c>
      <c r="B268" s="1">
        <f>'Salary and Rating'!B269</f>
        <v>0</v>
      </c>
      <c r="C268" s="13">
        <f>'Salary and Rating'!C269</f>
        <v>0</v>
      </c>
      <c r="D268" s="5">
        <v>0</v>
      </c>
      <c r="E268" s="5">
        <v>0</v>
      </c>
      <c r="F268" s="5">
        <v>0</v>
      </c>
      <c r="G268" s="5">
        <v>0</v>
      </c>
      <c r="H268" s="5">
        <v>0</v>
      </c>
      <c r="I268" s="5">
        <f>'Salary and Rating'!J269</f>
        <v>0</v>
      </c>
      <c r="J268" s="5">
        <f>IFERROR(IF(VLOOKUP(I268,Inputs!$A$20:$G$29,3,FALSE)="Stipend Award",VLOOKUP(I268,Inputs!$A$7:$G$16,3,FALSE),0),0)</f>
        <v>0</v>
      </c>
      <c r="K268" s="5">
        <f>IFERROR(IF(VLOOKUP(I268,Inputs!$A$20:$G$29,4,FALSE)="Stipend Award",VLOOKUP(I268,Inputs!$A$7:$G$16,4,FALSE),0),0)</f>
        <v>0</v>
      </c>
      <c r="L268" s="5">
        <f>IFERROR(IF(F268=1,IF(VLOOKUP(I268,Inputs!$A$20:$G$29,5,FALSE)="Stipend Award",VLOOKUP(I268,Inputs!$A$7:$G$16,5,FALSE),0),0),0)</f>
        <v>0</v>
      </c>
      <c r="M268" s="5">
        <f>IFERROR(IF(G268=1,IF(VLOOKUP(I268,Inputs!$A$20:$G$29,6,FALSE)="Stipend Award",VLOOKUP(I268,Inputs!$A$7:$G$16,6,FALSE),0),0),0)</f>
        <v>0</v>
      </c>
      <c r="N268" s="5">
        <f>IFERROR(IF(H268=1,IF(VLOOKUP(I268,Inputs!$A$20:$G$29,7,FALSE)="Stipend Award",VLOOKUP(I268,Inputs!$A$7:$G$16,7,FALSE),0),0),0)</f>
        <v>0</v>
      </c>
      <c r="O268" s="5">
        <f>IFERROR(IF(VLOOKUP(I268,Inputs!$A$20:$G$29,3,FALSE)="Base Increase",VLOOKUP(I268,Inputs!$A$7:$G$16,3,FALSE),0),0)</f>
        <v>0</v>
      </c>
      <c r="P268" s="5">
        <f>IFERROR(IF(VLOOKUP(I268,Inputs!$A$20:$G$29,4,FALSE)="Base Increase",VLOOKUP(I268,Inputs!$A$7:$G$16,4,FALSE),0),0)</f>
        <v>0</v>
      </c>
      <c r="Q268" s="5">
        <f>IFERROR(IF(F268=1,IF(VLOOKUP(I268,Inputs!$A$20:$G$29,5,FALSE)="Base Increase",VLOOKUP(I268,Inputs!$A$7:$G$16,5,FALSE),0),0),0)</f>
        <v>0</v>
      </c>
      <c r="R268" s="5">
        <f>IFERROR(IF(G268=1,IF(VLOOKUP(I268,Inputs!$A$20:$G$29,6,FALSE)="Base Increase",VLOOKUP(I268,Inputs!$A$7:$G$16,6,FALSE),0),0),0)</f>
        <v>0</v>
      </c>
      <c r="S268" s="5">
        <f>IFERROR(IF(H268=1,IF(VLOOKUP(I268,Inputs!$A$20:$G$29,7,FALSE)="Base Increase",VLOOKUP(I268,Inputs!$A$7:$G$16,7,FALSE),0),0),0)</f>
        <v>0</v>
      </c>
      <c r="T268" s="5">
        <f t="shared" si="24"/>
        <v>0</v>
      </c>
      <c r="U268" s="5">
        <f t="shared" si="25"/>
        <v>0</v>
      </c>
      <c r="V268" s="5">
        <f t="shared" si="26"/>
        <v>0</v>
      </c>
      <c r="W268" s="5">
        <f t="shared" si="27"/>
        <v>0</v>
      </c>
      <c r="X268" s="5">
        <f>IF(AND(I268&lt;=4,V268&gt;Inputs!$B$32),MAX(C268,Inputs!$B$32),V268)</f>
        <v>0</v>
      </c>
      <c r="Y268" s="5">
        <f>IF(AND(I268&lt;=4,W268&gt;Inputs!$B$32),MAX(C268,Inputs!$B$32),W268)</f>
        <v>0</v>
      </c>
      <c r="Z268" s="5">
        <f>IF(AND(I268&lt;=7,X268&gt;Inputs!$B$33),MAX(C268,Inputs!$B$33),X268)</f>
        <v>0</v>
      </c>
      <c r="AA268" s="5">
        <f>IF(W268&gt;Inputs!$B$34,Inputs!$B$34,Y268)</f>
        <v>0</v>
      </c>
      <c r="AB268" s="5">
        <f>IF(Z268&gt;Inputs!$B$34,Inputs!$B$34,Z268)</f>
        <v>0</v>
      </c>
      <c r="AC268" s="5">
        <f>IF(AA268&gt;Inputs!$B$34,Inputs!$B$34,AA268)</f>
        <v>0</v>
      </c>
      <c r="AD268" s="11">
        <f t="shared" si="28"/>
        <v>0</v>
      </c>
      <c r="AE268" s="11">
        <f t="shared" si="29"/>
        <v>0</v>
      </c>
    </row>
    <row r="269" spans="1:31" x14ac:dyDescent="0.25">
      <c r="A269" s="1">
        <f>'Salary and Rating'!A270</f>
        <v>0</v>
      </c>
      <c r="B269" s="1">
        <f>'Salary and Rating'!B270</f>
        <v>0</v>
      </c>
      <c r="C269" s="13">
        <f>'Salary and Rating'!C270</f>
        <v>0</v>
      </c>
      <c r="D269" s="5">
        <v>0</v>
      </c>
      <c r="E269" s="5">
        <v>0</v>
      </c>
      <c r="F269" s="5">
        <v>0</v>
      </c>
      <c r="G269" s="5">
        <v>0</v>
      </c>
      <c r="H269" s="5">
        <v>0</v>
      </c>
      <c r="I269" s="5">
        <f>'Salary and Rating'!J270</f>
        <v>0</v>
      </c>
      <c r="J269" s="5">
        <f>IFERROR(IF(VLOOKUP(I269,Inputs!$A$20:$G$29,3,FALSE)="Stipend Award",VLOOKUP(I269,Inputs!$A$7:$G$16,3,FALSE),0),0)</f>
        <v>0</v>
      </c>
      <c r="K269" s="5">
        <f>IFERROR(IF(VLOOKUP(I269,Inputs!$A$20:$G$29,4,FALSE)="Stipend Award",VLOOKUP(I269,Inputs!$A$7:$G$16,4,FALSE),0),0)</f>
        <v>0</v>
      </c>
      <c r="L269" s="5">
        <f>IFERROR(IF(F269=1,IF(VLOOKUP(I269,Inputs!$A$20:$G$29,5,FALSE)="Stipend Award",VLOOKUP(I269,Inputs!$A$7:$G$16,5,FALSE),0),0),0)</f>
        <v>0</v>
      </c>
      <c r="M269" s="5">
        <f>IFERROR(IF(G269=1,IF(VLOOKUP(I269,Inputs!$A$20:$G$29,6,FALSE)="Stipend Award",VLOOKUP(I269,Inputs!$A$7:$G$16,6,FALSE),0),0),0)</f>
        <v>0</v>
      </c>
      <c r="N269" s="5">
        <f>IFERROR(IF(H269=1,IF(VLOOKUP(I269,Inputs!$A$20:$G$29,7,FALSE)="Stipend Award",VLOOKUP(I269,Inputs!$A$7:$G$16,7,FALSE),0),0),0)</f>
        <v>0</v>
      </c>
      <c r="O269" s="5">
        <f>IFERROR(IF(VLOOKUP(I269,Inputs!$A$20:$G$29,3,FALSE)="Base Increase",VLOOKUP(I269,Inputs!$A$7:$G$16,3,FALSE),0),0)</f>
        <v>0</v>
      </c>
      <c r="P269" s="5">
        <f>IFERROR(IF(VLOOKUP(I269,Inputs!$A$20:$G$29,4,FALSE)="Base Increase",VLOOKUP(I269,Inputs!$A$7:$G$16,4,FALSE),0),0)</f>
        <v>0</v>
      </c>
      <c r="Q269" s="5">
        <f>IFERROR(IF(F269=1,IF(VLOOKUP(I269,Inputs!$A$20:$G$29,5,FALSE)="Base Increase",VLOOKUP(I269,Inputs!$A$7:$G$16,5,FALSE),0),0),0)</f>
        <v>0</v>
      </c>
      <c r="R269" s="5">
        <f>IFERROR(IF(G269=1,IF(VLOOKUP(I269,Inputs!$A$20:$G$29,6,FALSE)="Base Increase",VLOOKUP(I269,Inputs!$A$7:$G$16,6,FALSE),0),0),0)</f>
        <v>0</v>
      </c>
      <c r="S269" s="5">
        <f>IFERROR(IF(H269=1,IF(VLOOKUP(I269,Inputs!$A$20:$G$29,7,FALSE)="Base Increase",VLOOKUP(I269,Inputs!$A$7:$G$16,7,FALSE),0),0),0)</f>
        <v>0</v>
      </c>
      <c r="T269" s="5">
        <f t="shared" si="24"/>
        <v>0</v>
      </c>
      <c r="U269" s="5">
        <f t="shared" si="25"/>
        <v>0</v>
      </c>
      <c r="V269" s="5">
        <f t="shared" si="26"/>
        <v>0</v>
      </c>
      <c r="W269" s="5">
        <f t="shared" si="27"/>
        <v>0</v>
      </c>
      <c r="X269" s="5">
        <f>IF(AND(I269&lt;=4,V269&gt;Inputs!$B$32),MAX(C269,Inputs!$B$32),V269)</f>
        <v>0</v>
      </c>
      <c r="Y269" s="5">
        <f>IF(AND(I269&lt;=4,W269&gt;Inputs!$B$32),MAX(C269,Inputs!$B$32),W269)</f>
        <v>0</v>
      </c>
      <c r="Z269" s="5">
        <f>IF(AND(I269&lt;=7,X269&gt;Inputs!$B$33),MAX(C269,Inputs!$B$33),X269)</f>
        <v>0</v>
      </c>
      <c r="AA269" s="5">
        <f>IF(W269&gt;Inputs!$B$34,Inputs!$B$34,Y269)</f>
        <v>0</v>
      </c>
      <c r="AB269" s="5">
        <f>IF(Z269&gt;Inputs!$B$34,Inputs!$B$34,Z269)</f>
        <v>0</v>
      </c>
      <c r="AC269" s="5">
        <f>IF(AA269&gt;Inputs!$B$34,Inputs!$B$34,AA269)</f>
        <v>0</v>
      </c>
      <c r="AD269" s="11">
        <f t="shared" si="28"/>
        <v>0</v>
      </c>
      <c r="AE269" s="11">
        <f t="shared" si="29"/>
        <v>0</v>
      </c>
    </row>
    <row r="270" spans="1:31" x14ac:dyDescent="0.25">
      <c r="A270" s="1">
        <f>'Salary and Rating'!A271</f>
        <v>0</v>
      </c>
      <c r="B270" s="1">
        <f>'Salary and Rating'!B271</f>
        <v>0</v>
      </c>
      <c r="C270" s="13">
        <f>'Salary and Rating'!C271</f>
        <v>0</v>
      </c>
      <c r="D270" s="5">
        <v>0</v>
      </c>
      <c r="E270" s="5">
        <v>0</v>
      </c>
      <c r="F270" s="5">
        <v>0</v>
      </c>
      <c r="G270" s="5">
        <v>0</v>
      </c>
      <c r="H270" s="5">
        <v>0</v>
      </c>
      <c r="I270" s="5">
        <f>'Salary and Rating'!J271</f>
        <v>0</v>
      </c>
      <c r="J270" s="5">
        <f>IFERROR(IF(VLOOKUP(I270,Inputs!$A$20:$G$29,3,FALSE)="Stipend Award",VLOOKUP(I270,Inputs!$A$7:$G$16,3,FALSE),0),0)</f>
        <v>0</v>
      </c>
      <c r="K270" s="5">
        <f>IFERROR(IF(VLOOKUP(I270,Inputs!$A$20:$G$29,4,FALSE)="Stipend Award",VLOOKUP(I270,Inputs!$A$7:$G$16,4,FALSE),0),0)</f>
        <v>0</v>
      </c>
      <c r="L270" s="5">
        <f>IFERROR(IF(F270=1,IF(VLOOKUP(I270,Inputs!$A$20:$G$29,5,FALSE)="Stipend Award",VLOOKUP(I270,Inputs!$A$7:$G$16,5,FALSE),0),0),0)</f>
        <v>0</v>
      </c>
      <c r="M270" s="5">
        <f>IFERROR(IF(G270=1,IF(VLOOKUP(I270,Inputs!$A$20:$G$29,6,FALSE)="Stipend Award",VLOOKUP(I270,Inputs!$A$7:$G$16,6,FALSE),0),0),0)</f>
        <v>0</v>
      </c>
      <c r="N270" s="5">
        <f>IFERROR(IF(H270=1,IF(VLOOKUP(I270,Inputs!$A$20:$G$29,7,FALSE)="Stipend Award",VLOOKUP(I270,Inputs!$A$7:$G$16,7,FALSE),0),0),0)</f>
        <v>0</v>
      </c>
      <c r="O270" s="5">
        <f>IFERROR(IF(VLOOKUP(I270,Inputs!$A$20:$G$29,3,FALSE)="Base Increase",VLOOKUP(I270,Inputs!$A$7:$G$16,3,FALSE),0),0)</f>
        <v>0</v>
      </c>
      <c r="P270" s="5">
        <f>IFERROR(IF(VLOOKUP(I270,Inputs!$A$20:$G$29,4,FALSE)="Base Increase",VLOOKUP(I270,Inputs!$A$7:$G$16,4,FALSE),0),0)</f>
        <v>0</v>
      </c>
      <c r="Q270" s="5">
        <f>IFERROR(IF(F270=1,IF(VLOOKUP(I270,Inputs!$A$20:$G$29,5,FALSE)="Base Increase",VLOOKUP(I270,Inputs!$A$7:$G$16,5,FALSE),0),0),0)</f>
        <v>0</v>
      </c>
      <c r="R270" s="5">
        <f>IFERROR(IF(G270=1,IF(VLOOKUP(I270,Inputs!$A$20:$G$29,6,FALSE)="Base Increase",VLOOKUP(I270,Inputs!$A$7:$G$16,6,FALSE),0),0),0)</f>
        <v>0</v>
      </c>
      <c r="S270" s="5">
        <f>IFERROR(IF(H270=1,IF(VLOOKUP(I270,Inputs!$A$20:$G$29,7,FALSE)="Base Increase",VLOOKUP(I270,Inputs!$A$7:$G$16,7,FALSE),0),0),0)</f>
        <v>0</v>
      </c>
      <c r="T270" s="5">
        <f t="shared" si="24"/>
        <v>0</v>
      </c>
      <c r="U270" s="5">
        <f t="shared" si="25"/>
        <v>0</v>
      </c>
      <c r="V270" s="5">
        <f t="shared" si="26"/>
        <v>0</v>
      </c>
      <c r="W270" s="5">
        <f t="shared" si="27"/>
        <v>0</v>
      </c>
      <c r="X270" s="5">
        <f>IF(AND(I270&lt;=4,V270&gt;Inputs!$B$32),MAX(C270,Inputs!$B$32),V270)</f>
        <v>0</v>
      </c>
      <c r="Y270" s="5">
        <f>IF(AND(I270&lt;=4,W270&gt;Inputs!$B$32),MAX(C270,Inputs!$B$32),W270)</f>
        <v>0</v>
      </c>
      <c r="Z270" s="5">
        <f>IF(AND(I270&lt;=7,X270&gt;Inputs!$B$33),MAX(C270,Inputs!$B$33),X270)</f>
        <v>0</v>
      </c>
      <c r="AA270" s="5">
        <f>IF(W270&gt;Inputs!$B$34,Inputs!$B$34,Y270)</f>
        <v>0</v>
      </c>
      <c r="AB270" s="5">
        <f>IF(Z270&gt;Inputs!$B$34,Inputs!$B$34,Z270)</f>
        <v>0</v>
      </c>
      <c r="AC270" s="5">
        <f>IF(AA270&gt;Inputs!$B$34,Inputs!$B$34,AA270)</f>
        <v>0</v>
      </c>
      <c r="AD270" s="11">
        <f t="shared" si="28"/>
        <v>0</v>
      </c>
      <c r="AE270" s="11">
        <f t="shared" si="29"/>
        <v>0</v>
      </c>
    </row>
    <row r="271" spans="1:31" x14ac:dyDescent="0.25">
      <c r="A271" s="1">
        <f>'Salary and Rating'!A272</f>
        <v>0</v>
      </c>
      <c r="B271" s="1">
        <f>'Salary and Rating'!B272</f>
        <v>0</v>
      </c>
      <c r="C271" s="13">
        <f>'Salary and Rating'!C272</f>
        <v>0</v>
      </c>
      <c r="D271" s="5">
        <v>0</v>
      </c>
      <c r="E271" s="5">
        <v>0</v>
      </c>
      <c r="F271" s="5">
        <v>0</v>
      </c>
      <c r="G271" s="5">
        <v>0</v>
      </c>
      <c r="H271" s="5">
        <v>0</v>
      </c>
      <c r="I271" s="5">
        <f>'Salary and Rating'!J272</f>
        <v>0</v>
      </c>
      <c r="J271" s="5">
        <f>IFERROR(IF(VLOOKUP(I271,Inputs!$A$20:$G$29,3,FALSE)="Stipend Award",VLOOKUP(I271,Inputs!$A$7:$G$16,3,FALSE),0),0)</f>
        <v>0</v>
      </c>
      <c r="K271" s="5">
        <f>IFERROR(IF(VLOOKUP(I271,Inputs!$A$20:$G$29,4,FALSE)="Stipend Award",VLOOKUP(I271,Inputs!$A$7:$G$16,4,FALSE),0),0)</f>
        <v>0</v>
      </c>
      <c r="L271" s="5">
        <f>IFERROR(IF(F271=1,IF(VLOOKUP(I271,Inputs!$A$20:$G$29,5,FALSE)="Stipend Award",VLOOKUP(I271,Inputs!$A$7:$G$16,5,FALSE),0),0),0)</f>
        <v>0</v>
      </c>
      <c r="M271" s="5">
        <f>IFERROR(IF(G271=1,IF(VLOOKUP(I271,Inputs!$A$20:$G$29,6,FALSE)="Stipend Award",VLOOKUP(I271,Inputs!$A$7:$G$16,6,FALSE),0),0),0)</f>
        <v>0</v>
      </c>
      <c r="N271" s="5">
        <f>IFERROR(IF(H271=1,IF(VLOOKUP(I271,Inputs!$A$20:$G$29,7,FALSE)="Stipend Award",VLOOKUP(I271,Inputs!$A$7:$G$16,7,FALSE),0),0),0)</f>
        <v>0</v>
      </c>
      <c r="O271" s="5">
        <f>IFERROR(IF(VLOOKUP(I271,Inputs!$A$20:$G$29,3,FALSE)="Base Increase",VLOOKUP(I271,Inputs!$A$7:$G$16,3,FALSE),0),0)</f>
        <v>0</v>
      </c>
      <c r="P271" s="5">
        <f>IFERROR(IF(VLOOKUP(I271,Inputs!$A$20:$G$29,4,FALSE)="Base Increase",VLOOKUP(I271,Inputs!$A$7:$G$16,4,FALSE),0),0)</f>
        <v>0</v>
      </c>
      <c r="Q271" s="5">
        <f>IFERROR(IF(F271=1,IF(VLOOKUP(I271,Inputs!$A$20:$G$29,5,FALSE)="Base Increase",VLOOKUP(I271,Inputs!$A$7:$G$16,5,FALSE),0),0),0)</f>
        <v>0</v>
      </c>
      <c r="R271" s="5">
        <f>IFERROR(IF(G271=1,IF(VLOOKUP(I271,Inputs!$A$20:$G$29,6,FALSE)="Base Increase",VLOOKUP(I271,Inputs!$A$7:$G$16,6,FALSE),0),0),0)</f>
        <v>0</v>
      </c>
      <c r="S271" s="5">
        <f>IFERROR(IF(H271=1,IF(VLOOKUP(I271,Inputs!$A$20:$G$29,7,FALSE)="Base Increase",VLOOKUP(I271,Inputs!$A$7:$G$16,7,FALSE),0),0),0)</f>
        <v>0</v>
      </c>
      <c r="T271" s="5">
        <f t="shared" si="24"/>
        <v>0</v>
      </c>
      <c r="U271" s="5">
        <f t="shared" si="25"/>
        <v>0</v>
      </c>
      <c r="V271" s="5">
        <f t="shared" si="26"/>
        <v>0</v>
      </c>
      <c r="W271" s="5">
        <f t="shared" si="27"/>
        <v>0</v>
      </c>
      <c r="X271" s="5">
        <f>IF(AND(I271&lt;=4,V271&gt;Inputs!$B$32),MAX(C271,Inputs!$B$32),V271)</f>
        <v>0</v>
      </c>
      <c r="Y271" s="5">
        <f>IF(AND(I271&lt;=4,W271&gt;Inputs!$B$32),MAX(C271,Inputs!$B$32),W271)</f>
        <v>0</v>
      </c>
      <c r="Z271" s="5">
        <f>IF(AND(I271&lt;=7,X271&gt;Inputs!$B$33),MAX(C271,Inputs!$B$33),X271)</f>
        <v>0</v>
      </c>
      <c r="AA271" s="5">
        <f>IF(W271&gt;Inputs!$B$34,Inputs!$B$34,Y271)</f>
        <v>0</v>
      </c>
      <c r="AB271" s="5">
        <f>IF(Z271&gt;Inputs!$B$34,Inputs!$B$34,Z271)</f>
        <v>0</v>
      </c>
      <c r="AC271" s="5">
        <f>IF(AA271&gt;Inputs!$B$34,Inputs!$B$34,AA271)</f>
        <v>0</v>
      </c>
      <c r="AD271" s="11">
        <f t="shared" si="28"/>
        <v>0</v>
      </c>
      <c r="AE271" s="11">
        <f t="shared" si="29"/>
        <v>0</v>
      </c>
    </row>
    <row r="272" spans="1:31" x14ac:dyDescent="0.25">
      <c r="A272" s="1">
        <f>'Salary and Rating'!A273</f>
        <v>0</v>
      </c>
      <c r="B272" s="1">
        <f>'Salary and Rating'!B273</f>
        <v>0</v>
      </c>
      <c r="C272" s="13">
        <f>'Salary and Rating'!C273</f>
        <v>0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5">
        <f>'Salary and Rating'!J273</f>
        <v>0</v>
      </c>
      <c r="J272" s="5">
        <f>IFERROR(IF(VLOOKUP(I272,Inputs!$A$20:$G$29,3,FALSE)="Stipend Award",VLOOKUP(I272,Inputs!$A$7:$G$16,3,FALSE),0),0)</f>
        <v>0</v>
      </c>
      <c r="K272" s="5">
        <f>IFERROR(IF(VLOOKUP(I272,Inputs!$A$20:$G$29,4,FALSE)="Stipend Award",VLOOKUP(I272,Inputs!$A$7:$G$16,4,FALSE),0),0)</f>
        <v>0</v>
      </c>
      <c r="L272" s="5">
        <f>IFERROR(IF(F272=1,IF(VLOOKUP(I272,Inputs!$A$20:$G$29,5,FALSE)="Stipend Award",VLOOKUP(I272,Inputs!$A$7:$G$16,5,FALSE),0),0),0)</f>
        <v>0</v>
      </c>
      <c r="M272" s="5">
        <f>IFERROR(IF(G272=1,IF(VLOOKUP(I272,Inputs!$A$20:$G$29,6,FALSE)="Stipend Award",VLOOKUP(I272,Inputs!$A$7:$G$16,6,FALSE),0),0),0)</f>
        <v>0</v>
      </c>
      <c r="N272" s="5">
        <f>IFERROR(IF(H272=1,IF(VLOOKUP(I272,Inputs!$A$20:$G$29,7,FALSE)="Stipend Award",VLOOKUP(I272,Inputs!$A$7:$G$16,7,FALSE),0),0),0)</f>
        <v>0</v>
      </c>
      <c r="O272" s="5">
        <f>IFERROR(IF(VLOOKUP(I272,Inputs!$A$20:$G$29,3,FALSE)="Base Increase",VLOOKUP(I272,Inputs!$A$7:$G$16,3,FALSE),0),0)</f>
        <v>0</v>
      </c>
      <c r="P272" s="5">
        <f>IFERROR(IF(VLOOKUP(I272,Inputs!$A$20:$G$29,4,FALSE)="Base Increase",VLOOKUP(I272,Inputs!$A$7:$G$16,4,FALSE),0),0)</f>
        <v>0</v>
      </c>
      <c r="Q272" s="5">
        <f>IFERROR(IF(F272=1,IF(VLOOKUP(I272,Inputs!$A$20:$G$29,5,FALSE)="Base Increase",VLOOKUP(I272,Inputs!$A$7:$G$16,5,FALSE),0),0),0)</f>
        <v>0</v>
      </c>
      <c r="R272" s="5">
        <f>IFERROR(IF(G272=1,IF(VLOOKUP(I272,Inputs!$A$20:$G$29,6,FALSE)="Base Increase",VLOOKUP(I272,Inputs!$A$7:$G$16,6,FALSE),0),0),0)</f>
        <v>0</v>
      </c>
      <c r="S272" s="5">
        <f>IFERROR(IF(H272=1,IF(VLOOKUP(I272,Inputs!$A$20:$G$29,7,FALSE)="Base Increase",VLOOKUP(I272,Inputs!$A$7:$G$16,7,FALSE),0),0),0)</f>
        <v>0</v>
      </c>
      <c r="T272" s="5">
        <f t="shared" si="24"/>
        <v>0</v>
      </c>
      <c r="U272" s="5">
        <f t="shared" si="25"/>
        <v>0</v>
      </c>
      <c r="V272" s="5">
        <f t="shared" si="26"/>
        <v>0</v>
      </c>
      <c r="W272" s="5">
        <f t="shared" si="27"/>
        <v>0</v>
      </c>
      <c r="X272" s="5">
        <f>IF(AND(I272&lt;=4,V272&gt;Inputs!$B$32),MAX(C272,Inputs!$B$32),V272)</f>
        <v>0</v>
      </c>
      <c r="Y272" s="5">
        <f>IF(AND(I272&lt;=4,W272&gt;Inputs!$B$32),MAX(C272,Inputs!$B$32),W272)</f>
        <v>0</v>
      </c>
      <c r="Z272" s="5">
        <f>IF(AND(I272&lt;=7,X272&gt;Inputs!$B$33),MAX(C272,Inputs!$B$33),X272)</f>
        <v>0</v>
      </c>
      <c r="AA272" s="5">
        <f>IF(W272&gt;Inputs!$B$34,Inputs!$B$34,Y272)</f>
        <v>0</v>
      </c>
      <c r="AB272" s="5">
        <f>IF(Z272&gt;Inputs!$B$34,Inputs!$B$34,Z272)</f>
        <v>0</v>
      </c>
      <c r="AC272" s="5">
        <f>IF(AA272&gt;Inputs!$B$34,Inputs!$B$34,AA272)</f>
        <v>0</v>
      </c>
      <c r="AD272" s="11">
        <f t="shared" si="28"/>
        <v>0</v>
      </c>
      <c r="AE272" s="11">
        <f t="shared" si="29"/>
        <v>0</v>
      </c>
    </row>
    <row r="273" spans="1:31" x14ac:dyDescent="0.25">
      <c r="A273" s="1">
        <f>'Salary and Rating'!A274</f>
        <v>0</v>
      </c>
      <c r="B273" s="1">
        <f>'Salary and Rating'!B274</f>
        <v>0</v>
      </c>
      <c r="C273" s="13">
        <f>'Salary and Rating'!C274</f>
        <v>0</v>
      </c>
      <c r="D273" s="5">
        <v>0</v>
      </c>
      <c r="E273" s="5">
        <v>0</v>
      </c>
      <c r="F273" s="5">
        <v>0</v>
      </c>
      <c r="G273" s="5">
        <v>0</v>
      </c>
      <c r="H273" s="5">
        <v>0</v>
      </c>
      <c r="I273" s="5">
        <f>'Salary and Rating'!J274</f>
        <v>0</v>
      </c>
      <c r="J273" s="5">
        <f>IFERROR(IF(VLOOKUP(I273,Inputs!$A$20:$G$29,3,FALSE)="Stipend Award",VLOOKUP(I273,Inputs!$A$7:$G$16,3,FALSE),0),0)</f>
        <v>0</v>
      </c>
      <c r="K273" s="5">
        <f>IFERROR(IF(VLOOKUP(I273,Inputs!$A$20:$G$29,4,FALSE)="Stipend Award",VLOOKUP(I273,Inputs!$A$7:$G$16,4,FALSE),0),0)</f>
        <v>0</v>
      </c>
      <c r="L273" s="5">
        <f>IFERROR(IF(F273=1,IF(VLOOKUP(I273,Inputs!$A$20:$G$29,5,FALSE)="Stipend Award",VLOOKUP(I273,Inputs!$A$7:$G$16,5,FALSE),0),0),0)</f>
        <v>0</v>
      </c>
      <c r="M273" s="5">
        <f>IFERROR(IF(G273=1,IF(VLOOKUP(I273,Inputs!$A$20:$G$29,6,FALSE)="Stipend Award",VLOOKUP(I273,Inputs!$A$7:$G$16,6,FALSE),0),0),0)</f>
        <v>0</v>
      </c>
      <c r="N273" s="5">
        <f>IFERROR(IF(H273=1,IF(VLOOKUP(I273,Inputs!$A$20:$G$29,7,FALSE)="Stipend Award",VLOOKUP(I273,Inputs!$A$7:$G$16,7,FALSE),0),0),0)</f>
        <v>0</v>
      </c>
      <c r="O273" s="5">
        <f>IFERROR(IF(VLOOKUP(I273,Inputs!$A$20:$G$29,3,FALSE)="Base Increase",VLOOKUP(I273,Inputs!$A$7:$G$16,3,FALSE),0),0)</f>
        <v>0</v>
      </c>
      <c r="P273" s="5">
        <f>IFERROR(IF(VLOOKUP(I273,Inputs!$A$20:$G$29,4,FALSE)="Base Increase",VLOOKUP(I273,Inputs!$A$7:$G$16,4,FALSE),0),0)</f>
        <v>0</v>
      </c>
      <c r="Q273" s="5">
        <f>IFERROR(IF(F273=1,IF(VLOOKUP(I273,Inputs!$A$20:$G$29,5,FALSE)="Base Increase",VLOOKUP(I273,Inputs!$A$7:$G$16,5,FALSE),0),0),0)</f>
        <v>0</v>
      </c>
      <c r="R273" s="5">
        <f>IFERROR(IF(G273=1,IF(VLOOKUP(I273,Inputs!$A$20:$G$29,6,FALSE)="Base Increase",VLOOKUP(I273,Inputs!$A$7:$G$16,6,FALSE),0),0),0)</f>
        <v>0</v>
      </c>
      <c r="S273" s="5">
        <f>IFERROR(IF(H273=1,IF(VLOOKUP(I273,Inputs!$A$20:$G$29,7,FALSE)="Base Increase",VLOOKUP(I273,Inputs!$A$7:$G$16,7,FALSE),0),0),0)</f>
        <v>0</v>
      </c>
      <c r="T273" s="5">
        <f t="shared" si="24"/>
        <v>0</v>
      </c>
      <c r="U273" s="5">
        <f t="shared" si="25"/>
        <v>0</v>
      </c>
      <c r="V273" s="5">
        <f t="shared" si="26"/>
        <v>0</v>
      </c>
      <c r="W273" s="5">
        <f t="shared" si="27"/>
        <v>0</v>
      </c>
      <c r="X273" s="5">
        <f>IF(AND(I273&lt;=4,V273&gt;Inputs!$B$32),MAX(C273,Inputs!$B$32),V273)</f>
        <v>0</v>
      </c>
      <c r="Y273" s="5">
        <f>IF(AND(I273&lt;=4,W273&gt;Inputs!$B$32),MAX(C273,Inputs!$B$32),W273)</f>
        <v>0</v>
      </c>
      <c r="Z273" s="5">
        <f>IF(AND(I273&lt;=7,X273&gt;Inputs!$B$33),MAX(C273,Inputs!$B$33),X273)</f>
        <v>0</v>
      </c>
      <c r="AA273" s="5">
        <f>IF(W273&gt;Inputs!$B$34,Inputs!$B$34,Y273)</f>
        <v>0</v>
      </c>
      <c r="AB273" s="5">
        <f>IF(Z273&gt;Inputs!$B$34,Inputs!$B$34,Z273)</f>
        <v>0</v>
      </c>
      <c r="AC273" s="5">
        <f>IF(AA273&gt;Inputs!$B$34,Inputs!$B$34,AA273)</f>
        <v>0</v>
      </c>
      <c r="AD273" s="11">
        <f t="shared" si="28"/>
        <v>0</v>
      </c>
      <c r="AE273" s="11">
        <f t="shared" si="29"/>
        <v>0</v>
      </c>
    </row>
    <row r="274" spans="1:31" x14ac:dyDescent="0.25">
      <c r="A274" s="1">
        <f>'Salary and Rating'!A275</f>
        <v>0</v>
      </c>
      <c r="B274" s="1">
        <f>'Salary and Rating'!B275</f>
        <v>0</v>
      </c>
      <c r="C274" s="13">
        <f>'Salary and Rating'!C275</f>
        <v>0</v>
      </c>
      <c r="D274" s="5">
        <v>0</v>
      </c>
      <c r="E274" s="5">
        <v>0</v>
      </c>
      <c r="F274" s="5">
        <v>0</v>
      </c>
      <c r="G274" s="5">
        <v>0</v>
      </c>
      <c r="H274" s="5">
        <v>0</v>
      </c>
      <c r="I274" s="5">
        <f>'Salary and Rating'!J275</f>
        <v>0</v>
      </c>
      <c r="J274" s="5">
        <f>IFERROR(IF(VLOOKUP(I274,Inputs!$A$20:$G$29,3,FALSE)="Stipend Award",VLOOKUP(I274,Inputs!$A$7:$G$16,3,FALSE),0),0)</f>
        <v>0</v>
      </c>
      <c r="K274" s="5">
        <f>IFERROR(IF(VLOOKUP(I274,Inputs!$A$20:$G$29,4,FALSE)="Stipend Award",VLOOKUP(I274,Inputs!$A$7:$G$16,4,FALSE),0),0)</f>
        <v>0</v>
      </c>
      <c r="L274" s="5">
        <f>IFERROR(IF(F274=1,IF(VLOOKUP(I274,Inputs!$A$20:$G$29,5,FALSE)="Stipend Award",VLOOKUP(I274,Inputs!$A$7:$G$16,5,FALSE),0),0),0)</f>
        <v>0</v>
      </c>
      <c r="M274" s="5">
        <f>IFERROR(IF(G274=1,IF(VLOOKUP(I274,Inputs!$A$20:$G$29,6,FALSE)="Stipend Award",VLOOKUP(I274,Inputs!$A$7:$G$16,6,FALSE),0),0),0)</f>
        <v>0</v>
      </c>
      <c r="N274" s="5">
        <f>IFERROR(IF(H274=1,IF(VLOOKUP(I274,Inputs!$A$20:$G$29,7,FALSE)="Stipend Award",VLOOKUP(I274,Inputs!$A$7:$G$16,7,FALSE),0),0),0)</f>
        <v>0</v>
      </c>
      <c r="O274" s="5">
        <f>IFERROR(IF(VLOOKUP(I274,Inputs!$A$20:$G$29,3,FALSE)="Base Increase",VLOOKUP(I274,Inputs!$A$7:$G$16,3,FALSE),0),0)</f>
        <v>0</v>
      </c>
      <c r="P274" s="5">
        <f>IFERROR(IF(VLOOKUP(I274,Inputs!$A$20:$G$29,4,FALSE)="Base Increase",VLOOKUP(I274,Inputs!$A$7:$G$16,4,FALSE),0),0)</f>
        <v>0</v>
      </c>
      <c r="Q274" s="5">
        <f>IFERROR(IF(F274=1,IF(VLOOKUP(I274,Inputs!$A$20:$G$29,5,FALSE)="Base Increase",VLOOKUP(I274,Inputs!$A$7:$G$16,5,FALSE),0),0),0)</f>
        <v>0</v>
      </c>
      <c r="R274" s="5">
        <f>IFERROR(IF(G274=1,IF(VLOOKUP(I274,Inputs!$A$20:$G$29,6,FALSE)="Base Increase",VLOOKUP(I274,Inputs!$A$7:$G$16,6,FALSE),0),0),0)</f>
        <v>0</v>
      </c>
      <c r="S274" s="5">
        <f>IFERROR(IF(H274=1,IF(VLOOKUP(I274,Inputs!$A$20:$G$29,7,FALSE)="Base Increase",VLOOKUP(I274,Inputs!$A$7:$G$16,7,FALSE),0),0),0)</f>
        <v>0</v>
      </c>
      <c r="T274" s="5">
        <f t="shared" si="24"/>
        <v>0</v>
      </c>
      <c r="U274" s="5">
        <f t="shared" si="25"/>
        <v>0</v>
      </c>
      <c r="V274" s="5">
        <f t="shared" si="26"/>
        <v>0</v>
      </c>
      <c r="W274" s="5">
        <f t="shared" si="27"/>
        <v>0</v>
      </c>
      <c r="X274" s="5">
        <f>IF(AND(I274&lt;=4,V274&gt;Inputs!$B$32),MAX(C274,Inputs!$B$32),V274)</f>
        <v>0</v>
      </c>
      <c r="Y274" s="5">
        <f>IF(AND(I274&lt;=4,W274&gt;Inputs!$B$32),MAX(C274,Inputs!$B$32),W274)</f>
        <v>0</v>
      </c>
      <c r="Z274" s="5">
        <f>IF(AND(I274&lt;=7,X274&gt;Inputs!$B$33),MAX(C274,Inputs!$B$33),X274)</f>
        <v>0</v>
      </c>
      <c r="AA274" s="5">
        <f>IF(W274&gt;Inputs!$B$34,Inputs!$B$34,Y274)</f>
        <v>0</v>
      </c>
      <c r="AB274" s="5">
        <f>IF(Z274&gt;Inputs!$B$34,Inputs!$B$34,Z274)</f>
        <v>0</v>
      </c>
      <c r="AC274" s="5">
        <f>IF(AA274&gt;Inputs!$B$34,Inputs!$B$34,AA274)</f>
        <v>0</v>
      </c>
      <c r="AD274" s="11">
        <f t="shared" si="28"/>
        <v>0</v>
      </c>
      <c r="AE274" s="11">
        <f t="shared" si="29"/>
        <v>0</v>
      </c>
    </row>
    <row r="275" spans="1:31" x14ac:dyDescent="0.25">
      <c r="A275" s="1">
        <f>'Salary and Rating'!A276</f>
        <v>0</v>
      </c>
      <c r="B275" s="1">
        <f>'Salary and Rating'!B276</f>
        <v>0</v>
      </c>
      <c r="C275" s="13">
        <f>'Salary and Rating'!C276</f>
        <v>0</v>
      </c>
      <c r="D275" s="5">
        <v>0</v>
      </c>
      <c r="E275" s="5">
        <v>0</v>
      </c>
      <c r="F275" s="5">
        <v>0</v>
      </c>
      <c r="G275" s="5">
        <v>0</v>
      </c>
      <c r="H275" s="5">
        <v>0</v>
      </c>
      <c r="I275" s="5">
        <f>'Salary and Rating'!J276</f>
        <v>0</v>
      </c>
      <c r="J275" s="5">
        <f>IFERROR(IF(VLOOKUP(I275,Inputs!$A$20:$G$29,3,FALSE)="Stipend Award",VLOOKUP(I275,Inputs!$A$7:$G$16,3,FALSE),0),0)</f>
        <v>0</v>
      </c>
      <c r="K275" s="5">
        <f>IFERROR(IF(VLOOKUP(I275,Inputs!$A$20:$G$29,4,FALSE)="Stipend Award",VLOOKUP(I275,Inputs!$A$7:$G$16,4,FALSE),0),0)</f>
        <v>0</v>
      </c>
      <c r="L275" s="5">
        <f>IFERROR(IF(F275=1,IF(VLOOKUP(I275,Inputs!$A$20:$G$29,5,FALSE)="Stipend Award",VLOOKUP(I275,Inputs!$A$7:$G$16,5,FALSE),0),0),0)</f>
        <v>0</v>
      </c>
      <c r="M275" s="5">
        <f>IFERROR(IF(G275=1,IF(VLOOKUP(I275,Inputs!$A$20:$G$29,6,FALSE)="Stipend Award",VLOOKUP(I275,Inputs!$A$7:$G$16,6,FALSE),0),0),0)</f>
        <v>0</v>
      </c>
      <c r="N275" s="5">
        <f>IFERROR(IF(H275=1,IF(VLOOKUP(I275,Inputs!$A$20:$G$29,7,FALSE)="Stipend Award",VLOOKUP(I275,Inputs!$A$7:$G$16,7,FALSE),0),0),0)</f>
        <v>0</v>
      </c>
      <c r="O275" s="5">
        <f>IFERROR(IF(VLOOKUP(I275,Inputs!$A$20:$G$29,3,FALSE)="Base Increase",VLOOKUP(I275,Inputs!$A$7:$G$16,3,FALSE),0),0)</f>
        <v>0</v>
      </c>
      <c r="P275" s="5">
        <f>IFERROR(IF(VLOOKUP(I275,Inputs!$A$20:$G$29,4,FALSE)="Base Increase",VLOOKUP(I275,Inputs!$A$7:$G$16,4,FALSE),0),0)</f>
        <v>0</v>
      </c>
      <c r="Q275" s="5">
        <f>IFERROR(IF(F275=1,IF(VLOOKUP(I275,Inputs!$A$20:$G$29,5,FALSE)="Base Increase",VLOOKUP(I275,Inputs!$A$7:$G$16,5,FALSE),0),0),0)</f>
        <v>0</v>
      </c>
      <c r="R275" s="5">
        <f>IFERROR(IF(G275=1,IF(VLOOKUP(I275,Inputs!$A$20:$G$29,6,FALSE)="Base Increase",VLOOKUP(I275,Inputs!$A$7:$G$16,6,FALSE),0),0),0)</f>
        <v>0</v>
      </c>
      <c r="S275" s="5">
        <f>IFERROR(IF(H275=1,IF(VLOOKUP(I275,Inputs!$A$20:$G$29,7,FALSE)="Base Increase",VLOOKUP(I275,Inputs!$A$7:$G$16,7,FALSE),0),0),0)</f>
        <v>0</v>
      </c>
      <c r="T275" s="5">
        <f t="shared" si="24"/>
        <v>0</v>
      </c>
      <c r="U275" s="5">
        <f t="shared" si="25"/>
        <v>0</v>
      </c>
      <c r="V275" s="5">
        <f t="shared" si="26"/>
        <v>0</v>
      </c>
      <c r="W275" s="5">
        <f t="shared" si="27"/>
        <v>0</v>
      </c>
      <c r="X275" s="5">
        <f>IF(AND(I275&lt;=4,V275&gt;Inputs!$B$32),MAX(C275,Inputs!$B$32),V275)</f>
        <v>0</v>
      </c>
      <c r="Y275" s="5">
        <f>IF(AND(I275&lt;=4,W275&gt;Inputs!$B$32),MAX(C275,Inputs!$B$32),W275)</f>
        <v>0</v>
      </c>
      <c r="Z275" s="5">
        <f>IF(AND(I275&lt;=7,X275&gt;Inputs!$B$33),MAX(C275,Inputs!$B$33),X275)</f>
        <v>0</v>
      </c>
      <c r="AA275" s="5">
        <f>IF(W275&gt;Inputs!$B$34,Inputs!$B$34,Y275)</f>
        <v>0</v>
      </c>
      <c r="AB275" s="5">
        <f>IF(Z275&gt;Inputs!$B$34,Inputs!$B$34,Z275)</f>
        <v>0</v>
      </c>
      <c r="AC275" s="5">
        <f>IF(AA275&gt;Inputs!$B$34,Inputs!$B$34,AA275)</f>
        <v>0</v>
      </c>
      <c r="AD275" s="11">
        <f t="shared" si="28"/>
        <v>0</v>
      </c>
      <c r="AE275" s="11">
        <f t="shared" si="29"/>
        <v>0</v>
      </c>
    </row>
    <row r="276" spans="1:31" x14ac:dyDescent="0.25">
      <c r="A276" s="1">
        <f>'Salary and Rating'!A277</f>
        <v>0</v>
      </c>
      <c r="B276" s="1">
        <f>'Salary and Rating'!B277</f>
        <v>0</v>
      </c>
      <c r="C276" s="13">
        <f>'Salary and Rating'!C277</f>
        <v>0</v>
      </c>
      <c r="D276" s="5">
        <v>0</v>
      </c>
      <c r="E276" s="5">
        <v>0</v>
      </c>
      <c r="F276" s="5">
        <v>0</v>
      </c>
      <c r="G276" s="5">
        <v>0</v>
      </c>
      <c r="H276" s="5">
        <v>0</v>
      </c>
      <c r="I276" s="5">
        <f>'Salary and Rating'!J277</f>
        <v>0</v>
      </c>
      <c r="J276" s="5">
        <f>IFERROR(IF(VLOOKUP(I276,Inputs!$A$20:$G$29,3,FALSE)="Stipend Award",VLOOKUP(I276,Inputs!$A$7:$G$16,3,FALSE),0),0)</f>
        <v>0</v>
      </c>
      <c r="K276" s="5">
        <f>IFERROR(IF(VLOOKUP(I276,Inputs!$A$20:$G$29,4,FALSE)="Stipend Award",VLOOKUP(I276,Inputs!$A$7:$G$16,4,FALSE),0),0)</f>
        <v>0</v>
      </c>
      <c r="L276" s="5">
        <f>IFERROR(IF(F276=1,IF(VLOOKUP(I276,Inputs!$A$20:$G$29,5,FALSE)="Stipend Award",VLOOKUP(I276,Inputs!$A$7:$G$16,5,FALSE),0),0),0)</f>
        <v>0</v>
      </c>
      <c r="M276" s="5">
        <f>IFERROR(IF(G276=1,IF(VLOOKUP(I276,Inputs!$A$20:$G$29,6,FALSE)="Stipend Award",VLOOKUP(I276,Inputs!$A$7:$G$16,6,FALSE),0),0),0)</f>
        <v>0</v>
      </c>
      <c r="N276" s="5">
        <f>IFERROR(IF(H276=1,IF(VLOOKUP(I276,Inputs!$A$20:$G$29,7,FALSE)="Stipend Award",VLOOKUP(I276,Inputs!$A$7:$G$16,7,FALSE),0),0),0)</f>
        <v>0</v>
      </c>
      <c r="O276" s="5">
        <f>IFERROR(IF(VLOOKUP(I276,Inputs!$A$20:$G$29,3,FALSE)="Base Increase",VLOOKUP(I276,Inputs!$A$7:$G$16,3,FALSE),0),0)</f>
        <v>0</v>
      </c>
      <c r="P276" s="5">
        <f>IFERROR(IF(VLOOKUP(I276,Inputs!$A$20:$G$29,4,FALSE)="Base Increase",VLOOKUP(I276,Inputs!$A$7:$G$16,4,FALSE),0),0)</f>
        <v>0</v>
      </c>
      <c r="Q276" s="5">
        <f>IFERROR(IF(F276=1,IF(VLOOKUP(I276,Inputs!$A$20:$G$29,5,FALSE)="Base Increase",VLOOKUP(I276,Inputs!$A$7:$G$16,5,FALSE),0),0),0)</f>
        <v>0</v>
      </c>
      <c r="R276" s="5">
        <f>IFERROR(IF(G276=1,IF(VLOOKUP(I276,Inputs!$A$20:$G$29,6,FALSE)="Base Increase",VLOOKUP(I276,Inputs!$A$7:$G$16,6,FALSE),0),0),0)</f>
        <v>0</v>
      </c>
      <c r="S276" s="5">
        <f>IFERROR(IF(H276=1,IF(VLOOKUP(I276,Inputs!$A$20:$G$29,7,FALSE)="Base Increase",VLOOKUP(I276,Inputs!$A$7:$G$16,7,FALSE),0),0),0)</f>
        <v>0</v>
      </c>
      <c r="T276" s="5">
        <f t="shared" si="24"/>
        <v>0</v>
      </c>
      <c r="U276" s="5">
        <f t="shared" si="25"/>
        <v>0</v>
      </c>
      <c r="V276" s="5">
        <f t="shared" si="26"/>
        <v>0</v>
      </c>
      <c r="W276" s="5">
        <f t="shared" si="27"/>
        <v>0</v>
      </c>
      <c r="X276" s="5">
        <f>IF(AND(I276&lt;=4,V276&gt;Inputs!$B$32),MAX(C276,Inputs!$B$32),V276)</f>
        <v>0</v>
      </c>
      <c r="Y276" s="5">
        <f>IF(AND(I276&lt;=4,W276&gt;Inputs!$B$32),MAX(C276,Inputs!$B$32),W276)</f>
        <v>0</v>
      </c>
      <c r="Z276" s="5">
        <f>IF(AND(I276&lt;=7,X276&gt;Inputs!$B$33),MAX(C276,Inputs!$B$33),X276)</f>
        <v>0</v>
      </c>
      <c r="AA276" s="5">
        <f>IF(W276&gt;Inputs!$B$34,Inputs!$B$34,Y276)</f>
        <v>0</v>
      </c>
      <c r="AB276" s="5">
        <f>IF(Z276&gt;Inputs!$B$34,Inputs!$B$34,Z276)</f>
        <v>0</v>
      </c>
      <c r="AC276" s="5">
        <f>IF(AA276&gt;Inputs!$B$34,Inputs!$B$34,AA276)</f>
        <v>0</v>
      </c>
      <c r="AD276" s="11">
        <f t="shared" si="28"/>
        <v>0</v>
      </c>
      <c r="AE276" s="11">
        <f t="shared" si="29"/>
        <v>0</v>
      </c>
    </row>
    <row r="277" spans="1:31" x14ac:dyDescent="0.25">
      <c r="A277" s="1">
        <f>'Salary and Rating'!A278</f>
        <v>0</v>
      </c>
      <c r="B277" s="1">
        <f>'Salary and Rating'!B278</f>
        <v>0</v>
      </c>
      <c r="C277" s="13">
        <f>'Salary and Rating'!C278</f>
        <v>0</v>
      </c>
      <c r="D277" s="5">
        <v>0</v>
      </c>
      <c r="E277" s="5">
        <v>0</v>
      </c>
      <c r="F277" s="5">
        <v>0</v>
      </c>
      <c r="G277" s="5">
        <v>0</v>
      </c>
      <c r="H277" s="5">
        <v>0</v>
      </c>
      <c r="I277" s="5">
        <f>'Salary and Rating'!J278</f>
        <v>0</v>
      </c>
      <c r="J277" s="5">
        <f>IFERROR(IF(VLOOKUP(I277,Inputs!$A$20:$G$29,3,FALSE)="Stipend Award",VLOOKUP(I277,Inputs!$A$7:$G$16,3,FALSE),0),0)</f>
        <v>0</v>
      </c>
      <c r="K277" s="5">
        <f>IFERROR(IF(VLOOKUP(I277,Inputs!$A$20:$G$29,4,FALSE)="Stipend Award",VLOOKUP(I277,Inputs!$A$7:$G$16,4,FALSE),0),0)</f>
        <v>0</v>
      </c>
      <c r="L277" s="5">
        <f>IFERROR(IF(F277=1,IF(VLOOKUP(I277,Inputs!$A$20:$G$29,5,FALSE)="Stipend Award",VLOOKUP(I277,Inputs!$A$7:$G$16,5,FALSE),0),0),0)</f>
        <v>0</v>
      </c>
      <c r="M277" s="5">
        <f>IFERROR(IF(G277=1,IF(VLOOKUP(I277,Inputs!$A$20:$G$29,6,FALSE)="Stipend Award",VLOOKUP(I277,Inputs!$A$7:$G$16,6,FALSE),0),0),0)</f>
        <v>0</v>
      </c>
      <c r="N277" s="5">
        <f>IFERROR(IF(H277=1,IF(VLOOKUP(I277,Inputs!$A$20:$G$29,7,FALSE)="Stipend Award",VLOOKUP(I277,Inputs!$A$7:$G$16,7,FALSE),0),0),0)</f>
        <v>0</v>
      </c>
      <c r="O277" s="5">
        <f>IFERROR(IF(VLOOKUP(I277,Inputs!$A$20:$G$29,3,FALSE)="Base Increase",VLOOKUP(I277,Inputs!$A$7:$G$16,3,FALSE),0),0)</f>
        <v>0</v>
      </c>
      <c r="P277" s="5">
        <f>IFERROR(IF(VLOOKUP(I277,Inputs!$A$20:$G$29,4,FALSE)="Base Increase",VLOOKUP(I277,Inputs!$A$7:$G$16,4,FALSE),0),0)</f>
        <v>0</v>
      </c>
      <c r="Q277" s="5">
        <f>IFERROR(IF(F277=1,IF(VLOOKUP(I277,Inputs!$A$20:$G$29,5,FALSE)="Base Increase",VLOOKUP(I277,Inputs!$A$7:$G$16,5,FALSE),0),0),0)</f>
        <v>0</v>
      </c>
      <c r="R277" s="5">
        <f>IFERROR(IF(G277=1,IF(VLOOKUP(I277,Inputs!$A$20:$G$29,6,FALSE)="Base Increase",VLOOKUP(I277,Inputs!$A$7:$G$16,6,FALSE),0),0),0)</f>
        <v>0</v>
      </c>
      <c r="S277" s="5">
        <f>IFERROR(IF(H277=1,IF(VLOOKUP(I277,Inputs!$A$20:$G$29,7,FALSE)="Base Increase",VLOOKUP(I277,Inputs!$A$7:$G$16,7,FALSE),0),0),0)</f>
        <v>0</v>
      </c>
      <c r="T277" s="5">
        <f t="shared" si="24"/>
        <v>0</v>
      </c>
      <c r="U277" s="5">
        <f t="shared" si="25"/>
        <v>0</v>
      </c>
      <c r="V277" s="5">
        <f t="shared" si="26"/>
        <v>0</v>
      </c>
      <c r="W277" s="5">
        <f t="shared" si="27"/>
        <v>0</v>
      </c>
      <c r="X277" s="5">
        <f>IF(AND(I277&lt;=4,V277&gt;Inputs!$B$32),MAX(C277,Inputs!$B$32),V277)</f>
        <v>0</v>
      </c>
      <c r="Y277" s="5">
        <f>IF(AND(I277&lt;=4,W277&gt;Inputs!$B$32),MAX(C277,Inputs!$B$32),W277)</f>
        <v>0</v>
      </c>
      <c r="Z277" s="5">
        <f>IF(AND(I277&lt;=7,X277&gt;Inputs!$B$33),MAX(C277,Inputs!$B$33),X277)</f>
        <v>0</v>
      </c>
      <c r="AA277" s="5">
        <f>IF(W277&gt;Inputs!$B$34,Inputs!$B$34,Y277)</f>
        <v>0</v>
      </c>
      <c r="AB277" s="5">
        <f>IF(Z277&gt;Inputs!$B$34,Inputs!$B$34,Z277)</f>
        <v>0</v>
      </c>
      <c r="AC277" s="5">
        <f>IF(AA277&gt;Inputs!$B$34,Inputs!$B$34,AA277)</f>
        <v>0</v>
      </c>
      <c r="AD277" s="11">
        <f t="shared" si="28"/>
        <v>0</v>
      </c>
      <c r="AE277" s="11">
        <f t="shared" si="29"/>
        <v>0</v>
      </c>
    </row>
    <row r="278" spans="1:31" x14ac:dyDescent="0.25">
      <c r="A278" s="1">
        <f>'Salary and Rating'!A279</f>
        <v>0</v>
      </c>
      <c r="B278" s="1">
        <f>'Salary and Rating'!B279</f>
        <v>0</v>
      </c>
      <c r="C278" s="13">
        <f>'Salary and Rating'!C279</f>
        <v>0</v>
      </c>
      <c r="D278" s="5">
        <v>0</v>
      </c>
      <c r="E278" s="5">
        <v>0</v>
      </c>
      <c r="F278" s="5">
        <v>0</v>
      </c>
      <c r="G278" s="5">
        <v>0</v>
      </c>
      <c r="H278" s="5">
        <v>0</v>
      </c>
      <c r="I278" s="5">
        <f>'Salary and Rating'!J279</f>
        <v>0</v>
      </c>
      <c r="J278" s="5">
        <f>IFERROR(IF(VLOOKUP(I278,Inputs!$A$20:$G$29,3,FALSE)="Stipend Award",VLOOKUP(I278,Inputs!$A$7:$G$16,3,FALSE),0),0)</f>
        <v>0</v>
      </c>
      <c r="K278" s="5">
        <f>IFERROR(IF(VLOOKUP(I278,Inputs!$A$20:$G$29,4,FALSE)="Stipend Award",VLOOKUP(I278,Inputs!$A$7:$G$16,4,FALSE),0),0)</f>
        <v>0</v>
      </c>
      <c r="L278" s="5">
        <f>IFERROR(IF(F278=1,IF(VLOOKUP(I278,Inputs!$A$20:$G$29,5,FALSE)="Stipend Award",VLOOKUP(I278,Inputs!$A$7:$G$16,5,FALSE),0),0),0)</f>
        <v>0</v>
      </c>
      <c r="M278" s="5">
        <f>IFERROR(IF(G278=1,IF(VLOOKUP(I278,Inputs!$A$20:$G$29,6,FALSE)="Stipend Award",VLOOKUP(I278,Inputs!$A$7:$G$16,6,FALSE),0),0),0)</f>
        <v>0</v>
      </c>
      <c r="N278" s="5">
        <f>IFERROR(IF(H278=1,IF(VLOOKUP(I278,Inputs!$A$20:$G$29,7,FALSE)="Stipend Award",VLOOKUP(I278,Inputs!$A$7:$G$16,7,FALSE),0),0),0)</f>
        <v>0</v>
      </c>
      <c r="O278" s="5">
        <f>IFERROR(IF(VLOOKUP(I278,Inputs!$A$20:$G$29,3,FALSE)="Base Increase",VLOOKUP(I278,Inputs!$A$7:$G$16,3,FALSE),0),0)</f>
        <v>0</v>
      </c>
      <c r="P278" s="5">
        <f>IFERROR(IF(VLOOKUP(I278,Inputs!$A$20:$G$29,4,FALSE)="Base Increase",VLOOKUP(I278,Inputs!$A$7:$G$16,4,FALSE),0),0)</f>
        <v>0</v>
      </c>
      <c r="Q278" s="5">
        <f>IFERROR(IF(F278=1,IF(VLOOKUP(I278,Inputs!$A$20:$G$29,5,FALSE)="Base Increase",VLOOKUP(I278,Inputs!$A$7:$G$16,5,FALSE),0),0),0)</f>
        <v>0</v>
      </c>
      <c r="R278" s="5">
        <f>IFERROR(IF(G278=1,IF(VLOOKUP(I278,Inputs!$A$20:$G$29,6,FALSE)="Base Increase",VLOOKUP(I278,Inputs!$A$7:$G$16,6,FALSE),0),0),0)</f>
        <v>0</v>
      </c>
      <c r="S278" s="5">
        <f>IFERROR(IF(H278=1,IF(VLOOKUP(I278,Inputs!$A$20:$G$29,7,FALSE)="Base Increase",VLOOKUP(I278,Inputs!$A$7:$G$16,7,FALSE),0),0),0)</f>
        <v>0</v>
      </c>
      <c r="T278" s="5">
        <f t="shared" si="24"/>
        <v>0</v>
      </c>
      <c r="U278" s="5">
        <f t="shared" si="25"/>
        <v>0</v>
      </c>
      <c r="V278" s="5">
        <f t="shared" si="26"/>
        <v>0</v>
      </c>
      <c r="W278" s="5">
        <f t="shared" si="27"/>
        <v>0</v>
      </c>
      <c r="X278" s="5">
        <f>IF(AND(I278&lt;=4,V278&gt;Inputs!$B$32),MAX(C278,Inputs!$B$32),V278)</f>
        <v>0</v>
      </c>
      <c r="Y278" s="5">
        <f>IF(AND(I278&lt;=4,W278&gt;Inputs!$B$32),MAX(C278,Inputs!$B$32),W278)</f>
        <v>0</v>
      </c>
      <c r="Z278" s="5">
        <f>IF(AND(I278&lt;=7,X278&gt;Inputs!$B$33),MAX(C278,Inputs!$B$33),X278)</f>
        <v>0</v>
      </c>
      <c r="AA278" s="5">
        <f>IF(W278&gt;Inputs!$B$34,Inputs!$B$34,Y278)</f>
        <v>0</v>
      </c>
      <c r="AB278" s="5">
        <f>IF(Z278&gt;Inputs!$B$34,Inputs!$B$34,Z278)</f>
        <v>0</v>
      </c>
      <c r="AC278" s="5">
        <f>IF(AA278&gt;Inputs!$B$34,Inputs!$B$34,AA278)</f>
        <v>0</v>
      </c>
      <c r="AD278" s="11">
        <f t="shared" si="28"/>
        <v>0</v>
      </c>
      <c r="AE278" s="11">
        <f t="shared" si="29"/>
        <v>0</v>
      </c>
    </row>
    <row r="279" spans="1:31" x14ac:dyDescent="0.25">
      <c r="A279" s="1">
        <f>'Salary and Rating'!A280</f>
        <v>0</v>
      </c>
      <c r="B279" s="1">
        <f>'Salary and Rating'!B280</f>
        <v>0</v>
      </c>
      <c r="C279" s="13">
        <f>'Salary and Rating'!C280</f>
        <v>0</v>
      </c>
      <c r="D279" s="5">
        <v>0</v>
      </c>
      <c r="E279" s="5">
        <v>0</v>
      </c>
      <c r="F279" s="5">
        <v>0</v>
      </c>
      <c r="G279" s="5">
        <v>0</v>
      </c>
      <c r="H279" s="5">
        <v>0</v>
      </c>
      <c r="I279" s="5">
        <f>'Salary and Rating'!J280</f>
        <v>0</v>
      </c>
      <c r="J279" s="5">
        <f>IFERROR(IF(VLOOKUP(I279,Inputs!$A$20:$G$29,3,FALSE)="Stipend Award",VLOOKUP(I279,Inputs!$A$7:$G$16,3,FALSE),0),0)</f>
        <v>0</v>
      </c>
      <c r="K279" s="5">
        <f>IFERROR(IF(VLOOKUP(I279,Inputs!$A$20:$G$29,4,FALSE)="Stipend Award",VLOOKUP(I279,Inputs!$A$7:$G$16,4,FALSE),0),0)</f>
        <v>0</v>
      </c>
      <c r="L279" s="5">
        <f>IFERROR(IF(F279=1,IF(VLOOKUP(I279,Inputs!$A$20:$G$29,5,FALSE)="Stipend Award",VLOOKUP(I279,Inputs!$A$7:$G$16,5,FALSE),0),0),0)</f>
        <v>0</v>
      </c>
      <c r="M279" s="5">
        <f>IFERROR(IF(G279=1,IF(VLOOKUP(I279,Inputs!$A$20:$G$29,6,FALSE)="Stipend Award",VLOOKUP(I279,Inputs!$A$7:$G$16,6,FALSE),0),0),0)</f>
        <v>0</v>
      </c>
      <c r="N279" s="5">
        <f>IFERROR(IF(H279=1,IF(VLOOKUP(I279,Inputs!$A$20:$G$29,7,FALSE)="Stipend Award",VLOOKUP(I279,Inputs!$A$7:$G$16,7,FALSE),0),0),0)</f>
        <v>0</v>
      </c>
      <c r="O279" s="5">
        <f>IFERROR(IF(VLOOKUP(I279,Inputs!$A$20:$G$29,3,FALSE)="Base Increase",VLOOKUP(I279,Inputs!$A$7:$G$16,3,FALSE),0),0)</f>
        <v>0</v>
      </c>
      <c r="P279" s="5">
        <f>IFERROR(IF(VLOOKUP(I279,Inputs!$A$20:$G$29,4,FALSE)="Base Increase",VLOOKUP(I279,Inputs!$A$7:$G$16,4,FALSE),0),0)</f>
        <v>0</v>
      </c>
      <c r="Q279" s="5">
        <f>IFERROR(IF(F279=1,IF(VLOOKUP(I279,Inputs!$A$20:$G$29,5,FALSE)="Base Increase",VLOOKUP(I279,Inputs!$A$7:$G$16,5,FALSE),0),0),0)</f>
        <v>0</v>
      </c>
      <c r="R279" s="5">
        <f>IFERROR(IF(G279=1,IF(VLOOKUP(I279,Inputs!$A$20:$G$29,6,FALSE)="Base Increase",VLOOKUP(I279,Inputs!$A$7:$G$16,6,FALSE),0),0),0)</f>
        <v>0</v>
      </c>
      <c r="S279" s="5">
        <f>IFERROR(IF(H279=1,IF(VLOOKUP(I279,Inputs!$A$20:$G$29,7,FALSE)="Base Increase",VLOOKUP(I279,Inputs!$A$7:$G$16,7,FALSE),0),0),0)</f>
        <v>0</v>
      </c>
      <c r="T279" s="5">
        <f t="shared" si="24"/>
        <v>0</v>
      </c>
      <c r="U279" s="5">
        <f t="shared" si="25"/>
        <v>0</v>
      </c>
      <c r="V279" s="5">
        <f t="shared" si="26"/>
        <v>0</v>
      </c>
      <c r="W279" s="5">
        <f t="shared" si="27"/>
        <v>0</v>
      </c>
      <c r="X279" s="5">
        <f>IF(AND(I279&lt;=4,V279&gt;Inputs!$B$32),MAX(C279,Inputs!$B$32),V279)</f>
        <v>0</v>
      </c>
      <c r="Y279" s="5">
        <f>IF(AND(I279&lt;=4,W279&gt;Inputs!$B$32),MAX(C279,Inputs!$B$32),W279)</f>
        <v>0</v>
      </c>
      <c r="Z279" s="5">
        <f>IF(AND(I279&lt;=7,X279&gt;Inputs!$B$33),MAX(C279,Inputs!$B$33),X279)</f>
        <v>0</v>
      </c>
      <c r="AA279" s="5">
        <f>IF(W279&gt;Inputs!$B$34,Inputs!$B$34,Y279)</f>
        <v>0</v>
      </c>
      <c r="AB279" s="5">
        <f>IF(Z279&gt;Inputs!$B$34,Inputs!$B$34,Z279)</f>
        <v>0</v>
      </c>
      <c r="AC279" s="5">
        <f>IF(AA279&gt;Inputs!$B$34,Inputs!$B$34,AA279)</f>
        <v>0</v>
      </c>
      <c r="AD279" s="11">
        <f t="shared" si="28"/>
        <v>0</v>
      </c>
      <c r="AE279" s="11">
        <f t="shared" si="29"/>
        <v>0</v>
      </c>
    </row>
    <row r="280" spans="1:31" x14ac:dyDescent="0.25">
      <c r="A280" s="1">
        <f>'Salary and Rating'!A281</f>
        <v>0</v>
      </c>
      <c r="B280" s="1">
        <f>'Salary and Rating'!B281</f>
        <v>0</v>
      </c>
      <c r="C280" s="13">
        <f>'Salary and Rating'!C281</f>
        <v>0</v>
      </c>
      <c r="D280" s="5">
        <v>0</v>
      </c>
      <c r="E280" s="5">
        <v>0</v>
      </c>
      <c r="F280" s="5">
        <v>0</v>
      </c>
      <c r="G280" s="5">
        <v>0</v>
      </c>
      <c r="H280" s="5">
        <v>0</v>
      </c>
      <c r="I280" s="5">
        <f>'Salary and Rating'!J281</f>
        <v>0</v>
      </c>
      <c r="J280" s="5">
        <f>IFERROR(IF(VLOOKUP(I280,Inputs!$A$20:$G$29,3,FALSE)="Stipend Award",VLOOKUP(I280,Inputs!$A$7:$G$16,3,FALSE),0),0)</f>
        <v>0</v>
      </c>
      <c r="K280" s="5">
        <f>IFERROR(IF(VLOOKUP(I280,Inputs!$A$20:$G$29,4,FALSE)="Stipend Award",VLOOKUP(I280,Inputs!$A$7:$G$16,4,FALSE),0),0)</f>
        <v>0</v>
      </c>
      <c r="L280" s="5">
        <f>IFERROR(IF(F280=1,IF(VLOOKUP(I280,Inputs!$A$20:$G$29,5,FALSE)="Stipend Award",VLOOKUP(I280,Inputs!$A$7:$G$16,5,FALSE),0),0),0)</f>
        <v>0</v>
      </c>
      <c r="M280" s="5">
        <f>IFERROR(IF(G280=1,IF(VLOOKUP(I280,Inputs!$A$20:$G$29,6,FALSE)="Stipend Award",VLOOKUP(I280,Inputs!$A$7:$G$16,6,FALSE),0),0),0)</f>
        <v>0</v>
      </c>
      <c r="N280" s="5">
        <f>IFERROR(IF(H280=1,IF(VLOOKUP(I280,Inputs!$A$20:$G$29,7,FALSE)="Stipend Award",VLOOKUP(I280,Inputs!$A$7:$G$16,7,FALSE),0),0),0)</f>
        <v>0</v>
      </c>
      <c r="O280" s="5">
        <f>IFERROR(IF(VLOOKUP(I280,Inputs!$A$20:$G$29,3,FALSE)="Base Increase",VLOOKUP(I280,Inputs!$A$7:$G$16,3,FALSE),0),0)</f>
        <v>0</v>
      </c>
      <c r="P280" s="5">
        <f>IFERROR(IF(VLOOKUP(I280,Inputs!$A$20:$G$29,4,FALSE)="Base Increase",VLOOKUP(I280,Inputs!$A$7:$G$16,4,FALSE),0),0)</f>
        <v>0</v>
      </c>
      <c r="Q280" s="5">
        <f>IFERROR(IF(F280=1,IF(VLOOKUP(I280,Inputs!$A$20:$G$29,5,FALSE)="Base Increase",VLOOKUP(I280,Inputs!$A$7:$G$16,5,FALSE),0),0),0)</f>
        <v>0</v>
      </c>
      <c r="R280" s="5">
        <f>IFERROR(IF(G280=1,IF(VLOOKUP(I280,Inputs!$A$20:$G$29,6,FALSE)="Base Increase",VLOOKUP(I280,Inputs!$A$7:$G$16,6,FALSE),0),0),0)</f>
        <v>0</v>
      </c>
      <c r="S280" s="5">
        <f>IFERROR(IF(H280=1,IF(VLOOKUP(I280,Inputs!$A$20:$G$29,7,FALSE)="Base Increase",VLOOKUP(I280,Inputs!$A$7:$G$16,7,FALSE),0),0),0)</f>
        <v>0</v>
      </c>
      <c r="T280" s="5">
        <f t="shared" si="24"/>
        <v>0</v>
      </c>
      <c r="U280" s="5">
        <f t="shared" si="25"/>
        <v>0</v>
      </c>
      <c r="V280" s="5">
        <f t="shared" si="26"/>
        <v>0</v>
      </c>
      <c r="W280" s="5">
        <f t="shared" si="27"/>
        <v>0</v>
      </c>
      <c r="X280" s="5">
        <f>IF(AND(I280&lt;=4,V280&gt;Inputs!$B$32),MAX(C280,Inputs!$B$32),V280)</f>
        <v>0</v>
      </c>
      <c r="Y280" s="5">
        <f>IF(AND(I280&lt;=4,W280&gt;Inputs!$B$32),MAX(C280,Inputs!$B$32),W280)</f>
        <v>0</v>
      </c>
      <c r="Z280" s="5">
        <f>IF(AND(I280&lt;=7,X280&gt;Inputs!$B$33),MAX(C280,Inputs!$B$33),X280)</f>
        <v>0</v>
      </c>
      <c r="AA280" s="5">
        <f>IF(W280&gt;Inputs!$B$34,Inputs!$B$34,Y280)</f>
        <v>0</v>
      </c>
      <c r="AB280" s="5">
        <f>IF(Z280&gt;Inputs!$B$34,Inputs!$B$34,Z280)</f>
        <v>0</v>
      </c>
      <c r="AC280" s="5">
        <f>IF(AA280&gt;Inputs!$B$34,Inputs!$B$34,AA280)</f>
        <v>0</v>
      </c>
      <c r="AD280" s="11">
        <f t="shared" si="28"/>
        <v>0</v>
      </c>
      <c r="AE280" s="11">
        <f t="shared" si="29"/>
        <v>0</v>
      </c>
    </row>
    <row r="281" spans="1:31" x14ac:dyDescent="0.25">
      <c r="A281" s="1">
        <f>'Salary and Rating'!A282</f>
        <v>0</v>
      </c>
      <c r="B281" s="1">
        <f>'Salary and Rating'!B282</f>
        <v>0</v>
      </c>
      <c r="C281" s="13">
        <f>'Salary and Rating'!C282</f>
        <v>0</v>
      </c>
      <c r="D281" s="5">
        <v>0</v>
      </c>
      <c r="E281" s="5">
        <v>0</v>
      </c>
      <c r="F281" s="5">
        <v>0</v>
      </c>
      <c r="G281" s="5">
        <v>0</v>
      </c>
      <c r="H281" s="5">
        <v>0</v>
      </c>
      <c r="I281" s="5">
        <f>'Salary and Rating'!J282</f>
        <v>0</v>
      </c>
      <c r="J281" s="5">
        <f>IFERROR(IF(VLOOKUP(I281,Inputs!$A$20:$G$29,3,FALSE)="Stipend Award",VLOOKUP(I281,Inputs!$A$7:$G$16,3,FALSE),0),0)</f>
        <v>0</v>
      </c>
      <c r="K281" s="5">
        <f>IFERROR(IF(VLOOKUP(I281,Inputs!$A$20:$G$29,4,FALSE)="Stipend Award",VLOOKUP(I281,Inputs!$A$7:$G$16,4,FALSE),0),0)</f>
        <v>0</v>
      </c>
      <c r="L281" s="5">
        <f>IFERROR(IF(F281=1,IF(VLOOKUP(I281,Inputs!$A$20:$G$29,5,FALSE)="Stipend Award",VLOOKUP(I281,Inputs!$A$7:$G$16,5,FALSE),0),0),0)</f>
        <v>0</v>
      </c>
      <c r="M281" s="5">
        <f>IFERROR(IF(G281=1,IF(VLOOKUP(I281,Inputs!$A$20:$G$29,6,FALSE)="Stipend Award",VLOOKUP(I281,Inputs!$A$7:$G$16,6,FALSE),0),0),0)</f>
        <v>0</v>
      </c>
      <c r="N281" s="5">
        <f>IFERROR(IF(H281=1,IF(VLOOKUP(I281,Inputs!$A$20:$G$29,7,FALSE)="Stipend Award",VLOOKUP(I281,Inputs!$A$7:$G$16,7,FALSE),0),0),0)</f>
        <v>0</v>
      </c>
      <c r="O281" s="5">
        <f>IFERROR(IF(VLOOKUP(I281,Inputs!$A$20:$G$29,3,FALSE)="Base Increase",VLOOKUP(I281,Inputs!$A$7:$G$16,3,FALSE),0),0)</f>
        <v>0</v>
      </c>
      <c r="P281" s="5">
        <f>IFERROR(IF(VLOOKUP(I281,Inputs!$A$20:$G$29,4,FALSE)="Base Increase",VLOOKUP(I281,Inputs!$A$7:$G$16,4,FALSE),0),0)</f>
        <v>0</v>
      </c>
      <c r="Q281" s="5">
        <f>IFERROR(IF(F281=1,IF(VLOOKUP(I281,Inputs!$A$20:$G$29,5,FALSE)="Base Increase",VLOOKUP(I281,Inputs!$A$7:$G$16,5,FALSE),0),0),0)</f>
        <v>0</v>
      </c>
      <c r="R281" s="5">
        <f>IFERROR(IF(G281=1,IF(VLOOKUP(I281,Inputs!$A$20:$G$29,6,FALSE)="Base Increase",VLOOKUP(I281,Inputs!$A$7:$G$16,6,FALSE),0),0),0)</f>
        <v>0</v>
      </c>
      <c r="S281" s="5">
        <f>IFERROR(IF(H281=1,IF(VLOOKUP(I281,Inputs!$A$20:$G$29,7,FALSE)="Base Increase",VLOOKUP(I281,Inputs!$A$7:$G$16,7,FALSE),0),0),0)</f>
        <v>0</v>
      </c>
      <c r="T281" s="5">
        <f t="shared" si="24"/>
        <v>0</v>
      </c>
      <c r="U281" s="5">
        <f t="shared" si="25"/>
        <v>0</v>
      </c>
      <c r="V281" s="5">
        <f t="shared" si="26"/>
        <v>0</v>
      </c>
      <c r="W281" s="5">
        <f t="shared" si="27"/>
        <v>0</v>
      </c>
      <c r="X281" s="5">
        <f>IF(AND(I281&lt;=4,V281&gt;Inputs!$B$32),MAX(C281,Inputs!$B$32),V281)</f>
        <v>0</v>
      </c>
      <c r="Y281" s="5">
        <f>IF(AND(I281&lt;=4,W281&gt;Inputs!$B$32),MAX(C281,Inputs!$B$32),W281)</f>
        <v>0</v>
      </c>
      <c r="Z281" s="5">
        <f>IF(AND(I281&lt;=7,X281&gt;Inputs!$B$33),MAX(C281,Inputs!$B$33),X281)</f>
        <v>0</v>
      </c>
      <c r="AA281" s="5">
        <f>IF(W281&gt;Inputs!$B$34,Inputs!$B$34,Y281)</f>
        <v>0</v>
      </c>
      <c r="AB281" s="5">
        <f>IF(Z281&gt;Inputs!$B$34,Inputs!$B$34,Z281)</f>
        <v>0</v>
      </c>
      <c r="AC281" s="5">
        <f>IF(AA281&gt;Inputs!$B$34,Inputs!$B$34,AA281)</f>
        <v>0</v>
      </c>
      <c r="AD281" s="11">
        <f t="shared" si="28"/>
        <v>0</v>
      </c>
      <c r="AE281" s="11">
        <f t="shared" si="29"/>
        <v>0</v>
      </c>
    </row>
    <row r="282" spans="1:31" x14ac:dyDescent="0.25">
      <c r="A282" s="1">
        <f>'Salary and Rating'!A283</f>
        <v>0</v>
      </c>
      <c r="B282" s="1">
        <f>'Salary and Rating'!B283</f>
        <v>0</v>
      </c>
      <c r="C282" s="13">
        <f>'Salary and Rating'!C283</f>
        <v>0</v>
      </c>
      <c r="D282" s="5">
        <v>0</v>
      </c>
      <c r="E282" s="5">
        <v>0</v>
      </c>
      <c r="F282" s="5">
        <v>0</v>
      </c>
      <c r="G282" s="5">
        <v>0</v>
      </c>
      <c r="H282" s="5">
        <v>0</v>
      </c>
      <c r="I282" s="5">
        <f>'Salary and Rating'!J283</f>
        <v>0</v>
      </c>
      <c r="J282" s="5">
        <f>IFERROR(IF(VLOOKUP(I282,Inputs!$A$20:$G$29,3,FALSE)="Stipend Award",VLOOKUP(I282,Inputs!$A$7:$G$16,3,FALSE),0),0)</f>
        <v>0</v>
      </c>
      <c r="K282" s="5">
        <f>IFERROR(IF(VLOOKUP(I282,Inputs!$A$20:$G$29,4,FALSE)="Stipend Award",VLOOKUP(I282,Inputs!$A$7:$G$16,4,FALSE),0),0)</f>
        <v>0</v>
      </c>
      <c r="L282" s="5">
        <f>IFERROR(IF(F282=1,IF(VLOOKUP(I282,Inputs!$A$20:$G$29,5,FALSE)="Stipend Award",VLOOKUP(I282,Inputs!$A$7:$G$16,5,FALSE),0),0),0)</f>
        <v>0</v>
      </c>
      <c r="M282" s="5">
        <f>IFERROR(IF(G282=1,IF(VLOOKUP(I282,Inputs!$A$20:$G$29,6,FALSE)="Stipend Award",VLOOKUP(I282,Inputs!$A$7:$G$16,6,FALSE),0),0),0)</f>
        <v>0</v>
      </c>
      <c r="N282" s="5">
        <f>IFERROR(IF(H282=1,IF(VLOOKUP(I282,Inputs!$A$20:$G$29,7,FALSE)="Stipend Award",VLOOKUP(I282,Inputs!$A$7:$G$16,7,FALSE),0),0),0)</f>
        <v>0</v>
      </c>
      <c r="O282" s="5">
        <f>IFERROR(IF(VLOOKUP(I282,Inputs!$A$20:$G$29,3,FALSE)="Base Increase",VLOOKUP(I282,Inputs!$A$7:$G$16,3,FALSE),0),0)</f>
        <v>0</v>
      </c>
      <c r="P282" s="5">
        <f>IFERROR(IF(VLOOKUP(I282,Inputs!$A$20:$G$29,4,FALSE)="Base Increase",VLOOKUP(I282,Inputs!$A$7:$G$16,4,FALSE),0),0)</f>
        <v>0</v>
      </c>
      <c r="Q282" s="5">
        <f>IFERROR(IF(F282=1,IF(VLOOKUP(I282,Inputs!$A$20:$G$29,5,FALSE)="Base Increase",VLOOKUP(I282,Inputs!$A$7:$G$16,5,FALSE),0),0),0)</f>
        <v>0</v>
      </c>
      <c r="R282" s="5">
        <f>IFERROR(IF(G282=1,IF(VLOOKUP(I282,Inputs!$A$20:$G$29,6,FALSE)="Base Increase",VLOOKUP(I282,Inputs!$A$7:$G$16,6,FALSE),0),0),0)</f>
        <v>0</v>
      </c>
      <c r="S282" s="5">
        <f>IFERROR(IF(H282=1,IF(VLOOKUP(I282,Inputs!$A$20:$G$29,7,FALSE)="Base Increase",VLOOKUP(I282,Inputs!$A$7:$G$16,7,FALSE),0),0),0)</f>
        <v>0</v>
      </c>
      <c r="T282" s="5">
        <f t="shared" si="24"/>
        <v>0</v>
      </c>
      <c r="U282" s="5">
        <f t="shared" si="25"/>
        <v>0</v>
      </c>
      <c r="V282" s="5">
        <f t="shared" si="26"/>
        <v>0</v>
      </c>
      <c r="W282" s="5">
        <f t="shared" si="27"/>
        <v>0</v>
      </c>
      <c r="X282" s="5">
        <f>IF(AND(I282&lt;=4,V282&gt;Inputs!$B$32),MAX(C282,Inputs!$B$32),V282)</f>
        <v>0</v>
      </c>
      <c r="Y282" s="5">
        <f>IF(AND(I282&lt;=4,W282&gt;Inputs!$B$32),MAX(C282,Inputs!$B$32),W282)</f>
        <v>0</v>
      </c>
      <c r="Z282" s="5">
        <f>IF(AND(I282&lt;=7,X282&gt;Inputs!$B$33),MAX(C282,Inputs!$B$33),X282)</f>
        <v>0</v>
      </c>
      <c r="AA282" s="5">
        <f>IF(W282&gt;Inputs!$B$34,Inputs!$B$34,Y282)</f>
        <v>0</v>
      </c>
      <c r="AB282" s="5">
        <f>IF(Z282&gt;Inputs!$B$34,Inputs!$B$34,Z282)</f>
        <v>0</v>
      </c>
      <c r="AC282" s="5">
        <f>IF(AA282&gt;Inputs!$B$34,Inputs!$B$34,AA282)</f>
        <v>0</v>
      </c>
      <c r="AD282" s="11">
        <f t="shared" si="28"/>
        <v>0</v>
      </c>
      <c r="AE282" s="11">
        <f t="shared" si="29"/>
        <v>0</v>
      </c>
    </row>
    <row r="283" spans="1:31" x14ac:dyDescent="0.25">
      <c r="A283" s="1">
        <f>'Salary and Rating'!A284</f>
        <v>0</v>
      </c>
      <c r="B283" s="1">
        <f>'Salary and Rating'!B284</f>
        <v>0</v>
      </c>
      <c r="C283" s="13">
        <f>'Salary and Rating'!C284</f>
        <v>0</v>
      </c>
      <c r="D283" s="5">
        <v>0</v>
      </c>
      <c r="E283" s="5">
        <v>0</v>
      </c>
      <c r="F283" s="5">
        <v>0</v>
      </c>
      <c r="G283" s="5">
        <v>0</v>
      </c>
      <c r="H283" s="5">
        <v>0</v>
      </c>
      <c r="I283" s="5">
        <f>'Salary and Rating'!J284</f>
        <v>0</v>
      </c>
      <c r="J283" s="5">
        <f>IFERROR(IF(VLOOKUP(I283,Inputs!$A$20:$G$29,3,FALSE)="Stipend Award",VLOOKUP(I283,Inputs!$A$7:$G$16,3,FALSE),0),0)</f>
        <v>0</v>
      </c>
      <c r="K283" s="5">
        <f>IFERROR(IF(VLOOKUP(I283,Inputs!$A$20:$G$29,4,FALSE)="Stipend Award",VLOOKUP(I283,Inputs!$A$7:$G$16,4,FALSE),0),0)</f>
        <v>0</v>
      </c>
      <c r="L283" s="5">
        <f>IFERROR(IF(F283=1,IF(VLOOKUP(I283,Inputs!$A$20:$G$29,5,FALSE)="Stipend Award",VLOOKUP(I283,Inputs!$A$7:$G$16,5,FALSE),0),0),0)</f>
        <v>0</v>
      </c>
      <c r="M283" s="5">
        <f>IFERROR(IF(G283=1,IF(VLOOKUP(I283,Inputs!$A$20:$G$29,6,FALSE)="Stipend Award",VLOOKUP(I283,Inputs!$A$7:$G$16,6,FALSE),0),0),0)</f>
        <v>0</v>
      </c>
      <c r="N283" s="5">
        <f>IFERROR(IF(H283=1,IF(VLOOKUP(I283,Inputs!$A$20:$G$29,7,FALSE)="Stipend Award",VLOOKUP(I283,Inputs!$A$7:$G$16,7,FALSE),0),0),0)</f>
        <v>0</v>
      </c>
      <c r="O283" s="5">
        <f>IFERROR(IF(VLOOKUP(I283,Inputs!$A$20:$G$29,3,FALSE)="Base Increase",VLOOKUP(I283,Inputs!$A$7:$G$16,3,FALSE),0),0)</f>
        <v>0</v>
      </c>
      <c r="P283" s="5">
        <f>IFERROR(IF(VLOOKUP(I283,Inputs!$A$20:$G$29,4,FALSE)="Base Increase",VLOOKUP(I283,Inputs!$A$7:$G$16,4,FALSE),0),0)</f>
        <v>0</v>
      </c>
      <c r="Q283" s="5">
        <f>IFERROR(IF(F283=1,IF(VLOOKUP(I283,Inputs!$A$20:$G$29,5,FALSE)="Base Increase",VLOOKUP(I283,Inputs!$A$7:$G$16,5,FALSE),0),0),0)</f>
        <v>0</v>
      </c>
      <c r="R283" s="5">
        <f>IFERROR(IF(G283=1,IF(VLOOKUP(I283,Inputs!$A$20:$G$29,6,FALSE)="Base Increase",VLOOKUP(I283,Inputs!$A$7:$G$16,6,FALSE),0),0),0)</f>
        <v>0</v>
      </c>
      <c r="S283" s="5">
        <f>IFERROR(IF(H283=1,IF(VLOOKUP(I283,Inputs!$A$20:$G$29,7,FALSE)="Base Increase",VLOOKUP(I283,Inputs!$A$7:$G$16,7,FALSE),0),0),0)</f>
        <v>0</v>
      </c>
      <c r="T283" s="5">
        <f t="shared" si="24"/>
        <v>0</v>
      </c>
      <c r="U283" s="5">
        <f t="shared" si="25"/>
        <v>0</v>
      </c>
      <c r="V283" s="5">
        <f t="shared" si="26"/>
        <v>0</v>
      </c>
      <c r="W283" s="5">
        <f t="shared" si="27"/>
        <v>0</v>
      </c>
      <c r="X283" s="5">
        <f>IF(AND(I283&lt;=4,V283&gt;Inputs!$B$32),MAX(C283,Inputs!$B$32),V283)</f>
        <v>0</v>
      </c>
      <c r="Y283" s="5">
        <f>IF(AND(I283&lt;=4,W283&gt;Inputs!$B$32),MAX(C283,Inputs!$B$32),W283)</f>
        <v>0</v>
      </c>
      <c r="Z283" s="5">
        <f>IF(AND(I283&lt;=7,X283&gt;Inputs!$B$33),MAX(C283,Inputs!$B$33),X283)</f>
        <v>0</v>
      </c>
      <c r="AA283" s="5">
        <f>IF(W283&gt;Inputs!$B$34,Inputs!$B$34,Y283)</f>
        <v>0</v>
      </c>
      <c r="AB283" s="5">
        <f>IF(Z283&gt;Inputs!$B$34,Inputs!$B$34,Z283)</f>
        <v>0</v>
      </c>
      <c r="AC283" s="5">
        <f>IF(AA283&gt;Inputs!$B$34,Inputs!$B$34,AA283)</f>
        <v>0</v>
      </c>
      <c r="AD283" s="11">
        <f t="shared" si="28"/>
        <v>0</v>
      </c>
      <c r="AE283" s="11">
        <f t="shared" si="29"/>
        <v>0</v>
      </c>
    </row>
    <row r="284" spans="1:31" x14ac:dyDescent="0.25">
      <c r="A284" s="1">
        <f>'Salary and Rating'!A285</f>
        <v>0</v>
      </c>
      <c r="B284" s="1">
        <f>'Salary and Rating'!B285</f>
        <v>0</v>
      </c>
      <c r="C284" s="13">
        <f>'Salary and Rating'!C285</f>
        <v>0</v>
      </c>
      <c r="D284" s="5">
        <v>0</v>
      </c>
      <c r="E284" s="5">
        <v>0</v>
      </c>
      <c r="F284" s="5">
        <v>0</v>
      </c>
      <c r="G284" s="5">
        <v>0</v>
      </c>
      <c r="H284" s="5">
        <v>0</v>
      </c>
      <c r="I284" s="5">
        <f>'Salary and Rating'!J285</f>
        <v>0</v>
      </c>
      <c r="J284" s="5">
        <f>IFERROR(IF(VLOOKUP(I284,Inputs!$A$20:$G$29,3,FALSE)="Stipend Award",VLOOKUP(I284,Inputs!$A$7:$G$16,3,FALSE),0),0)</f>
        <v>0</v>
      </c>
      <c r="K284" s="5">
        <f>IFERROR(IF(VLOOKUP(I284,Inputs!$A$20:$G$29,4,FALSE)="Stipend Award",VLOOKUP(I284,Inputs!$A$7:$G$16,4,FALSE),0),0)</f>
        <v>0</v>
      </c>
      <c r="L284" s="5">
        <f>IFERROR(IF(F284=1,IF(VLOOKUP(I284,Inputs!$A$20:$G$29,5,FALSE)="Stipend Award",VLOOKUP(I284,Inputs!$A$7:$G$16,5,FALSE),0),0),0)</f>
        <v>0</v>
      </c>
      <c r="M284" s="5">
        <f>IFERROR(IF(G284=1,IF(VLOOKUP(I284,Inputs!$A$20:$G$29,6,FALSE)="Stipend Award",VLOOKUP(I284,Inputs!$A$7:$G$16,6,FALSE),0),0),0)</f>
        <v>0</v>
      </c>
      <c r="N284" s="5">
        <f>IFERROR(IF(H284=1,IF(VLOOKUP(I284,Inputs!$A$20:$G$29,7,FALSE)="Stipend Award",VLOOKUP(I284,Inputs!$A$7:$G$16,7,FALSE),0),0),0)</f>
        <v>0</v>
      </c>
      <c r="O284" s="5">
        <f>IFERROR(IF(VLOOKUP(I284,Inputs!$A$20:$G$29,3,FALSE)="Base Increase",VLOOKUP(I284,Inputs!$A$7:$G$16,3,FALSE),0),0)</f>
        <v>0</v>
      </c>
      <c r="P284" s="5">
        <f>IFERROR(IF(VLOOKUP(I284,Inputs!$A$20:$G$29,4,FALSE)="Base Increase",VLOOKUP(I284,Inputs!$A$7:$G$16,4,FALSE),0),0)</f>
        <v>0</v>
      </c>
      <c r="Q284" s="5">
        <f>IFERROR(IF(F284=1,IF(VLOOKUP(I284,Inputs!$A$20:$G$29,5,FALSE)="Base Increase",VLOOKUP(I284,Inputs!$A$7:$G$16,5,FALSE),0),0),0)</f>
        <v>0</v>
      </c>
      <c r="R284" s="5">
        <f>IFERROR(IF(G284=1,IF(VLOOKUP(I284,Inputs!$A$20:$G$29,6,FALSE)="Base Increase",VLOOKUP(I284,Inputs!$A$7:$G$16,6,FALSE),0),0),0)</f>
        <v>0</v>
      </c>
      <c r="S284" s="5">
        <f>IFERROR(IF(H284=1,IF(VLOOKUP(I284,Inputs!$A$20:$G$29,7,FALSE)="Base Increase",VLOOKUP(I284,Inputs!$A$7:$G$16,7,FALSE),0),0),0)</f>
        <v>0</v>
      </c>
      <c r="T284" s="5">
        <f t="shared" si="24"/>
        <v>0</v>
      </c>
      <c r="U284" s="5">
        <f t="shared" si="25"/>
        <v>0</v>
      </c>
      <c r="V284" s="5">
        <f t="shared" si="26"/>
        <v>0</v>
      </c>
      <c r="W284" s="5">
        <f t="shared" si="27"/>
        <v>0</v>
      </c>
      <c r="X284" s="5">
        <f>IF(AND(I284&lt;=4,V284&gt;Inputs!$B$32),MAX(C284,Inputs!$B$32),V284)</f>
        <v>0</v>
      </c>
      <c r="Y284" s="5">
        <f>IF(AND(I284&lt;=4,W284&gt;Inputs!$B$32),MAX(C284,Inputs!$B$32),W284)</f>
        <v>0</v>
      </c>
      <c r="Z284" s="5">
        <f>IF(AND(I284&lt;=7,X284&gt;Inputs!$B$33),MAX(C284,Inputs!$B$33),X284)</f>
        <v>0</v>
      </c>
      <c r="AA284" s="5">
        <f>IF(W284&gt;Inputs!$B$34,Inputs!$B$34,Y284)</f>
        <v>0</v>
      </c>
      <c r="AB284" s="5">
        <f>IF(Z284&gt;Inputs!$B$34,Inputs!$B$34,Z284)</f>
        <v>0</v>
      </c>
      <c r="AC284" s="5">
        <f>IF(AA284&gt;Inputs!$B$34,Inputs!$B$34,AA284)</f>
        <v>0</v>
      </c>
      <c r="AD284" s="11">
        <f t="shared" si="28"/>
        <v>0</v>
      </c>
      <c r="AE284" s="11">
        <f t="shared" si="29"/>
        <v>0</v>
      </c>
    </row>
    <row r="285" spans="1:31" x14ac:dyDescent="0.25">
      <c r="A285" s="1">
        <f>'Salary and Rating'!A286</f>
        <v>0</v>
      </c>
      <c r="B285" s="1">
        <f>'Salary and Rating'!B286</f>
        <v>0</v>
      </c>
      <c r="C285" s="13">
        <f>'Salary and Rating'!C286</f>
        <v>0</v>
      </c>
      <c r="D285" s="5">
        <v>0</v>
      </c>
      <c r="E285" s="5">
        <v>0</v>
      </c>
      <c r="F285" s="5">
        <v>0</v>
      </c>
      <c r="G285" s="5">
        <v>0</v>
      </c>
      <c r="H285" s="5">
        <v>0</v>
      </c>
      <c r="I285" s="5">
        <f>'Salary and Rating'!J286</f>
        <v>0</v>
      </c>
      <c r="J285" s="5">
        <f>IFERROR(IF(VLOOKUP(I285,Inputs!$A$20:$G$29,3,FALSE)="Stipend Award",VLOOKUP(I285,Inputs!$A$7:$G$16,3,FALSE),0),0)</f>
        <v>0</v>
      </c>
      <c r="K285" s="5">
        <f>IFERROR(IF(VLOOKUP(I285,Inputs!$A$20:$G$29,4,FALSE)="Stipend Award",VLOOKUP(I285,Inputs!$A$7:$G$16,4,FALSE),0),0)</f>
        <v>0</v>
      </c>
      <c r="L285" s="5">
        <f>IFERROR(IF(F285=1,IF(VLOOKUP(I285,Inputs!$A$20:$G$29,5,FALSE)="Stipend Award",VLOOKUP(I285,Inputs!$A$7:$G$16,5,FALSE),0),0),0)</f>
        <v>0</v>
      </c>
      <c r="M285" s="5">
        <f>IFERROR(IF(G285=1,IF(VLOOKUP(I285,Inputs!$A$20:$G$29,6,FALSE)="Stipend Award",VLOOKUP(I285,Inputs!$A$7:$G$16,6,FALSE),0),0),0)</f>
        <v>0</v>
      </c>
      <c r="N285" s="5">
        <f>IFERROR(IF(H285=1,IF(VLOOKUP(I285,Inputs!$A$20:$G$29,7,FALSE)="Stipend Award",VLOOKUP(I285,Inputs!$A$7:$G$16,7,FALSE),0),0),0)</f>
        <v>0</v>
      </c>
      <c r="O285" s="5">
        <f>IFERROR(IF(VLOOKUP(I285,Inputs!$A$20:$G$29,3,FALSE)="Base Increase",VLOOKUP(I285,Inputs!$A$7:$G$16,3,FALSE),0),0)</f>
        <v>0</v>
      </c>
      <c r="P285" s="5">
        <f>IFERROR(IF(VLOOKUP(I285,Inputs!$A$20:$G$29,4,FALSE)="Base Increase",VLOOKUP(I285,Inputs!$A$7:$G$16,4,FALSE),0),0)</f>
        <v>0</v>
      </c>
      <c r="Q285" s="5">
        <f>IFERROR(IF(F285=1,IF(VLOOKUP(I285,Inputs!$A$20:$G$29,5,FALSE)="Base Increase",VLOOKUP(I285,Inputs!$A$7:$G$16,5,FALSE),0),0),0)</f>
        <v>0</v>
      </c>
      <c r="R285" s="5">
        <f>IFERROR(IF(G285=1,IF(VLOOKUP(I285,Inputs!$A$20:$G$29,6,FALSE)="Base Increase",VLOOKUP(I285,Inputs!$A$7:$G$16,6,FALSE),0),0),0)</f>
        <v>0</v>
      </c>
      <c r="S285" s="5">
        <f>IFERROR(IF(H285=1,IF(VLOOKUP(I285,Inputs!$A$20:$G$29,7,FALSE)="Base Increase",VLOOKUP(I285,Inputs!$A$7:$G$16,7,FALSE),0),0),0)</f>
        <v>0</v>
      </c>
      <c r="T285" s="5">
        <f t="shared" si="24"/>
        <v>0</v>
      </c>
      <c r="U285" s="5">
        <f t="shared" si="25"/>
        <v>0</v>
      </c>
      <c r="V285" s="5">
        <f t="shared" si="26"/>
        <v>0</v>
      </c>
      <c r="W285" s="5">
        <f t="shared" si="27"/>
        <v>0</v>
      </c>
      <c r="X285" s="5">
        <f>IF(AND(I285&lt;=4,V285&gt;Inputs!$B$32),MAX(C285,Inputs!$B$32),V285)</f>
        <v>0</v>
      </c>
      <c r="Y285" s="5">
        <f>IF(AND(I285&lt;=4,W285&gt;Inputs!$B$32),MAX(C285,Inputs!$B$32),W285)</f>
        <v>0</v>
      </c>
      <c r="Z285" s="5">
        <f>IF(AND(I285&lt;=7,X285&gt;Inputs!$B$33),MAX(C285,Inputs!$B$33),X285)</f>
        <v>0</v>
      </c>
      <c r="AA285" s="5">
        <f>IF(W285&gt;Inputs!$B$34,Inputs!$B$34,Y285)</f>
        <v>0</v>
      </c>
      <c r="AB285" s="5">
        <f>IF(Z285&gt;Inputs!$B$34,Inputs!$B$34,Z285)</f>
        <v>0</v>
      </c>
      <c r="AC285" s="5">
        <f>IF(AA285&gt;Inputs!$B$34,Inputs!$B$34,AA285)</f>
        <v>0</v>
      </c>
      <c r="AD285" s="11">
        <f t="shared" si="28"/>
        <v>0</v>
      </c>
      <c r="AE285" s="11">
        <f t="shared" si="29"/>
        <v>0</v>
      </c>
    </row>
    <row r="286" spans="1:31" x14ac:dyDescent="0.25">
      <c r="A286" s="1">
        <f>'Salary and Rating'!A287</f>
        <v>0</v>
      </c>
      <c r="B286" s="1">
        <f>'Salary and Rating'!B287</f>
        <v>0</v>
      </c>
      <c r="C286" s="13">
        <f>'Salary and Rating'!C287</f>
        <v>0</v>
      </c>
      <c r="D286" s="5">
        <v>0</v>
      </c>
      <c r="E286" s="5">
        <v>0</v>
      </c>
      <c r="F286" s="5">
        <v>0</v>
      </c>
      <c r="G286" s="5">
        <v>0</v>
      </c>
      <c r="H286" s="5">
        <v>0</v>
      </c>
      <c r="I286" s="5">
        <f>'Salary and Rating'!J287</f>
        <v>0</v>
      </c>
      <c r="J286" s="5">
        <f>IFERROR(IF(VLOOKUP(I286,Inputs!$A$20:$G$29,3,FALSE)="Stipend Award",VLOOKUP(I286,Inputs!$A$7:$G$16,3,FALSE),0),0)</f>
        <v>0</v>
      </c>
      <c r="K286" s="5">
        <f>IFERROR(IF(VLOOKUP(I286,Inputs!$A$20:$G$29,4,FALSE)="Stipend Award",VLOOKUP(I286,Inputs!$A$7:$G$16,4,FALSE),0),0)</f>
        <v>0</v>
      </c>
      <c r="L286" s="5">
        <f>IFERROR(IF(F286=1,IF(VLOOKUP(I286,Inputs!$A$20:$G$29,5,FALSE)="Stipend Award",VLOOKUP(I286,Inputs!$A$7:$G$16,5,FALSE),0),0),0)</f>
        <v>0</v>
      </c>
      <c r="M286" s="5">
        <f>IFERROR(IF(G286=1,IF(VLOOKUP(I286,Inputs!$A$20:$G$29,6,FALSE)="Stipend Award",VLOOKUP(I286,Inputs!$A$7:$G$16,6,FALSE),0),0),0)</f>
        <v>0</v>
      </c>
      <c r="N286" s="5">
        <f>IFERROR(IF(H286=1,IF(VLOOKUP(I286,Inputs!$A$20:$G$29,7,FALSE)="Stipend Award",VLOOKUP(I286,Inputs!$A$7:$G$16,7,FALSE),0),0),0)</f>
        <v>0</v>
      </c>
      <c r="O286" s="5">
        <f>IFERROR(IF(VLOOKUP(I286,Inputs!$A$20:$G$29,3,FALSE)="Base Increase",VLOOKUP(I286,Inputs!$A$7:$G$16,3,FALSE),0),0)</f>
        <v>0</v>
      </c>
      <c r="P286" s="5">
        <f>IFERROR(IF(VLOOKUP(I286,Inputs!$A$20:$G$29,4,FALSE)="Base Increase",VLOOKUP(I286,Inputs!$A$7:$G$16,4,FALSE),0),0)</f>
        <v>0</v>
      </c>
      <c r="Q286" s="5">
        <f>IFERROR(IF(F286=1,IF(VLOOKUP(I286,Inputs!$A$20:$G$29,5,FALSE)="Base Increase",VLOOKUP(I286,Inputs!$A$7:$G$16,5,FALSE),0),0),0)</f>
        <v>0</v>
      </c>
      <c r="R286" s="5">
        <f>IFERROR(IF(G286=1,IF(VLOOKUP(I286,Inputs!$A$20:$G$29,6,FALSE)="Base Increase",VLOOKUP(I286,Inputs!$A$7:$G$16,6,FALSE),0),0),0)</f>
        <v>0</v>
      </c>
      <c r="S286" s="5">
        <f>IFERROR(IF(H286=1,IF(VLOOKUP(I286,Inputs!$A$20:$G$29,7,FALSE)="Base Increase",VLOOKUP(I286,Inputs!$A$7:$G$16,7,FALSE),0),0),0)</f>
        <v>0</v>
      </c>
      <c r="T286" s="5">
        <f t="shared" si="24"/>
        <v>0</v>
      </c>
      <c r="U286" s="5">
        <f t="shared" si="25"/>
        <v>0</v>
      </c>
      <c r="V286" s="5">
        <f t="shared" si="26"/>
        <v>0</v>
      </c>
      <c r="W286" s="5">
        <f t="shared" si="27"/>
        <v>0</v>
      </c>
      <c r="X286" s="5">
        <f>IF(AND(I286&lt;=4,V286&gt;Inputs!$B$32),MAX(C286,Inputs!$B$32),V286)</f>
        <v>0</v>
      </c>
      <c r="Y286" s="5">
        <f>IF(AND(I286&lt;=4,W286&gt;Inputs!$B$32),MAX(C286,Inputs!$B$32),W286)</f>
        <v>0</v>
      </c>
      <c r="Z286" s="5">
        <f>IF(AND(I286&lt;=7,X286&gt;Inputs!$B$33),MAX(C286,Inputs!$B$33),X286)</f>
        <v>0</v>
      </c>
      <c r="AA286" s="5">
        <f>IF(W286&gt;Inputs!$B$34,Inputs!$B$34,Y286)</f>
        <v>0</v>
      </c>
      <c r="AB286" s="5">
        <f>IF(Z286&gt;Inputs!$B$34,Inputs!$B$34,Z286)</f>
        <v>0</v>
      </c>
      <c r="AC286" s="5">
        <f>IF(AA286&gt;Inputs!$B$34,Inputs!$B$34,AA286)</f>
        <v>0</v>
      </c>
      <c r="AD286" s="11">
        <f t="shared" si="28"/>
        <v>0</v>
      </c>
      <c r="AE286" s="11">
        <f t="shared" si="29"/>
        <v>0</v>
      </c>
    </row>
    <row r="287" spans="1:31" x14ac:dyDescent="0.25">
      <c r="A287" s="1">
        <f>'Salary and Rating'!A288</f>
        <v>0</v>
      </c>
      <c r="B287" s="1">
        <f>'Salary and Rating'!B288</f>
        <v>0</v>
      </c>
      <c r="C287" s="13">
        <f>'Salary and Rating'!C288</f>
        <v>0</v>
      </c>
      <c r="D287" s="5">
        <v>0</v>
      </c>
      <c r="E287" s="5">
        <v>0</v>
      </c>
      <c r="F287" s="5">
        <v>0</v>
      </c>
      <c r="G287" s="5">
        <v>0</v>
      </c>
      <c r="H287" s="5">
        <v>0</v>
      </c>
      <c r="I287" s="5">
        <f>'Salary and Rating'!J288</f>
        <v>0</v>
      </c>
      <c r="J287" s="5">
        <f>IFERROR(IF(VLOOKUP(I287,Inputs!$A$20:$G$29,3,FALSE)="Stipend Award",VLOOKUP(I287,Inputs!$A$7:$G$16,3,FALSE),0),0)</f>
        <v>0</v>
      </c>
      <c r="K287" s="5">
        <f>IFERROR(IF(VLOOKUP(I287,Inputs!$A$20:$G$29,4,FALSE)="Stipend Award",VLOOKUP(I287,Inputs!$A$7:$G$16,4,FALSE),0),0)</f>
        <v>0</v>
      </c>
      <c r="L287" s="5">
        <f>IFERROR(IF(F287=1,IF(VLOOKUP(I287,Inputs!$A$20:$G$29,5,FALSE)="Stipend Award",VLOOKUP(I287,Inputs!$A$7:$G$16,5,FALSE),0),0),0)</f>
        <v>0</v>
      </c>
      <c r="M287" s="5">
        <f>IFERROR(IF(G287=1,IF(VLOOKUP(I287,Inputs!$A$20:$G$29,6,FALSE)="Stipend Award",VLOOKUP(I287,Inputs!$A$7:$G$16,6,FALSE),0),0),0)</f>
        <v>0</v>
      </c>
      <c r="N287" s="5">
        <f>IFERROR(IF(H287=1,IF(VLOOKUP(I287,Inputs!$A$20:$G$29,7,FALSE)="Stipend Award",VLOOKUP(I287,Inputs!$A$7:$G$16,7,FALSE),0),0),0)</f>
        <v>0</v>
      </c>
      <c r="O287" s="5">
        <f>IFERROR(IF(VLOOKUP(I287,Inputs!$A$20:$G$29,3,FALSE)="Base Increase",VLOOKUP(I287,Inputs!$A$7:$G$16,3,FALSE),0),0)</f>
        <v>0</v>
      </c>
      <c r="P287" s="5">
        <f>IFERROR(IF(VLOOKUP(I287,Inputs!$A$20:$G$29,4,FALSE)="Base Increase",VLOOKUP(I287,Inputs!$A$7:$G$16,4,FALSE),0),0)</f>
        <v>0</v>
      </c>
      <c r="Q287" s="5">
        <f>IFERROR(IF(F287=1,IF(VLOOKUP(I287,Inputs!$A$20:$G$29,5,FALSE)="Base Increase",VLOOKUP(I287,Inputs!$A$7:$G$16,5,FALSE),0),0),0)</f>
        <v>0</v>
      </c>
      <c r="R287" s="5">
        <f>IFERROR(IF(G287=1,IF(VLOOKUP(I287,Inputs!$A$20:$G$29,6,FALSE)="Base Increase",VLOOKUP(I287,Inputs!$A$7:$G$16,6,FALSE),0),0),0)</f>
        <v>0</v>
      </c>
      <c r="S287" s="5">
        <f>IFERROR(IF(H287=1,IF(VLOOKUP(I287,Inputs!$A$20:$G$29,7,FALSE)="Base Increase",VLOOKUP(I287,Inputs!$A$7:$G$16,7,FALSE),0),0),0)</f>
        <v>0</v>
      </c>
      <c r="T287" s="5">
        <f t="shared" si="24"/>
        <v>0</v>
      </c>
      <c r="U287" s="5">
        <f t="shared" si="25"/>
        <v>0</v>
      </c>
      <c r="V287" s="5">
        <f t="shared" si="26"/>
        <v>0</v>
      </c>
      <c r="W287" s="5">
        <f t="shared" si="27"/>
        <v>0</v>
      </c>
      <c r="X287" s="5">
        <f>IF(AND(I287&lt;=4,V287&gt;Inputs!$B$32),MAX(C287,Inputs!$B$32),V287)</f>
        <v>0</v>
      </c>
      <c r="Y287" s="5">
        <f>IF(AND(I287&lt;=4,W287&gt;Inputs!$B$32),MAX(C287,Inputs!$B$32),W287)</f>
        <v>0</v>
      </c>
      <c r="Z287" s="5">
        <f>IF(AND(I287&lt;=7,X287&gt;Inputs!$B$33),MAX(C287,Inputs!$B$33),X287)</f>
        <v>0</v>
      </c>
      <c r="AA287" s="5">
        <f>IF(W287&gt;Inputs!$B$34,Inputs!$B$34,Y287)</f>
        <v>0</v>
      </c>
      <c r="AB287" s="5">
        <f>IF(Z287&gt;Inputs!$B$34,Inputs!$B$34,Z287)</f>
        <v>0</v>
      </c>
      <c r="AC287" s="5">
        <f>IF(AA287&gt;Inputs!$B$34,Inputs!$B$34,AA287)</f>
        <v>0</v>
      </c>
      <c r="AD287" s="11">
        <f t="shared" si="28"/>
        <v>0</v>
      </c>
      <c r="AE287" s="11">
        <f t="shared" si="29"/>
        <v>0</v>
      </c>
    </row>
    <row r="288" spans="1:31" x14ac:dyDescent="0.25">
      <c r="A288" s="1">
        <f>'Salary and Rating'!A289</f>
        <v>0</v>
      </c>
      <c r="B288" s="1">
        <f>'Salary and Rating'!B289</f>
        <v>0</v>
      </c>
      <c r="C288" s="13">
        <f>'Salary and Rating'!C289</f>
        <v>0</v>
      </c>
      <c r="D288" s="5">
        <v>0</v>
      </c>
      <c r="E288" s="5">
        <v>0</v>
      </c>
      <c r="F288" s="5">
        <v>0</v>
      </c>
      <c r="G288" s="5">
        <v>0</v>
      </c>
      <c r="H288" s="5">
        <v>0</v>
      </c>
      <c r="I288" s="5">
        <f>'Salary and Rating'!J289</f>
        <v>0</v>
      </c>
      <c r="J288" s="5">
        <f>IFERROR(IF(VLOOKUP(I288,Inputs!$A$20:$G$29,3,FALSE)="Stipend Award",VLOOKUP(I288,Inputs!$A$7:$G$16,3,FALSE),0),0)</f>
        <v>0</v>
      </c>
      <c r="K288" s="5">
        <f>IFERROR(IF(VLOOKUP(I288,Inputs!$A$20:$G$29,4,FALSE)="Stipend Award",VLOOKUP(I288,Inputs!$A$7:$G$16,4,FALSE),0),0)</f>
        <v>0</v>
      </c>
      <c r="L288" s="5">
        <f>IFERROR(IF(F288=1,IF(VLOOKUP(I288,Inputs!$A$20:$G$29,5,FALSE)="Stipend Award",VLOOKUP(I288,Inputs!$A$7:$G$16,5,FALSE),0),0),0)</f>
        <v>0</v>
      </c>
      <c r="M288" s="5">
        <f>IFERROR(IF(G288=1,IF(VLOOKUP(I288,Inputs!$A$20:$G$29,6,FALSE)="Stipend Award",VLOOKUP(I288,Inputs!$A$7:$G$16,6,FALSE),0),0),0)</f>
        <v>0</v>
      </c>
      <c r="N288" s="5">
        <f>IFERROR(IF(H288=1,IF(VLOOKUP(I288,Inputs!$A$20:$G$29,7,FALSE)="Stipend Award",VLOOKUP(I288,Inputs!$A$7:$G$16,7,FALSE),0),0),0)</f>
        <v>0</v>
      </c>
      <c r="O288" s="5">
        <f>IFERROR(IF(VLOOKUP(I288,Inputs!$A$20:$G$29,3,FALSE)="Base Increase",VLOOKUP(I288,Inputs!$A$7:$G$16,3,FALSE),0),0)</f>
        <v>0</v>
      </c>
      <c r="P288" s="5">
        <f>IFERROR(IF(VLOOKUP(I288,Inputs!$A$20:$G$29,4,FALSE)="Base Increase",VLOOKUP(I288,Inputs!$A$7:$G$16,4,FALSE),0),0)</f>
        <v>0</v>
      </c>
      <c r="Q288" s="5">
        <f>IFERROR(IF(F288=1,IF(VLOOKUP(I288,Inputs!$A$20:$G$29,5,FALSE)="Base Increase",VLOOKUP(I288,Inputs!$A$7:$G$16,5,FALSE),0),0),0)</f>
        <v>0</v>
      </c>
      <c r="R288" s="5">
        <f>IFERROR(IF(G288=1,IF(VLOOKUP(I288,Inputs!$A$20:$G$29,6,FALSE)="Base Increase",VLOOKUP(I288,Inputs!$A$7:$G$16,6,FALSE),0),0),0)</f>
        <v>0</v>
      </c>
      <c r="S288" s="5">
        <f>IFERROR(IF(H288=1,IF(VLOOKUP(I288,Inputs!$A$20:$G$29,7,FALSE)="Base Increase",VLOOKUP(I288,Inputs!$A$7:$G$16,7,FALSE),0),0),0)</f>
        <v>0</v>
      </c>
      <c r="T288" s="5">
        <f t="shared" si="24"/>
        <v>0</v>
      </c>
      <c r="U288" s="5">
        <f t="shared" si="25"/>
        <v>0</v>
      </c>
      <c r="V288" s="5">
        <f t="shared" si="26"/>
        <v>0</v>
      </c>
      <c r="W288" s="5">
        <f t="shared" si="27"/>
        <v>0</v>
      </c>
      <c r="X288" s="5">
        <f>IF(AND(I288&lt;=4,V288&gt;Inputs!$B$32),MAX(C288,Inputs!$B$32),V288)</f>
        <v>0</v>
      </c>
      <c r="Y288" s="5">
        <f>IF(AND(I288&lt;=4,W288&gt;Inputs!$B$32),MAX(C288,Inputs!$B$32),W288)</f>
        <v>0</v>
      </c>
      <c r="Z288" s="5">
        <f>IF(AND(I288&lt;=7,X288&gt;Inputs!$B$33),MAX(C288,Inputs!$B$33),X288)</f>
        <v>0</v>
      </c>
      <c r="AA288" s="5">
        <f>IF(W288&gt;Inputs!$B$34,Inputs!$B$34,Y288)</f>
        <v>0</v>
      </c>
      <c r="AB288" s="5">
        <f>IF(Z288&gt;Inputs!$B$34,Inputs!$B$34,Z288)</f>
        <v>0</v>
      </c>
      <c r="AC288" s="5">
        <f>IF(AA288&gt;Inputs!$B$34,Inputs!$B$34,AA288)</f>
        <v>0</v>
      </c>
      <c r="AD288" s="11">
        <f t="shared" si="28"/>
        <v>0</v>
      </c>
      <c r="AE288" s="11">
        <f t="shared" si="29"/>
        <v>0</v>
      </c>
    </row>
    <row r="289" spans="1:31" x14ac:dyDescent="0.25">
      <c r="A289" s="1">
        <f>'Salary and Rating'!A290</f>
        <v>0</v>
      </c>
      <c r="B289" s="1">
        <f>'Salary and Rating'!B290</f>
        <v>0</v>
      </c>
      <c r="C289" s="13">
        <f>'Salary and Rating'!C290</f>
        <v>0</v>
      </c>
      <c r="D289" s="5">
        <v>0</v>
      </c>
      <c r="E289" s="5">
        <v>0</v>
      </c>
      <c r="F289" s="5">
        <v>0</v>
      </c>
      <c r="G289" s="5">
        <v>0</v>
      </c>
      <c r="H289" s="5">
        <v>0</v>
      </c>
      <c r="I289" s="5">
        <f>'Salary and Rating'!J290</f>
        <v>0</v>
      </c>
      <c r="J289" s="5">
        <f>IFERROR(IF(VLOOKUP(I289,Inputs!$A$20:$G$29,3,FALSE)="Stipend Award",VLOOKUP(I289,Inputs!$A$7:$G$16,3,FALSE),0),0)</f>
        <v>0</v>
      </c>
      <c r="K289" s="5">
        <f>IFERROR(IF(VLOOKUP(I289,Inputs!$A$20:$G$29,4,FALSE)="Stipend Award",VLOOKUP(I289,Inputs!$A$7:$G$16,4,FALSE),0),0)</f>
        <v>0</v>
      </c>
      <c r="L289" s="5">
        <f>IFERROR(IF(F289=1,IF(VLOOKUP(I289,Inputs!$A$20:$G$29,5,FALSE)="Stipend Award",VLOOKUP(I289,Inputs!$A$7:$G$16,5,FALSE),0),0),0)</f>
        <v>0</v>
      </c>
      <c r="M289" s="5">
        <f>IFERROR(IF(G289=1,IF(VLOOKUP(I289,Inputs!$A$20:$G$29,6,FALSE)="Stipend Award",VLOOKUP(I289,Inputs!$A$7:$G$16,6,FALSE),0),0),0)</f>
        <v>0</v>
      </c>
      <c r="N289" s="5">
        <f>IFERROR(IF(H289=1,IF(VLOOKUP(I289,Inputs!$A$20:$G$29,7,FALSE)="Stipend Award",VLOOKUP(I289,Inputs!$A$7:$G$16,7,FALSE),0),0),0)</f>
        <v>0</v>
      </c>
      <c r="O289" s="5">
        <f>IFERROR(IF(VLOOKUP(I289,Inputs!$A$20:$G$29,3,FALSE)="Base Increase",VLOOKUP(I289,Inputs!$A$7:$G$16,3,FALSE),0),0)</f>
        <v>0</v>
      </c>
      <c r="P289" s="5">
        <f>IFERROR(IF(VLOOKUP(I289,Inputs!$A$20:$G$29,4,FALSE)="Base Increase",VLOOKUP(I289,Inputs!$A$7:$G$16,4,FALSE),0),0)</f>
        <v>0</v>
      </c>
      <c r="Q289" s="5">
        <f>IFERROR(IF(F289=1,IF(VLOOKUP(I289,Inputs!$A$20:$G$29,5,FALSE)="Base Increase",VLOOKUP(I289,Inputs!$A$7:$G$16,5,FALSE),0),0),0)</f>
        <v>0</v>
      </c>
      <c r="R289" s="5">
        <f>IFERROR(IF(G289=1,IF(VLOOKUP(I289,Inputs!$A$20:$G$29,6,FALSE)="Base Increase",VLOOKUP(I289,Inputs!$A$7:$G$16,6,FALSE),0),0),0)</f>
        <v>0</v>
      </c>
      <c r="S289" s="5">
        <f>IFERROR(IF(H289=1,IF(VLOOKUP(I289,Inputs!$A$20:$G$29,7,FALSE)="Base Increase",VLOOKUP(I289,Inputs!$A$7:$G$16,7,FALSE),0),0),0)</f>
        <v>0</v>
      </c>
      <c r="T289" s="5">
        <f t="shared" si="24"/>
        <v>0</v>
      </c>
      <c r="U289" s="5">
        <f t="shared" si="25"/>
        <v>0</v>
      </c>
      <c r="V289" s="5">
        <f t="shared" si="26"/>
        <v>0</v>
      </c>
      <c r="W289" s="5">
        <f t="shared" si="27"/>
        <v>0</v>
      </c>
      <c r="X289" s="5">
        <f>IF(AND(I289&lt;=4,V289&gt;Inputs!$B$32),MAX(C289,Inputs!$B$32),V289)</f>
        <v>0</v>
      </c>
      <c r="Y289" s="5">
        <f>IF(AND(I289&lt;=4,W289&gt;Inputs!$B$32),MAX(C289,Inputs!$B$32),W289)</f>
        <v>0</v>
      </c>
      <c r="Z289" s="5">
        <f>IF(AND(I289&lt;=7,X289&gt;Inputs!$B$33),MAX(C289,Inputs!$B$33),X289)</f>
        <v>0</v>
      </c>
      <c r="AA289" s="5">
        <f>IF(W289&gt;Inputs!$B$34,Inputs!$B$34,Y289)</f>
        <v>0</v>
      </c>
      <c r="AB289" s="5">
        <f>IF(Z289&gt;Inputs!$B$34,Inputs!$B$34,Z289)</f>
        <v>0</v>
      </c>
      <c r="AC289" s="5">
        <f>IF(AA289&gt;Inputs!$B$34,Inputs!$B$34,AA289)</f>
        <v>0</v>
      </c>
      <c r="AD289" s="11">
        <f t="shared" si="28"/>
        <v>0</v>
      </c>
      <c r="AE289" s="11">
        <f t="shared" si="29"/>
        <v>0</v>
      </c>
    </row>
    <row r="290" spans="1:31" x14ac:dyDescent="0.25">
      <c r="A290" s="1">
        <f>'Salary and Rating'!A291</f>
        <v>0</v>
      </c>
      <c r="B290" s="1">
        <f>'Salary and Rating'!B291</f>
        <v>0</v>
      </c>
      <c r="C290" s="13">
        <f>'Salary and Rating'!C291</f>
        <v>0</v>
      </c>
      <c r="D290" s="5">
        <v>0</v>
      </c>
      <c r="E290" s="5">
        <v>0</v>
      </c>
      <c r="F290" s="5">
        <v>0</v>
      </c>
      <c r="G290" s="5">
        <v>0</v>
      </c>
      <c r="H290" s="5">
        <v>0</v>
      </c>
      <c r="I290" s="5">
        <f>'Salary and Rating'!J291</f>
        <v>0</v>
      </c>
      <c r="J290" s="5">
        <f>IFERROR(IF(VLOOKUP(I290,Inputs!$A$20:$G$29,3,FALSE)="Stipend Award",VLOOKUP(I290,Inputs!$A$7:$G$16,3,FALSE),0),0)</f>
        <v>0</v>
      </c>
      <c r="K290" s="5">
        <f>IFERROR(IF(VLOOKUP(I290,Inputs!$A$20:$G$29,4,FALSE)="Stipend Award",VLOOKUP(I290,Inputs!$A$7:$G$16,4,FALSE),0),0)</f>
        <v>0</v>
      </c>
      <c r="L290" s="5">
        <f>IFERROR(IF(F290=1,IF(VLOOKUP(I290,Inputs!$A$20:$G$29,5,FALSE)="Stipend Award",VLOOKUP(I290,Inputs!$A$7:$G$16,5,FALSE),0),0),0)</f>
        <v>0</v>
      </c>
      <c r="M290" s="5">
        <f>IFERROR(IF(G290=1,IF(VLOOKUP(I290,Inputs!$A$20:$G$29,6,FALSE)="Stipend Award",VLOOKUP(I290,Inputs!$A$7:$G$16,6,FALSE),0),0),0)</f>
        <v>0</v>
      </c>
      <c r="N290" s="5">
        <f>IFERROR(IF(H290=1,IF(VLOOKUP(I290,Inputs!$A$20:$G$29,7,FALSE)="Stipend Award",VLOOKUP(I290,Inputs!$A$7:$G$16,7,FALSE),0),0),0)</f>
        <v>0</v>
      </c>
      <c r="O290" s="5">
        <f>IFERROR(IF(VLOOKUP(I290,Inputs!$A$20:$G$29,3,FALSE)="Base Increase",VLOOKUP(I290,Inputs!$A$7:$G$16,3,FALSE),0),0)</f>
        <v>0</v>
      </c>
      <c r="P290" s="5">
        <f>IFERROR(IF(VLOOKUP(I290,Inputs!$A$20:$G$29,4,FALSE)="Base Increase",VLOOKUP(I290,Inputs!$A$7:$G$16,4,FALSE),0),0)</f>
        <v>0</v>
      </c>
      <c r="Q290" s="5">
        <f>IFERROR(IF(F290=1,IF(VLOOKUP(I290,Inputs!$A$20:$G$29,5,FALSE)="Base Increase",VLOOKUP(I290,Inputs!$A$7:$G$16,5,FALSE),0),0),0)</f>
        <v>0</v>
      </c>
      <c r="R290" s="5">
        <f>IFERROR(IF(G290=1,IF(VLOOKUP(I290,Inputs!$A$20:$G$29,6,FALSE)="Base Increase",VLOOKUP(I290,Inputs!$A$7:$G$16,6,FALSE),0),0),0)</f>
        <v>0</v>
      </c>
      <c r="S290" s="5">
        <f>IFERROR(IF(H290=1,IF(VLOOKUP(I290,Inputs!$A$20:$G$29,7,FALSE)="Base Increase",VLOOKUP(I290,Inputs!$A$7:$G$16,7,FALSE),0),0),0)</f>
        <v>0</v>
      </c>
      <c r="T290" s="5">
        <f t="shared" si="24"/>
        <v>0</v>
      </c>
      <c r="U290" s="5">
        <f t="shared" si="25"/>
        <v>0</v>
      </c>
      <c r="V290" s="5">
        <f t="shared" si="26"/>
        <v>0</v>
      </c>
      <c r="W290" s="5">
        <f t="shared" si="27"/>
        <v>0</v>
      </c>
      <c r="X290" s="5">
        <f>IF(AND(I290&lt;=4,V290&gt;Inputs!$B$32),MAX(C290,Inputs!$B$32),V290)</f>
        <v>0</v>
      </c>
      <c r="Y290" s="5">
        <f>IF(AND(I290&lt;=4,W290&gt;Inputs!$B$32),MAX(C290,Inputs!$B$32),W290)</f>
        <v>0</v>
      </c>
      <c r="Z290" s="5">
        <f>IF(AND(I290&lt;=7,X290&gt;Inputs!$B$33),MAX(C290,Inputs!$B$33),X290)</f>
        <v>0</v>
      </c>
      <c r="AA290" s="5">
        <f>IF(W290&gt;Inputs!$B$34,Inputs!$B$34,Y290)</f>
        <v>0</v>
      </c>
      <c r="AB290" s="5">
        <f>IF(Z290&gt;Inputs!$B$34,Inputs!$B$34,Z290)</f>
        <v>0</v>
      </c>
      <c r="AC290" s="5">
        <f>IF(AA290&gt;Inputs!$B$34,Inputs!$B$34,AA290)</f>
        <v>0</v>
      </c>
      <c r="AD290" s="11">
        <f t="shared" si="28"/>
        <v>0</v>
      </c>
      <c r="AE290" s="11">
        <f t="shared" si="29"/>
        <v>0</v>
      </c>
    </row>
    <row r="291" spans="1:31" x14ac:dyDescent="0.25">
      <c r="A291" s="1">
        <f>'Salary and Rating'!A292</f>
        <v>0</v>
      </c>
      <c r="B291" s="1">
        <f>'Salary and Rating'!B292</f>
        <v>0</v>
      </c>
      <c r="C291" s="13">
        <f>'Salary and Rating'!C292</f>
        <v>0</v>
      </c>
      <c r="D291" s="5">
        <v>0</v>
      </c>
      <c r="E291" s="5">
        <v>0</v>
      </c>
      <c r="F291" s="5">
        <v>0</v>
      </c>
      <c r="G291" s="5">
        <v>0</v>
      </c>
      <c r="H291" s="5">
        <v>0</v>
      </c>
      <c r="I291" s="5">
        <f>'Salary and Rating'!J292</f>
        <v>0</v>
      </c>
      <c r="J291" s="5">
        <f>IFERROR(IF(VLOOKUP(I291,Inputs!$A$20:$G$29,3,FALSE)="Stipend Award",VLOOKUP(I291,Inputs!$A$7:$G$16,3,FALSE),0),0)</f>
        <v>0</v>
      </c>
      <c r="K291" s="5">
        <f>IFERROR(IF(VLOOKUP(I291,Inputs!$A$20:$G$29,4,FALSE)="Stipend Award",VLOOKUP(I291,Inputs!$A$7:$G$16,4,FALSE),0),0)</f>
        <v>0</v>
      </c>
      <c r="L291" s="5">
        <f>IFERROR(IF(F291=1,IF(VLOOKUP(I291,Inputs!$A$20:$G$29,5,FALSE)="Stipend Award",VLOOKUP(I291,Inputs!$A$7:$G$16,5,FALSE),0),0),0)</f>
        <v>0</v>
      </c>
      <c r="M291" s="5">
        <f>IFERROR(IF(G291=1,IF(VLOOKUP(I291,Inputs!$A$20:$G$29,6,FALSE)="Stipend Award",VLOOKUP(I291,Inputs!$A$7:$G$16,6,FALSE),0),0),0)</f>
        <v>0</v>
      </c>
      <c r="N291" s="5">
        <f>IFERROR(IF(H291=1,IF(VLOOKUP(I291,Inputs!$A$20:$G$29,7,FALSE)="Stipend Award",VLOOKUP(I291,Inputs!$A$7:$G$16,7,FALSE),0),0),0)</f>
        <v>0</v>
      </c>
      <c r="O291" s="5">
        <f>IFERROR(IF(VLOOKUP(I291,Inputs!$A$20:$G$29,3,FALSE)="Base Increase",VLOOKUP(I291,Inputs!$A$7:$G$16,3,FALSE),0),0)</f>
        <v>0</v>
      </c>
      <c r="P291" s="5">
        <f>IFERROR(IF(VLOOKUP(I291,Inputs!$A$20:$G$29,4,FALSE)="Base Increase",VLOOKUP(I291,Inputs!$A$7:$G$16,4,FALSE),0),0)</f>
        <v>0</v>
      </c>
      <c r="Q291" s="5">
        <f>IFERROR(IF(F291=1,IF(VLOOKUP(I291,Inputs!$A$20:$G$29,5,FALSE)="Base Increase",VLOOKUP(I291,Inputs!$A$7:$G$16,5,FALSE),0),0),0)</f>
        <v>0</v>
      </c>
      <c r="R291" s="5">
        <f>IFERROR(IF(G291=1,IF(VLOOKUP(I291,Inputs!$A$20:$G$29,6,FALSE)="Base Increase",VLOOKUP(I291,Inputs!$A$7:$G$16,6,FALSE),0),0),0)</f>
        <v>0</v>
      </c>
      <c r="S291" s="5">
        <f>IFERROR(IF(H291=1,IF(VLOOKUP(I291,Inputs!$A$20:$G$29,7,FALSE)="Base Increase",VLOOKUP(I291,Inputs!$A$7:$G$16,7,FALSE),0),0),0)</f>
        <v>0</v>
      </c>
      <c r="T291" s="5">
        <f t="shared" si="24"/>
        <v>0</v>
      </c>
      <c r="U291" s="5">
        <f t="shared" si="25"/>
        <v>0</v>
      </c>
      <c r="V291" s="5">
        <f t="shared" si="26"/>
        <v>0</v>
      </c>
      <c r="W291" s="5">
        <f t="shared" si="27"/>
        <v>0</v>
      </c>
      <c r="X291" s="5">
        <f>IF(AND(I291&lt;=4,V291&gt;Inputs!$B$32),MAX(C291,Inputs!$B$32),V291)</f>
        <v>0</v>
      </c>
      <c r="Y291" s="5">
        <f>IF(AND(I291&lt;=4,W291&gt;Inputs!$B$32),MAX(C291,Inputs!$B$32),W291)</f>
        <v>0</v>
      </c>
      <c r="Z291" s="5">
        <f>IF(AND(I291&lt;=7,X291&gt;Inputs!$B$33),MAX(C291,Inputs!$B$33),X291)</f>
        <v>0</v>
      </c>
      <c r="AA291" s="5">
        <f>IF(W291&gt;Inputs!$B$34,Inputs!$B$34,Y291)</f>
        <v>0</v>
      </c>
      <c r="AB291" s="5">
        <f>IF(Z291&gt;Inputs!$B$34,Inputs!$B$34,Z291)</f>
        <v>0</v>
      </c>
      <c r="AC291" s="5">
        <f>IF(AA291&gt;Inputs!$B$34,Inputs!$B$34,AA291)</f>
        <v>0</v>
      </c>
      <c r="AD291" s="11">
        <f t="shared" si="28"/>
        <v>0</v>
      </c>
      <c r="AE291" s="11">
        <f t="shared" si="29"/>
        <v>0</v>
      </c>
    </row>
    <row r="292" spans="1:31" x14ac:dyDescent="0.25">
      <c r="A292" s="1">
        <f>'Salary and Rating'!A293</f>
        <v>0</v>
      </c>
      <c r="B292" s="1">
        <f>'Salary and Rating'!B293</f>
        <v>0</v>
      </c>
      <c r="C292" s="13">
        <f>'Salary and Rating'!C293</f>
        <v>0</v>
      </c>
      <c r="D292" s="5">
        <v>0</v>
      </c>
      <c r="E292" s="5">
        <v>0</v>
      </c>
      <c r="F292" s="5">
        <v>0</v>
      </c>
      <c r="G292" s="5">
        <v>0</v>
      </c>
      <c r="H292" s="5">
        <v>0</v>
      </c>
      <c r="I292" s="5">
        <f>'Salary and Rating'!J293</f>
        <v>0</v>
      </c>
      <c r="J292" s="5">
        <f>IFERROR(IF(VLOOKUP(I292,Inputs!$A$20:$G$29,3,FALSE)="Stipend Award",VLOOKUP(I292,Inputs!$A$7:$G$16,3,FALSE),0),0)</f>
        <v>0</v>
      </c>
      <c r="K292" s="5">
        <f>IFERROR(IF(VLOOKUP(I292,Inputs!$A$20:$G$29,4,FALSE)="Stipend Award",VLOOKUP(I292,Inputs!$A$7:$G$16,4,FALSE),0),0)</f>
        <v>0</v>
      </c>
      <c r="L292" s="5">
        <f>IFERROR(IF(F292=1,IF(VLOOKUP(I292,Inputs!$A$20:$G$29,5,FALSE)="Stipend Award",VLOOKUP(I292,Inputs!$A$7:$G$16,5,FALSE),0),0),0)</f>
        <v>0</v>
      </c>
      <c r="M292" s="5">
        <f>IFERROR(IF(G292=1,IF(VLOOKUP(I292,Inputs!$A$20:$G$29,6,FALSE)="Stipend Award",VLOOKUP(I292,Inputs!$A$7:$G$16,6,FALSE),0),0),0)</f>
        <v>0</v>
      </c>
      <c r="N292" s="5">
        <f>IFERROR(IF(H292=1,IF(VLOOKUP(I292,Inputs!$A$20:$G$29,7,FALSE)="Stipend Award",VLOOKUP(I292,Inputs!$A$7:$G$16,7,FALSE),0),0),0)</f>
        <v>0</v>
      </c>
      <c r="O292" s="5">
        <f>IFERROR(IF(VLOOKUP(I292,Inputs!$A$20:$G$29,3,FALSE)="Base Increase",VLOOKUP(I292,Inputs!$A$7:$G$16,3,FALSE),0),0)</f>
        <v>0</v>
      </c>
      <c r="P292" s="5">
        <f>IFERROR(IF(VLOOKUP(I292,Inputs!$A$20:$G$29,4,FALSE)="Base Increase",VLOOKUP(I292,Inputs!$A$7:$G$16,4,FALSE),0),0)</f>
        <v>0</v>
      </c>
      <c r="Q292" s="5">
        <f>IFERROR(IF(F292=1,IF(VLOOKUP(I292,Inputs!$A$20:$G$29,5,FALSE)="Base Increase",VLOOKUP(I292,Inputs!$A$7:$G$16,5,FALSE),0),0),0)</f>
        <v>0</v>
      </c>
      <c r="R292" s="5">
        <f>IFERROR(IF(G292=1,IF(VLOOKUP(I292,Inputs!$A$20:$G$29,6,FALSE)="Base Increase",VLOOKUP(I292,Inputs!$A$7:$G$16,6,FALSE),0),0),0)</f>
        <v>0</v>
      </c>
      <c r="S292" s="5">
        <f>IFERROR(IF(H292=1,IF(VLOOKUP(I292,Inputs!$A$20:$G$29,7,FALSE)="Base Increase",VLOOKUP(I292,Inputs!$A$7:$G$16,7,FALSE),0),0),0)</f>
        <v>0</v>
      </c>
      <c r="T292" s="5">
        <f t="shared" si="24"/>
        <v>0</v>
      </c>
      <c r="U292" s="5">
        <f t="shared" si="25"/>
        <v>0</v>
      </c>
      <c r="V292" s="5">
        <f t="shared" si="26"/>
        <v>0</v>
      </c>
      <c r="W292" s="5">
        <f t="shared" si="27"/>
        <v>0</v>
      </c>
      <c r="X292" s="5">
        <f>IF(AND(I292&lt;=4,V292&gt;Inputs!$B$32),MAX(C292,Inputs!$B$32),V292)</f>
        <v>0</v>
      </c>
      <c r="Y292" s="5">
        <f>IF(AND(I292&lt;=4,W292&gt;Inputs!$B$32),MAX(C292,Inputs!$B$32),W292)</f>
        <v>0</v>
      </c>
      <c r="Z292" s="5">
        <f>IF(AND(I292&lt;=7,X292&gt;Inputs!$B$33),MAX(C292,Inputs!$B$33),X292)</f>
        <v>0</v>
      </c>
      <c r="AA292" s="5">
        <f>IF(W292&gt;Inputs!$B$34,Inputs!$B$34,Y292)</f>
        <v>0</v>
      </c>
      <c r="AB292" s="5">
        <f>IF(Z292&gt;Inputs!$B$34,Inputs!$B$34,Z292)</f>
        <v>0</v>
      </c>
      <c r="AC292" s="5">
        <f>IF(AA292&gt;Inputs!$B$34,Inputs!$B$34,AA292)</f>
        <v>0</v>
      </c>
      <c r="AD292" s="11">
        <f t="shared" si="28"/>
        <v>0</v>
      </c>
      <c r="AE292" s="11">
        <f t="shared" si="29"/>
        <v>0</v>
      </c>
    </row>
    <row r="293" spans="1:31" x14ac:dyDescent="0.25">
      <c r="A293" s="1">
        <f>'Salary and Rating'!A294</f>
        <v>0</v>
      </c>
      <c r="B293" s="1">
        <f>'Salary and Rating'!B294</f>
        <v>0</v>
      </c>
      <c r="C293" s="13">
        <f>'Salary and Rating'!C294</f>
        <v>0</v>
      </c>
      <c r="D293" s="5">
        <v>0</v>
      </c>
      <c r="E293" s="5">
        <v>0</v>
      </c>
      <c r="F293" s="5">
        <v>0</v>
      </c>
      <c r="G293" s="5">
        <v>0</v>
      </c>
      <c r="H293" s="5">
        <v>0</v>
      </c>
      <c r="I293" s="5">
        <f>'Salary and Rating'!J294</f>
        <v>0</v>
      </c>
      <c r="J293" s="5">
        <f>IFERROR(IF(VLOOKUP(I293,Inputs!$A$20:$G$29,3,FALSE)="Stipend Award",VLOOKUP(I293,Inputs!$A$7:$G$16,3,FALSE),0),0)</f>
        <v>0</v>
      </c>
      <c r="K293" s="5">
        <f>IFERROR(IF(VLOOKUP(I293,Inputs!$A$20:$G$29,4,FALSE)="Stipend Award",VLOOKUP(I293,Inputs!$A$7:$G$16,4,FALSE),0),0)</f>
        <v>0</v>
      </c>
      <c r="L293" s="5">
        <f>IFERROR(IF(F293=1,IF(VLOOKUP(I293,Inputs!$A$20:$G$29,5,FALSE)="Stipend Award",VLOOKUP(I293,Inputs!$A$7:$G$16,5,FALSE),0),0),0)</f>
        <v>0</v>
      </c>
      <c r="M293" s="5">
        <f>IFERROR(IF(G293=1,IF(VLOOKUP(I293,Inputs!$A$20:$G$29,6,FALSE)="Stipend Award",VLOOKUP(I293,Inputs!$A$7:$G$16,6,FALSE),0),0),0)</f>
        <v>0</v>
      </c>
      <c r="N293" s="5">
        <f>IFERROR(IF(H293=1,IF(VLOOKUP(I293,Inputs!$A$20:$G$29,7,FALSE)="Stipend Award",VLOOKUP(I293,Inputs!$A$7:$G$16,7,FALSE),0),0),0)</f>
        <v>0</v>
      </c>
      <c r="O293" s="5">
        <f>IFERROR(IF(VLOOKUP(I293,Inputs!$A$20:$G$29,3,FALSE)="Base Increase",VLOOKUP(I293,Inputs!$A$7:$G$16,3,FALSE),0),0)</f>
        <v>0</v>
      </c>
      <c r="P293" s="5">
        <f>IFERROR(IF(VLOOKUP(I293,Inputs!$A$20:$G$29,4,FALSE)="Base Increase",VLOOKUP(I293,Inputs!$A$7:$G$16,4,FALSE),0),0)</f>
        <v>0</v>
      </c>
      <c r="Q293" s="5">
        <f>IFERROR(IF(F293=1,IF(VLOOKUP(I293,Inputs!$A$20:$G$29,5,FALSE)="Base Increase",VLOOKUP(I293,Inputs!$A$7:$G$16,5,FALSE),0),0),0)</f>
        <v>0</v>
      </c>
      <c r="R293" s="5">
        <f>IFERROR(IF(G293=1,IF(VLOOKUP(I293,Inputs!$A$20:$G$29,6,FALSE)="Base Increase",VLOOKUP(I293,Inputs!$A$7:$G$16,6,FALSE),0),0),0)</f>
        <v>0</v>
      </c>
      <c r="S293" s="5">
        <f>IFERROR(IF(H293=1,IF(VLOOKUP(I293,Inputs!$A$20:$G$29,7,FALSE)="Base Increase",VLOOKUP(I293,Inputs!$A$7:$G$16,7,FALSE),0),0),0)</f>
        <v>0</v>
      </c>
      <c r="T293" s="5">
        <f t="shared" si="24"/>
        <v>0</v>
      </c>
      <c r="U293" s="5">
        <f t="shared" si="25"/>
        <v>0</v>
      </c>
      <c r="V293" s="5">
        <f t="shared" si="26"/>
        <v>0</v>
      </c>
      <c r="W293" s="5">
        <f t="shared" si="27"/>
        <v>0</v>
      </c>
      <c r="X293" s="5">
        <f>IF(AND(I293&lt;=4,V293&gt;Inputs!$B$32),MAX(C293,Inputs!$B$32),V293)</f>
        <v>0</v>
      </c>
      <c r="Y293" s="5">
        <f>IF(AND(I293&lt;=4,W293&gt;Inputs!$B$32),MAX(C293,Inputs!$B$32),W293)</f>
        <v>0</v>
      </c>
      <c r="Z293" s="5">
        <f>IF(AND(I293&lt;=7,X293&gt;Inputs!$B$33),MAX(C293,Inputs!$B$33),X293)</f>
        <v>0</v>
      </c>
      <c r="AA293" s="5">
        <f>IF(W293&gt;Inputs!$B$34,Inputs!$B$34,Y293)</f>
        <v>0</v>
      </c>
      <c r="AB293" s="5">
        <f>IF(Z293&gt;Inputs!$B$34,Inputs!$B$34,Z293)</f>
        <v>0</v>
      </c>
      <c r="AC293" s="5">
        <f>IF(AA293&gt;Inputs!$B$34,Inputs!$B$34,AA293)</f>
        <v>0</v>
      </c>
      <c r="AD293" s="11">
        <f t="shared" si="28"/>
        <v>0</v>
      </c>
      <c r="AE293" s="11">
        <f t="shared" si="29"/>
        <v>0</v>
      </c>
    </row>
    <row r="294" spans="1:31" x14ac:dyDescent="0.25">
      <c r="A294" s="1">
        <f>'Salary and Rating'!A295</f>
        <v>0</v>
      </c>
      <c r="B294" s="1">
        <f>'Salary and Rating'!B295</f>
        <v>0</v>
      </c>
      <c r="C294" s="13">
        <f>'Salary and Rating'!C295</f>
        <v>0</v>
      </c>
      <c r="D294" s="5">
        <v>0</v>
      </c>
      <c r="E294" s="5">
        <v>0</v>
      </c>
      <c r="F294" s="5">
        <v>0</v>
      </c>
      <c r="G294" s="5">
        <v>0</v>
      </c>
      <c r="H294" s="5">
        <v>0</v>
      </c>
      <c r="I294" s="5">
        <f>'Salary and Rating'!J295</f>
        <v>0</v>
      </c>
      <c r="J294" s="5">
        <f>IFERROR(IF(VLOOKUP(I294,Inputs!$A$20:$G$29,3,FALSE)="Stipend Award",VLOOKUP(I294,Inputs!$A$7:$G$16,3,FALSE),0),0)</f>
        <v>0</v>
      </c>
      <c r="K294" s="5">
        <f>IFERROR(IF(VLOOKUP(I294,Inputs!$A$20:$G$29,4,FALSE)="Stipend Award",VLOOKUP(I294,Inputs!$A$7:$G$16,4,FALSE),0),0)</f>
        <v>0</v>
      </c>
      <c r="L294" s="5">
        <f>IFERROR(IF(F294=1,IF(VLOOKUP(I294,Inputs!$A$20:$G$29,5,FALSE)="Stipend Award",VLOOKUP(I294,Inputs!$A$7:$G$16,5,FALSE),0),0),0)</f>
        <v>0</v>
      </c>
      <c r="M294" s="5">
        <f>IFERROR(IF(G294=1,IF(VLOOKUP(I294,Inputs!$A$20:$G$29,6,FALSE)="Stipend Award",VLOOKUP(I294,Inputs!$A$7:$G$16,6,FALSE),0),0),0)</f>
        <v>0</v>
      </c>
      <c r="N294" s="5">
        <f>IFERROR(IF(H294=1,IF(VLOOKUP(I294,Inputs!$A$20:$G$29,7,FALSE)="Stipend Award",VLOOKUP(I294,Inputs!$A$7:$G$16,7,FALSE),0),0),0)</f>
        <v>0</v>
      </c>
      <c r="O294" s="5">
        <f>IFERROR(IF(VLOOKUP(I294,Inputs!$A$20:$G$29,3,FALSE)="Base Increase",VLOOKUP(I294,Inputs!$A$7:$G$16,3,FALSE),0),0)</f>
        <v>0</v>
      </c>
      <c r="P294" s="5">
        <f>IFERROR(IF(VLOOKUP(I294,Inputs!$A$20:$G$29,4,FALSE)="Base Increase",VLOOKUP(I294,Inputs!$A$7:$G$16,4,FALSE),0),0)</f>
        <v>0</v>
      </c>
      <c r="Q294" s="5">
        <f>IFERROR(IF(F294=1,IF(VLOOKUP(I294,Inputs!$A$20:$G$29,5,FALSE)="Base Increase",VLOOKUP(I294,Inputs!$A$7:$G$16,5,FALSE),0),0),0)</f>
        <v>0</v>
      </c>
      <c r="R294" s="5">
        <f>IFERROR(IF(G294=1,IF(VLOOKUP(I294,Inputs!$A$20:$G$29,6,FALSE)="Base Increase",VLOOKUP(I294,Inputs!$A$7:$G$16,6,FALSE),0),0),0)</f>
        <v>0</v>
      </c>
      <c r="S294" s="5">
        <f>IFERROR(IF(H294=1,IF(VLOOKUP(I294,Inputs!$A$20:$G$29,7,FALSE)="Base Increase",VLOOKUP(I294,Inputs!$A$7:$G$16,7,FALSE),0),0),0)</f>
        <v>0</v>
      </c>
      <c r="T294" s="5">
        <f t="shared" si="24"/>
        <v>0</v>
      </c>
      <c r="U294" s="5">
        <f t="shared" si="25"/>
        <v>0</v>
      </c>
      <c r="V294" s="5">
        <f t="shared" si="26"/>
        <v>0</v>
      </c>
      <c r="W294" s="5">
        <f t="shared" si="27"/>
        <v>0</v>
      </c>
      <c r="X294" s="5">
        <f>IF(AND(I294&lt;=4,V294&gt;Inputs!$B$32),MAX(C294,Inputs!$B$32),V294)</f>
        <v>0</v>
      </c>
      <c r="Y294" s="5">
        <f>IF(AND(I294&lt;=4,W294&gt;Inputs!$B$32),MAX(C294,Inputs!$B$32),W294)</f>
        <v>0</v>
      </c>
      <c r="Z294" s="5">
        <f>IF(AND(I294&lt;=7,X294&gt;Inputs!$B$33),MAX(C294,Inputs!$B$33),X294)</f>
        <v>0</v>
      </c>
      <c r="AA294" s="5">
        <f>IF(W294&gt;Inputs!$B$34,Inputs!$B$34,Y294)</f>
        <v>0</v>
      </c>
      <c r="AB294" s="5">
        <f>IF(Z294&gt;Inputs!$B$34,Inputs!$B$34,Z294)</f>
        <v>0</v>
      </c>
      <c r="AC294" s="5">
        <f>IF(AA294&gt;Inputs!$B$34,Inputs!$B$34,AA294)</f>
        <v>0</v>
      </c>
      <c r="AD294" s="11">
        <f t="shared" si="28"/>
        <v>0</v>
      </c>
      <c r="AE294" s="11">
        <f t="shared" si="29"/>
        <v>0</v>
      </c>
    </row>
    <row r="295" spans="1:31" x14ac:dyDescent="0.25">
      <c r="A295" s="1">
        <f>'Salary and Rating'!A296</f>
        <v>0</v>
      </c>
      <c r="B295" s="1">
        <f>'Salary and Rating'!B296</f>
        <v>0</v>
      </c>
      <c r="C295" s="13">
        <f>'Salary and Rating'!C296</f>
        <v>0</v>
      </c>
      <c r="D295" s="5">
        <v>0</v>
      </c>
      <c r="E295" s="5">
        <v>0</v>
      </c>
      <c r="F295" s="5">
        <v>0</v>
      </c>
      <c r="G295" s="5">
        <v>0</v>
      </c>
      <c r="H295" s="5">
        <v>0</v>
      </c>
      <c r="I295" s="5">
        <f>'Salary and Rating'!J296</f>
        <v>0</v>
      </c>
      <c r="J295" s="5">
        <f>IFERROR(IF(VLOOKUP(I295,Inputs!$A$20:$G$29,3,FALSE)="Stipend Award",VLOOKUP(I295,Inputs!$A$7:$G$16,3,FALSE),0),0)</f>
        <v>0</v>
      </c>
      <c r="K295" s="5">
        <f>IFERROR(IF(VLOOKUP(I295,Inputs!$A$20:$G$29,4,FALSE)="Stipend Award",VLOOKUP(I295,Inputs!$A$7:$G$16,4,FALSE),0),0)</f>
        <v>0</v>
      </c>
      <c r="L295" s="5">
        <f>IFERROR(IF(F295=1,IF(VLOOKUP(I295,Inputs!$A$20:$G$29,5,FALSE)="Stipend Award",VLOOKUP(I295,Inputs!$A$7:$G$16,5,FALSE),0),0),0)</f>
        <v>0</v>
      </c>
      <c r="M295" s="5">
        <f>IFERROR(IF(G295=1,IF(VLOOKUP(I295,Inputs!$A$20:$G$29,6,FALSE)="Stipend Award",VLOOKUP(I295,Inputs!$A$7:$G$16,6,FALSE),0),0),0)</f>
        <v>0</v>
      </c>
      <c r="N295" s="5">
        <f>IFERROR(IF(H295=1,IF(VLOOKUP(I295,Inputs!$A$20:$G$29,7,FALSE)="Stipend Award",VLOOKUP(I295,Inputs!$A$7:$G$16,7,FALSE),0),0),0)</f>
        <v>0</v>
      </c>
      <c r="O295" s="5">
        <f>IFERROR(IF(VLOOKUP(I295,Inputs!$A$20:$G$29,3,FALSE)="Base Increase",VLOOKUP(I295,Inputs!$A$7:$G$16,3,FALSE),0),0)</f>
        <v>0</v>
      </c>
      <c r="P295" s="5">
        <f>IFERROR(IF(VLOOKUP(I295,Inputs!$A$20:$G$29,4,FALSE)="Base Increase",VLOOKUP(I295,Inputs!$A$7:$G$16,4,FALSE),0),0)</f>
        <v>0</v>
      </c>
      <c r="Q295" s="5">
        <f>IFERROR(IF(F295=1,IF(VLOOKUP(I295,Inputs!$A$20:$G$29,5,FALSE)="Base Increase",VLOOKUP(I295,Inputs!$A$7:$G$16,5,FALSE),0),0),0)</f>
        <v>0</v>
      </c>
      <c r="R295" s="5">
        <f>IFERROR(IF(G295=1,IF(VLOOKUP(I295,Inputs!$A$20:$G$29,6,FALSE)="Base Increase",VLOOKUP(I295,Inputs!$A$7:$G$16,6,FALSE),0),0),0)</f>
        <v>0</v>
      </c>
      <c r="S295" s="5">
        <f>IFERROR(IF(H295=1,IF(VLOOKUP(I295,Inputs!$A$20:$G$29,7,FALSE)="Base Increase",VLOOKUP(I295,Inputs!$A$7:$G$16,7,FALSE),0),0),0)</f>
        <v>0</v>
      </c>
      <c r="T295" s="5">
        <f t="shared" si="24"/>
        <v>0</v>
      </c>
      <c r="U295" s="5">
        <f t="shared" si="25"/>
        <v>0</v>
      </c>
      <c r="V295" s="5">
        <f t="shared" si="26"/>
        <v>0</v>
      </c>
      <c r="W295" s="5">
        <f t="shared" si="27"/>
        <v>0</v>
      </c>
      <c r="X295" s="5">
        <f>IF(AND(I295&lt;=4,V295&gt;Inputs!$B$32),MAX(C295,Inputs!$B$32),V295)</f>
        <v>0</v>
      </c>
      <c r="Y295" s="5">
        <f>IF(AND(I295&lt;=4,W295&gt;Inputs!$B$32),MAX(C295,Inputs!$B$32),W295)</f>
        <v>0</v>
      </c>
      <c r="Z295" s="5">
        <f>IF(AND(I295&lt;=7,X295&gt;Inputs!$B$33),MAX(C295,Inputs!$B$33),X295)</f>
        <v>0</v>
      </c>
      <c r="AA295" s="5">
        <f>IF(W295&gt;Inputs!$B$34,Inputs!$B$34,Y295)</f>
        <v>0</v>
      </c>
      <c r="AB295" s="5">
        <f>IF(Z295&gt;Inputs!$B$34,Inputs!$B$34,Z295)</f>
        <v>0</v>
      </c>
      <c r="AC295" s="5">
        <f>IF(AA295&gt;Inputs!$B$34,Inputs!$B$34,AA295)</f>
        <v>0</v>
      </c>
      <c r="AD295" s="11">
        <f t="shared" si="28"/>
        <v>0</v>
      </c>
      <c r="AE295" s="11">
        <f t="shared" si="29"/>
        <v>0</v>
      </c>
    </row>
    <row r="296" spans="1:31" x14ac:dyDescent="0.25">
      <c r="A296" s="1">
        <f>'Salary and Rating'!A297</f>
        <v>0</v>
      </c>
      <c r="B296" s="1">
        <f>'Salary and Rating'!B297</f>
        <v>0</v>
      </c>
      <c r="C296" s="13">
        <f>'Salary and Rating'!C297</f>
        <v>0</v>
      </c>
      <c r="D296" s="5">
        <v>0</v>
      </c>
      <c r="E296" s="5">
        <v>0</v>
      </c>
      <c r="F296" s="5">
        <v>0</v>
      </c>
      <c r="G296" s="5">
        <v>0</v>
      </c>
      <c r="H296" s="5">
        <v>0</v>
      </c>
      <c r="I296" s="5">
        <f>'Salary and Rating'!J297</f>
        <v>0</v>
      </c>
      <c r="J296" s="5">
        <f>IFERROR(IF(VLOOKUP(I296,Inputs!$A$20:$G$29,3,FALSE)="Stipend Award",VLOOKUP(I296,Inputs!$A$7:$G$16,3,FALSE),0),0)</f>
        <v>0</v>
      </c>
      <c r="K296" s="5">
        <f>IFERROR(IF(VLOOKUP(I296,Inputs!$A$20:$G$29,4,FALSE)="Stipend Award",VLOOKUP(I296,Inputs!$A$7:$G$16,4,FALSE),0),0)</f>
        <v>0</v>
      </c>
      <c r="L296" s="5">
        <f>IFERROR(IF(F296=1,IF(VLOOKUP(I296,Inputs!$A$20:$G$29,5,FALSE)="Stipend Award",VLOOKUP(I296,Inputs!$A$7:$G$16,5,FALSE),0),0),0)</f>
        <v>0</v>
      </c>
      <c r="M296" s="5">
        <f>IFERROR(IF(G296=1,IF(VLOOKUP(I296,Inputs!$A$20:$G$29,6,FALSE)="Stipend Award",VLOOKUP(I296,Inputs!$A$7:$G$16,6,FALSE),0),0),0)</f>
        <v>0</v>
      </c>
      <c r="N296" s="5">
        <f>IFERROR(IF(H296=1,IF(VLOOKUP(I296,Inputs!$A$20:$G$29,7,FALSE)="Stipend Award",VLOOKUP(I296,Inputs!$A$7:$G$16,7,FALSE),0),0),0)</f>
        <v>0</v>
      </c>
      <c r="O296" s="5">
        <f>IFERROR(IF(VLOOKUP(I296,Inputs!$A$20:$G$29,3,FALSE)="Base Increase",VLOOKUP(I296,Inputs!$A$7:$G$16,3,FALSE),0),0)</f>
        <v>0</v>
      </c>
      <c r="P296" s="5">
        <f>IFERROR(IF(VLOOKUP(I296,Inputs!$A$20:$G$29,4,FALSE)="Base Increase",VLOOKUP(I296,Inputs!$A$7:$G$16,4,FALSE),0),0)</f>
        <v>0</v>
      </c>
      <c r="Q296" s="5">
        <f>IFERROR(IF(F296=1,IF(VLOOKUP(I296,Inputs!$A$20:$G$29,5,FALSE)="Base Increase",VLOOKUP(I296,Inputs!$A$7:$G$16,5,FALSE),0),0),0)</f>
        <v>0</v>
      </c>
      <c r="R296" s="5">
        <f>IFERROR(IF(G296=1,IF(VLOOKUP(I296,Inputs!$A$20:$G$29,6,FALSE)="Base Increase",VLOOKUP(I296,Inputs!$A$7:$G$16,6,FALSE),0),0),0)</f>
        <v>0</v>
      </c>
      <c r="S296" s="5">
        <f>IFERROR(IF(H296=1,IF(VLOOKUP(I296,Inputs!$A$20:$G$29,7,FALSE)="Base Increase",VLOOKUP(I296,Inputs!$A$7:$G$16,7,FALSE),0),0),0)</f>
        <v>0</v>
      </c>
      <c r="T296" s="5">
        <f t="shared" si="24"/>
        <v>0</v>
      </c>
      <c r="U296" s="5">
        <f t="shared" si="25"/>
        <v>0</v>
      </c>
      <c r="V296" s="5">
        <f t="shared" si="26"/>
        <v>0</v>
      </c>
      <c r="W296" s="5">
        <f t="shared" si="27"/>
        <v>0</v>
      </c>
      <c r="X296" s="5">
        <f>IF(AND(I296&lt;=4,V296&gt;Inputs!$B$32),MAX(C296,Inputs!$B$32),V296)</f>
        <v>0</v>
      </c>
      <c r="Y296" s="5">
        <f>IF(AND(I296&lt;=4,W296&gt;Inputs!$B$32),MAX(C296,Inputs!$B$32),W296)</f>
        <v>0</v>
      </c>
      <c r="Z296" s="5">
        <f>IF(AND(I296&lt;=7,X296&gt;Inputs!$B$33),MAX(C296,Inputs!$B$33),X296)</f>
        <v>0</v>
      </c>
      <c r="AA296" s="5">
        <f>IF(W296&gt;Inputs!$B$34,Inputs!$B$34,Y296)</f>
        <v>0</v>
      </c>
      <c r="AB296" s="5">
        <f>IF(Z296&gt;Inputs!$B$34,Inputs!$B$34,Z296)</f>
        <v>0</v>
      </c>
      <c r="AC296" s="5">
        <f>IF(AA296&gt;Inputs!$B$34,Inputs!$B$34,AA296)</f>
        <v>0</v>
      </c>
      <c r="AD296" s="11">
        <f t="shared" si="28"/>
        <v>0</v>
      </c>
      <c r="AE296" s="11">
        <f t="shared" si="29"/>
        <v>0</v>
      </c>
    </row>
    <row r="297" spans="1:31" x14ac:dyDescent="0.25">
      <c r="A297" s="1">
        <f>'Salary and Rating'!A298</f>
        <v>0</v>
      </c>
      <c r="B297" s="1">
        <f>'Salary and Rating'!B298</f>
        <v>0</v>
      </c>
      <c r="C297" s="13">
        <f>'Salary and Rating'!C298</f>
        <v>0</v>
      </c>
      <c r="D297" s="5">
        <v>0</v>
      </c>
      <c r="E297" s="5">
        <v>0</v>
      </c>
      <c r="F297" s="5">
        <v>0</v>
      </c>
      <c r="G297" s="5">
        <v>0</v>
      </c>
      <c r="H297" s="5">
        <v>0</v>
      </c>
      <c r="I297" s="5">
        <f>'Salary and Rating'!J298</f>
        <v>0</v>
      </c>
      <c r="J297" s="5">
        <f>IFERROR(IF(VLOOKUP(I297,Inputs!$A$20:$G$29,3,FALSE)="Stipend Award",VLOOKUP(I297,Inputs!$A$7:$G$16,3,FALSE),0),0)</f>
        <v>0</v>
      </c>
      <c r="K297" s="5">
        <f>IFERROR(IF(VLOOKUP(I297,Inputs!$A$20:$G$29,4,FALSE)="Stipend Award",VLOOKUP(I297,Inputs!$A$7:$G$16,4,FALSE),0),0)</f>
        <v>0</v>
      </c>
      <c r="L297" s="5">
        <f>IFERROR(IF(F297=1,IF(VLOOKUP(I297,Inputs!$A$20:$G$29,5,FALSE)="Stipend Award",VLOOKUP(I297,Inputs!$A$7:$G$16,5,FALSE),0),0),0)</f>
        <v>0</v>
      </c>
      <c r="M297" s="5">
        <f>IFERROR(IF(G297=1,IF(VLOOKUP(I297,Inputs!$A$20:$G$29,6,FALSE)="Stipend Award",VLOOKUP(I297,Inputs!$A$7:$G$16,6,FALSE),0),0),0)</f>
        <v>0</v>
      </c>
      <c r="N297" s="5">
        <f>IFERROR(IF(H297=1,IF(VLOOKUP(I297,Inputs!$A$20:$G$29,7,FALSE)="Stipend Award",VLOOKUP(I297,Inputs!$A$7:$G$16,7,FALSE),0),0),0)</f>
        <v>0</v>
      </c>
      <c r="O297" s="5">
        <f>IFERROR(IF(VLOOKUP(I297,Inputs!$A$20:$G$29,3,FALSE)="Base Increase",VLOOKUP(I297,Inputs!$A$7:$G$16,3,FALSE),0),0)</f>
        <v>0</v>
      </c>
      <c r="P297" s="5">
        <f>IFERROR(IF(VLOOKUP(I297,Inputs!$A$20:$G$29,4,FALSE)="Base Increase",VLOOKUP(I297,Inputs!$A$7:$G$16,4,FALSE),0),0)</f>
        <v>0</v>
      </c>
      <c r="Q297" s="5">
        <f>IFERROR(IF(F297=1,IF(VLOOKUP(I297,Inputs!$A$20:$G$29,5,FALSE)="Base Increase",VLOOKUP(I297,Inputs!$A$7:$G$16,5,FALSE),0),0),0)</f>
        <v>0</v>
      </c>
      <c r="R297" s="5">
        <f>IFERROR(IF(G297=1,IF(VLOOKUP(I297,Inputs!$A$20:$G$29,6,FALSE)="Base Increase",VLOOKUP(I297,Inputs!$A$7:$G$16,6,FALSE),0),0),0)</f>
        <v>0</v>
      </c>
      <c r="S297" s="5">
        <f>IFERROR(IF(H297=1,IF(VLOOKUP(I297,Inputs!$A$20:$G$29,7,FALSE)="Base Increase",VLOOKUP(I297,Inputs!$A$7:$G$16,7,FALSE),0),0),0)</f>
        <v>0</v>
      </c>
      <c r="T297" s="5">
        <f t="shared" si="24"/>
        <v>0</v>
      </c>
      <c r="U297" s="5">
        <f t="shared" si="25"/>
        <v>0</v>
      </c>
      <c r="V297" s="5">
        <f t="shared" si="26"/>
        <v>0</v>
      </c>
      <c r="W297" s="5">
        <f t="shared" si="27"/>
        <v>0</v>
      </c>
      <c r="X297" s="5">
        <f>IF(AND(I297&lt;=4,V297&gt;Inputs!$B$32),MAX(C297,Inputs!$B$32),V297)</f>
        <v>0</v>
      </c>
      <c r="Y297" s="5">
        <f>IF(AND(I297&lt;=4,W297&gt;Inputs!$B$32),MAX(C297,Inputs!$B$32),W297)</f>
        <v>0</v>
      </c>
      <c r="Z297" s="5">
        <f>IF(AND(I297&lt;=7,X297&gt;Inputs!$B$33),MAX(C297,Inputs!$B$33),X297)</f>
        <v>0</v>
      </c>
      <c r="AA297" s="5">
        <f>IF(W297&gt;Inputs!$B$34,Inputs!$B$34,Y297)</f>
        <v>0</v>
      </c>
      <c r="AB297" s="5">
        <f>IF(Z297&gt;Inputs!$B$34,Inputs!$B$34,Z297)</f>
        <v>0</v>
      </c>
      <c r="AC297" s="5">
        <f>IF(AA297&gt;Inputs!$B$34,Inputs!$B$34,AA297)</f>
        <v>0</v>
      </c>
      <c r="AD297" s="11">
        <f t="shared" si="28"/>
        <v>0</v>
      </c>
      <c r="AE297" s="11">
        <f t="shared" si="29"/>
        <v>0</v>
      </c>
    </row>
    <row r="298" spans="1:31" x14ac:dyDescent="0.25">
      <c r="A298" s="1">
        <f>'Salary and Rating'!A299</f>
        <v>0</v>
      </c>
      <c r="B298" s="1">
        <f>'Salary and Rating'!B299</f>
        <v>0</v>
      </c>
      <c r="C298" s="13">
        <f>'Salary and Rating'!C299</f>
        <v>0</v>
      </c>
      <c r="D298" s="5">
        <v>0</v>
      </c>
      <c r="E298" s="5">
        <v>0</v>
      </c>
      <c r="F298" s="5">
        <v>0</v>
      </c>
      <c r="G298" s="5">
        <v>0</v>
      </c>
      <c r="H298" s="5">
        <v>0</v>
      </c>
      <c r="I298" s="5">
        <f>'Salary and Rating'!J299</f>
        <v>0</v>
      </c>
      <c r="J298" s="5">
        <f>IFERROR(IF(VLOOKUP(I298,Inputs!$A$20:$G$29,3,FALSE)="Stipend Award",VLOOKUP(I298,Inputs!$A$7:$G$16,3,FALSE),0),0)</f>
        <v>0</v>
      </c>
      <c r="K298" s="5">
        <f>IFERROR(IF(VLOOKUP(I298,Inputs!$A$20:$G$29,4,FALSE)="Stipend Award",VLOOKUP(I298,Inputs!$A$7:$G$16,4,FALSE),0),0)</f>
        <v>0</v>
      </c>
      <c r="L298" s="5">
        <f>IFERROR(IF(F298=1,IF(VLOOKUP(I298,Inputs!$A$20:$G$29,5,FALSE)="Stipend Award",VLOOKUP(I298,Inputs!$A$7:$G$16,5,FALSE),0),0),0)</f>
        <v>0</v>
      </c>
      <c r="M298" s="5">
        <f>IFERROR(IF(G298=1,IF(VLOOKUP(I298,Inputs!$A$20:$G$29,6,FALSE)="Stipend Award",VLOOKUP(I298,Inputs!$A$7:$G$16,6,FALSE),0),0),0)</f>
        <v>0</v>
      </c>
      <c r="N298" s="5">
        <f>IFERROR(IF(H298=1,IF(VLOOKUP(I298,Inputs!$A$20:$G$29,7,FALSE)="Stipend Award",VLOOKUP(I298,Inputs!$A$7:$G$16,7,FALSE),0),0),0)</f>
        <v>0</v>
      </c>
      <c r="O298" s="5">
        <f>IFERROR(IF(VLOOKUP(I298,Inputs!$A$20:$G$29,3,FALSE)="Base Increase",VLOOKUP(I298,Inputs!$A$7:$G$16,3,FALSE),0),0)</f>
        <v>0</v>
      </c>
      <c r="P298" s="5">
        <f>IFERROR(IF(VLOOKUP(I298,Inputs!$A$20:$G$29,4,FALSE)="Base Increase",VLOOKUP(I298,Inputs!$A$7:$G$16,4,FALSE),0),0)</f>
        <v>0</v>
      </c>
      <c r="Q298" s="5">
        <f>IFERROR(IF(F298=1,IF(VLOOKUP(I298,Inputs!$A$20:$G$29,5,FALSE)="Base Increase",VLOOKUP(I298,Inputs!$A$7:$G$16,5,FALSE),0),0),0)</f>
        <v>0</v>
      </c>
      <c r="R298" s="5">
        <f>IFERROR(IF(G298=1,IF(VLOOKUP(I298,Inputs!$A$20:$G$29,6,FALSE)="Base Increase",VLOOKUP(I298,Inputs!$A$7:$G$16,6,FALSE),0),0),0)</f>
        <v>0</v>
      </c>
      <c r="S298" s="5">
        <f>IFERROR(IF(H298=1,IF(VLOOKUP(I298,Inputs!$A$20:$G$29,7,FALSE)="Base Increase",VLOOKUP(I298,Inputs!$A$7:$G$16,7,FALSE),0),0),0)</f>
        <v>0</v>
      </c>
      <c r="T298" s="5">
        <f t="shared" si="24"/>
        <v>0</v>
      </c>
      <c r="U298" s="5">
        <f t="shared" si="25"/>
        <v>0</v>
      </c>
      <c r="V298" s="5">
        <f t="shared" si="26"/>
        <v>0</v>
      </c>
      <c r="W298" s="5">
        <f t="shared" si="27"/>
        <v>0</v>
      </c>
      <c r="X298" s="5">
        <f>IF(AND(I298&lt;=4,V298&gt;Inputs!$B$32),MAX(C298,Inputs!$B$32),V298)</f>
        <v>0</v>
      </c>
      <c r="Y298" s="5">
        <f>IF(AND(I298&lt;=4,W298&gt;Inputs!$B$32),MAX(C298,Inputs!$B$32),W298)</f>
        <v>0</v>
      </c>
      <c r="Z298" s="5">
        <f>IF(AND(I298&lt;=7,X298&gt;Inputs!$B$33),MAX(C298,Inputs!$B$33),X298)</f>
        <v>0</v>
      </c>
      <c r="AA298" s="5">
        <f>IF(W298&gt;Inputs!$B$34,Inputs!$B$34,Y298)</f>
        <v>0</v>
      </c>
      <c r="AB298" s="5">
        <f>IF(Z298&gt;Inputs!$B$34,Inputs!$B$34,Z298)</f>
        <v>0</v>
      </c>
      <c r="AC298" s="5">
        <f>IF(AA298&gt;Inputs!$B$34,Inputs!$B$34,AA298)</f>
        <v>0</v>
      </c>
      <c r="AD298" s="11">
        <f t="shared" si="28"/>
        <v>0</v>
      </c>
      <c r="AE298" s="11">
        <f t="shared" si="29"/>
        <v>0</v>
      </c>
    </row>
    <row r="299" spans="1:31" x14ac:dyDescent="0.25">
      <c r="A299" s="1">
        <f>'Salary and Rating'!A300</f>
        <v>0</v>
      </c>
      <c r="B299" s="1">
        <f>'Salary and Rating'!B300</f>
        <v>0</v>
      </c>
      <c r="C299" s="13">
        <f>'Salary and Rating'!C300</f>
        <v>0</v>
      </c>
      <c r="D299" s="5">
        <v>0</v>
      </c>
      <c r="E299" s="5">
        <v>0</v>
      </c>
      <c r="F299" s="5">
        <v>0</v>
      </c>
      <c r="G299" s="5">
        <v>0</v>
      </c>
      <c r="H299" s="5">
        <v>0</v>
      </c>
      <c r="I299" s="5">
        <f>'Salary and Rating'!J300</f>
        <v>0</v>
      </c>
      <c r="J299" s="5">
        <f>IFERROR(IF(VLOOKUP(I299,Inputs!$A$20:$G$29,3,FALSE)="Stipend Award",VLOOKUP(I299,Inputs!$A$7:$G$16,3,FALSE),0),0)</f>
        <v>0</v>
      </c>
      <c r="K299" s="5">
        <f>IFERROR(IF(VLOOKUP(I299,Inputs!$A$20:$G$29,4,FALSE)="Stipend Award",VLOOKUP(I299,Inputs!$A$7:$G$16,4,FALSE),0),0)</f>
        <v>0</v>
      </c>
      <c r="L299" s="5">
        <f>IFERROR(IF(F299=1,IF(VLOOKUP(I299,Inputs!$A$20:$G$29,5,FALSE)="Stipend Award",VLOOKUP(I299,Inputs!$A$7:$G$16,5,FALSE),0),0),0)</f>
        <v>0</v>
      </c>
      <c r="M299" s="5">
        <f>IFERROR(IF(G299=1,IF(VLOOKUP(I299,Inputs!$A$20:$G$29,6,FALSE)="Stipend Award",VLOOKUP(I299,Inputs!$A$7:$G$16,6,FALSE),0),0),0)</f>
        <v>0</v>
      </c>
      <c r="N299" s="5">
        <f>IFERROR(IF(H299=1,IF(VLOOKUP(I299,Inputs!$A$20:$G$29,7,FALSE)="Stipend Award",VLOOKUP(I299,Inputs!$A$7:$G$16,7,FALSE),0),0),0)</f>
        <v>0</v>
      </c>
      <c r="O299" s="5">
        <f>IFERROR(IF(VLOOKUP(I299,Inputs!$A$20:$G$29,3,FALSE)="Base Increase",VLOOKUP(I299,Inputs!$A$7:$G$16,3,FALSE),0),0)</f>
        <v>0</v>
      </c>
      <c r="P299" s="5">
        <f>IFERROR(IF(VLOOKUP(I299,Inputs!$A$20:$G$29,4,FALSE)="Base Increase",VLOOKUP(I299,Inputs!$A$7:$G$16,4,FALSE),0),0)</f>
        <v>0</v>
      </c>
      <c r="Q299" s="5">
        <f>IFERROR(IF(F299=1,IF(VLOOKUP(I299,Inputs!$A$20:$G$29,5,FALSE)="Base Increase",VLOOKUP(I299,Inputs!$A$7:$G$16,5,FALSE),0),0),0)</f>
        <v>0</v>
      </c>
      <c r="R299" s="5">
        <f>IFERROR(IF(G299=1,IF(VLOOKUP(I299,Inputs!$A$20:$G$29,6,FALSE)="Base Increase",VLOOKUP(I299,Inputs!$A$7:$G$16,6,FALSE),0),0),0)</f>
        <v>0</v>
      </c>
      <c r="S299" s="5">
        <f>IFERROR(IF(H299=1,IF(VLOOKUP(I299,Inputs!$A$20:$G$29,7,FALSE)="Base Increase",VLOOKUP(I299,Inputs!$A$7:$G$16,7,FALSE),0),0),0)</f>
        <v>0</v>
      </c>
      <c r="T299" s="5">
        <f t="shared" si="24"/>
        <v>0</v>
      </c>
      <c r="U299" s="5">
        <f t="shared" si="25"/>
        <v>0</v>
      </c>
      <c r="V299" s="5">
        <f t="shared" si="26"/>
        <v>0</v>
      </c>
      <c r="W299" s="5">
        <f t="shared" si="27"/>
        <v>0</v>
      </c>
      <c r="X299" s="5">
        <f>IF(AND(I299&lt;=4,V299&gt;Inputs!$B$32),MAX(C299,Inputs!$B$32),V299)</f>
        <v>0</v>
      </c>
      <c r="Y299" s="5">
        <f>IF(AND(I299&lt;=4,W299&gt;Inputs!$B$32),MAX(C299,Inputs!$B$32),W299)</f>
        <v>0</v>
      </c>
      <c r="Z299" s="5">
        <f>IF(AND(I299&lt;=7,X299&gt;Inputs!$B$33),MAX(C299,Inputs!$B$33),X299)</f>
        <v>0</v>
      </c>
      <c r="AA299" s="5">
        <f>IF(W299&gt;Inputs!$B$34,Inputs!$B$34,Y299)</f>
        <v>0</v>
      </c>
      <c r="AB299" s="5">
        <f>IF(Z299&gt;Inputs!$B$34,Inputs!$B$34,Z299)</f>
        <v>0</v>
      </c>
      <c r="AC299" s="5">
        <f>IF(AA299&gt;Inputs!$B$34,Inputs!$B$34,AA299)</f>
        <v>0</v>
      </c>
      <c r="AD299" s="11">
        <f t="shared" si="28"/>
        <v>0</v>
      </c>
      <c r="AE299" s="11">
        <f t="shared" si="29"/>
        <v>0</v>
      </c>
    </row>
    <row r="300" spans="1:31" x14ac:dyDescent="0.25">
      <c r="A300" s="1">
        <f>'Salary and Rating'!A301</f>
        <v>0</v>
      </c>
      <c r="B300" s="1">
        <f>'Salary and Rating'!B301</f>
        <v>0</v>
      </c>
      <c r="C300" s="13">
        <f>'Salary and Rating'!C301</f>
        <v>0</v>
      </c>
      <c r="D300" s="5">
        <v>0</v>
      </c>
      <c r="E300" s="5">
        <v>0</v>
      </c>
      <c r="F300" s="5">
        <v>0</v>
      </c>
      <c r="G300" s="5">
        <v>0</v>
      </c>
      <c r="H300" s="5">
        <v>0</v>
      </c>
      <c r="I300" s="5">
        <f>'Salary and Rating'!J301</f>
        <v>0</v>
      </c>
      <c r="J300" s="5">
        <f>IFERROR(IF(VLOOKUP(I300,Inputs!$A$20:$G$29,3,FALSE)="Stipend Award",VLOOKUP(I300,Inputs!$A$7:$G$16,3,FALSE),0),0)</f>
        <v>0</v>
      </c>
      <c r="K300" s="5">
        <f>IFERROR(IF(VLOOKUP(I300,Inputs!$A$20:$G$29,4,FALSE)="Stipend Award",VLOOKUP(I300,Inputs!$A$7:$G$16,4,FALSE),0),0)</f>
        <v>0</v>
      </c>
      <c r="L300" s="5">
        <f>IFERROR(IF(F300=1,IF(VLOOKUP(I300,Inputs!$A$20:$G$29,5,FALSE)="Stipend Award",VLOOKUP(I300,Inputs!$A$7:$G$16,5,FALSE),0),0),0)</f>
        <v>0</v>
      </c>
      <c r="M300" s="5">
        <f>IFERROR(IF(G300=1,IF(VLOOKUP(I300,Inputs!$A$20:$G$29,6,FALSE)="Stipend Award",VLOOKUP(I300,Inputs!$A$7:$G$16,6,FALSE),0),0),0)</f>
        <v>0</v>
      </c>
      <c r="N300" s="5">
        <f>IFERROR(IF(H300=1,IF(VLOOKUP(I300,Inputs!$A$20:$G$29,7,FALSE)="Stipend Award",VLOOKUP(I300,Inputs!$A$7:$G$16,7,FALSE),0),0),0)</f>
        <v>0</v>
      </c>
      <c r="O300" s="5">
        <f>IFERROR(IF(VLOOKUP(I300,Inputs!$A$20:$G$29,3,FALSE)="Base Increase",VLOOKUP(I300,Inputs!$A$7:$G$16,3,FALSE),0),0)</f>
        <v>0</v>
      </c>
      <c r="P300" s="5">
        <f>IFERROR(IF(VLOOKUP(I300,Inputs!$A$20:$G$29,4,FALSE)="Base Increase",VLOOKUP(I300,Inputs!$A$7:$G$16,4,FALSE),0),0)</f>
        <v>0</v>
      </c>
      <c r="Q300" s="5">
        <f>IFERROR(IF(F300=1,IF(VLOOKUP(I300,Inputs!$A$20:$G$29,5,FALSE)="Base Increase",VLOOKUP(I300,Inputs!$A$7:$G$16,5,FALSE),0),0),0)</f>
        <v>0</v>
      </c>
      <c r="R300" s="5">
        <f>IFERROR(IF(G300=1,IF(VLOOKUP(I300,Inputs!$A$20:$G$29,6,FALSE)="Base Increase",VLOOKUP(I300,Inputs!$A$7:$G$16,6,FALSE),0),0),0)</f>
        <v>0</v>
      </c>
      <c r="S300" s="5">
        <f>IFERROR(IF(H300=1,IF(VLOOKUP(I300,Inputs!$A$20:$G$29,7,FALSE)="Base Increase",VLOOKUP(I300,Inputs!$A$7:$G$16,7,FALSE),0),0),0)</f>
        <v>0</v>
      </c>
      <c r="T300" s="5">
        <f t="shared" si="24"/>
        <v>0</v>
      </c>
      <c r="U300" s="5">
        <f t="shared" si="25"/>
        <v>0</v>
      </c>
      <c r="V300" s="5">
        <f t="shared" si="26"/>
        <v>0</v>
      </c>
      <c r="W300" s="5">
        <f t="shared" si="27"/>
        <v>0</v>
      </c>
      <c r="X300" s="5">
        <f>IF(AND(I300&lt;=4,V300&gt;Inputs!$B$32),MAX(C300,Inputs!$B$32),V300)</f>
        <v>0</v>
      </c>
      <c r="Y300" s="5">
        <f>IF(AND(I300&lt;=4,W300&gt;Inputs!$B$32),MAX(C300,Inputs!$B$32),W300)</f>
        <v>0</v>
      </c>
      <c r="Z300" s="5">
        <f>IF(AND(I300&lt;=7,X300&gt;Inputs!$B$33),MAX(C300,Inputs!$B$33),X300)</f>
        <v>0</v>
      </c>
      <c r="AA300" s="5">
        <f>IF(W300&gt;Inputs!$B$34,Inputs!$B$34,Y300)</f>
        <v>0</v>
      </c>
      <c r="AB300" s="5">
        <f>IF(Z300&gt;Inputs!$B$34,Inputs!$B$34,Z300)</f>
        <v>0</v>
      </c>
      <c r="AC300" s="5">
        <f>IF(AA300&gt;Inputs!$B$34,Inputs!$B$34,AA300)</f>
        <v>0</v>
      </c>
      <c r="AD300" s="11">
        <f t="shared" si="28"/>
        <v>0</v>
      </c>
      <c r="AE300" s="11">
        <f t="shared" si="29"/>
        <v>0</v>
      </c>
    </row>
    <row r="301" spans="1:31" x14ac:dyDescent="0.25">
      <c r="A301" s="1">
        <f>'Salary and Rating'!A302</f>
        <v>0</v>
      </c>
      <c r="B301" s="1">
        <f>'Salary and Rating'!B302</f>
        <v>0</v>
      </c>
      <c r="C301" s="13">
        <f>'Salary and Rating'!C302</f>
        <v>0</v>
      </c>
      <c r="D301" s="5">
        <v>0</v>
      </c>
      <c r="E301" s="5">
        <v>0</v>
      </c>
      <c r="F301" s="5">
        <v>0</v>
      </c>
      <c r="G301" s="5">
        <v>0</v>
      </c>
      <c r="H301" s="5">
        <v>0</v>
      </c>
      <c r="I301" s="5">
        <f>'Salary and Rating'!J302</f>
        <v>0</v>
      </c>
      <c r="J301" s="5">
        <f>IFERROR(IF(VLOOKUP(I301,Inputs!$A$20:$G$29,3,FALSE)="Stipend Award",VLOOKUP(I301,Inputs!$A$7:$G$16,3,FALSE),0),0)</f>
        <v>0</v>
      </c>
      <c r="K301" s="5">
        <f>IFERROR(IF(VLOOKUP(I301,Inputs!$A$20:$G$29,4,FALSE)="Stipend Award",VLOOKUP(I301,Inputs!$A$7:$G$16,4,FALSE),0),0)</f>
        <v>0</v>
      </c>
      <c r="L301" s="5">
        <f>IFERROR(IF(F301=1,IF(VLOOKUP(I301,Inputs!$A$20:$G$29,5,FALSE)="Stipend Award",VLOOKUP(I301,Inputs!$A$7:$G$16,5,FALSE),0),0),0)</f>
        <v>0</v>
      </c>
      <c r="M301" s="5">
        <f>IFERROR(IF(G301=1,IF(VLOOKUP(I301,Inputs!$A$20:$G$29,6,FALSE)="Stipend Award",VLOOKUP(I301,Inputs!$A$7:$G$16,6,FALSE),0),0),0)</f>
        <v>0</v>
      </c>
      <c r="N301" s="5">
        <f>IFERROR(IF(H301=1,IF(VLOOKUP(I301,Inputs!$A$20:$G$29,7,FALSE)="Stipend Award",VLOOKUP(I301,Inputs!$A$7:$G$16,7,FALSE),0),0),0)</f>
        <v>0</v>
      </c>
      <c r="O301" s="5">
        <f>IFERROR(IF(VLOOKUP(I301,Inputs!$A$20:$G$29,3,FALSE)="Base Increase",VLOOKUP(I301,Inputs!$A$7:$G$16,3,FALSE),0),0)</f>
        <v>0</v>
      </c>
      <c r="P301" s="5">
        <f>IFERROR(IF(VLOOKUP(I301,Inputs!$A$20:$G$29,4,FALSE)="Base Increase",VLOOKUP(I301,Inputs!$A$7:$G$16,4,FALSE),0),0)</f>
        <v>0</v>
      </c>
      <c r="Q301" s="5">
        <f>IFERROR(IF(F301=1,IF(VLOOKUP(I301,Inputs!$A$20:$G$29,5,FALSE)="Base Increase",VLOOKUP(I301,Inputs!$A$7:$G$16,5,FALSE),0),0),0)</f>
        <v>0</v>
      </c>
      <c r="R301" s="5">
        <f>IFERROR(IF(G301=1,IF(VLOOKUP(I301,Inputs!$A$20:$G$29,6,FALSE)="Base Increase",VLOOKUP(I301,Inputs!$A$7:$G$16,6,FALSE),0),0),0)</f>
        <v>0</v>
      </c>
      <c r="S301" s="5">
        <f>IFERROR(IF(H301=1,IF(VLOOKUP(I301,Inputs!$A$20:$G$29,7,FALSE)="Base Increase",VLOOKUP(I301,Inputs!$A$7:$G$16,7,FALSE),0),0),0)</f>
        <v>0</v>
      </c>
      <c r="T301" s="5">
        <f t="shared" si="24"/>
        <v>0</v>
      </c>
      <c r="U301" s="5">
        <f t="shared" si="25"/>
        <v>0</v>
      </c>
      <c r="V301" s="5">
        <f t="shared" si="26"/>
        <v>0</v>
      </c>
      <c r="W301" s="5">
        <f t="shared" si="27"/>
        <v>0</v>
      </c>
      <c r="X301" s="5">
        <f>IF(AND(I301&lt;=4,V301&gt;Inputs!$B$32),MAX(C301,Inputs!$B$32),V301)</f>
        <v>0</v>
      </c>
      <c r="Y301" s="5">
        <f>IF(AND(I301&lt;=4,W301&gt;Inputs!$B$32),MAX(C301,Inputs!$B$32),W301)</f>
        <v>0</v>
      </c>
      <c r="Z301" s="5">
        <f>IF(AND(I301&lt;=7,X301&gt;Inputs!$B$33),MAX(C301,Inputs!$B$33),X301)</f>
        <v>0</v>
      </c>
      <c r="AA301" s="5">
        <f>IF(W301&gt;Inputs!$B$34,Inputs!$B$34,Y301)</f>
        <v>0</v>
      </c>
      <c r="AB301" s="5">
        <f>IF(Z301&gt;Inputs!$B$34,Inputs!$B$34,Z301)</f>
        <v>0</v>
      </c>
      <c r="AC301" s="5">
        <f>IF(AA301&gt;Inputs!$B$34,Inputs!$B$34,AA301)</f>
        <v>0</v>
      </c>
      <c r="AD301" s="11">
        <f t="shared" si="28"/>
        <v>0</v>
      </c>
      <c r="AE301" s="11">
        <f t="shared" si="29"/>
        <v>0</v>
      </c>
    </row>
    <row r="302" spans="1:31" x14ac:dyDescent="0.25">
      <c r="A302" s="1">
        <f>'Salary and Rating'!A303</f>
        <v>0</v>
      </c>
      <c r="B302" s="1">
        <f>'Salary and Rating'!B303</f>
        <v>0</v>
      </c>
      <c r="C302" s="13">
        <f>'Salary and Rating'!C303</f>
        <v>0</v>
      </c>
      <c r="D302" s="5">
        <v>0</v>
      </c>
      <c r="E302" s="5">
        <v>0</v>
      </c>
      <c r="F302" s="5">
        <v>0</v>
      </c>
      <c r="G302" s="5">
        <v>0</v>
      </c>
      <c r="H302" s="5">
        <v>0</v>
      </c>
      <c r="I302" s="5">
        <f>'Salary and Rating'!J303</f>
        <v>0</v>
      </c>
      <c r="J302" s="5">
        <f>IFERROR(IF(VLOOKUP(I302,Inputs!$A$20:$G$29,3,FALSE)="Stipend Award",VLOOKUP(I302,Inputs!$A$7:$G$16,3,FALSE),0),0)</f>
        <v>0</v>
      </c>
      <c r="K302" s="5">
        <f>IFERROR(IF(VLOOKUP(I302,Inputs!$A$20:$G$29,4,FALSE)="Stipend Award",VLOOKUP(I302,Inputs!$A$7:$G$16,4,FALSE),0),0)</f>
        <v>0</v>
      </c>
      <c r="L302" s="5">
        <f>IFERROR(IF(F302=1,IF(VLOOKUP(I302,Inputs!$A$20:$G$29,5,FALSE)="Stipend Award",VLOOKUP(I302,Inputs!$A$7:$G$16,5,FALSE),0),0),0)</f>
        <v>0</v>
      </c>
      <c r="M302" s="5">
        <f>IFERROR(IF(G302=1,IF(VLOOKUP(I302,Inputs!$A$20:$G$29,6,FALSE)="Stipend Award",VLOOKUP(I302,Inputs!$A$7:$G$16,6,FALSE),0),0),0)</f>
        <v>0</v>
      </c>
      <c r="N302" s="5">
        <f>IFERROR(IF(H302=1,IF(VLOOKUP(I302,Inputs!$A$20:$G$29,7,FALSE)="Stipend Award",VLOOKUP(I302,Inputs!$A$7:$G$16,7,FALSE),0),0),0)</f>
        <v>0</v>
      </c>
      <c r="O302" s="5">
        <f>IFERROR(IF(VLOOKUP(I302,Inputs!$A$20:$G$29,3,FALSE)="Base Increase",VLOOKUP(I302,Inputs!$A$7:$G$16,3,FALSE),0),0)</f>
        <v>0</v>
      </c>
      <c r="P302" s="5">
        <f>IFERROR(IF(VLOOKUP(I302,Inputs!$A$20:$G$29,4,FALSE)="Base Increase",VLOOKUP(I302,Inputs!$A$7:$G$16,4,FALSE),0),0)</f>
        <v>0</v>
      </c>
      <c r="Q302" s="5">
        <f>IFERROR(IF(F302=1,IF(VLOOKUP(I302,Inputs!$A$20:$G$29,5,FALSE)="Base Increase",VLOOKUP(I302,Inputs!$A$7:$G$16,5,FALSE),0),0),0)</f>
        <v>0</v>
      </c>
      <c r="R302" s="5">
        <f>IFERROR(IF(G302=1,IF(VLOOKUP(I302,Inputs!$A$20:$G$29,6,FALSE)="Base Increase",VLOOKUP(I302,Inputs!$A$7:$G$16,6,FALSE),0),0),0)</f>
        <v>0</v>
      </c>
      <c r="S302" s="5">
        <f>IFERROR(IF(H302=1,IF(VLOOKUP(I302,Inputs!$A$20:$G$29,7,FALSE)="Base Increase",VLOOKUP(I302,Inputs!$A$7:$G$16,7,FALSE),0),0),0)</f>
        <v>0</v>
      </c>
      <c r="T302" s="5">
        <f t="shared" si="24"/>
        <v>0</v>
      </c>
      <c r="U302" s="5">
        <f t="shared" si="25"/>
        <v>0</v>
      </c>
      <c r="V302" s="5">
        <f t="shared" si="26"/>
        <v>0</v>
      </c>
      <c r="W302" s="5">
        <f t="shared" si="27"/>
        <v>0</v>
      </c>
      <c r="X302" s="5">
        <f>IF(AND(I302&lt;=4,V302&gt;Inputs!$B$32),MAX(C302,Inputs!$B$32),V302)</f>
        <v>0</v>
      </c>
      <c r="Y302" s="5">
        <f>IF(AND(I302&lt;=4,W302&gt;Inputs!$B$32),MAX(C302,Inputs!$B$32),W302)</f>
        <v>0</v>
      </c>
      <c r="Z302" s="5">
        <f>IF(AND(I302&lt;=7,X302&gt;Inputs!$B$33),MAX(C302,Inputs!$B$33),X302)</f>
        <v>0</v>
      </c>
      <c r="AA302" s="5">
        <f>IF(W302&gt;Inputs!$B$34,Inputs!$B$34,Y302)</f>
        <v>0</v>
      </c>
      <c r="AB302" s="5">
        <f>IF(Z302&gt;Inputs!$B$34,Inputs!$B$34,Z302)</f>
        <v>0</v>
      </c>
      <c r="AC302" s="5">
        <f>IF(AA302&gt;Inputs!$B$34,Inputs!$B$34,AA302)</f>
        <v>0</v>
      </c>
      <c r="AD302" s="11">
        <f t="shared" si="28"/>
        <v>0</v>
      </c>
      <c r="AE302" s="11">
        <f t="shared" si="29"/>
        <v>0</v>
      </c>
    </row>
    <row r="303" spans="1:31" x14ac:dyDescent="0.25">
      <c r="A303" s="1">
        <f>'Salary and Rating'!A304</f>
        <v>0</v>
      </c>
      <c r="B303" s="1">
        <f>'Salary and Rating'!B304</f>
        <v>0</v>
      </c>
      <c r="C303" s="13">
        <f>'Salary and Rating'!C304</f>
        <v>0</v>
      </c>
      <c r="D303" s="5">
        <v>0</v>
      </c>
      <c r="E303" s="5">
        <v>0</v>
      </c>
      <c r="F303" s="5">
        <v>0</v>
      </c>
      <c r="G303" s="5">
        <v>0</v>
      </c>
      <c r="H303" s="5">
        <v>0</v>
      </c>
      <c r="I303" s="5">
        <f>'Salary and Rating'!J304</f>
        <v>0</v>
      </c>
      <c r="J303" s="5">
        <f>IFERROR(IF(VLOOKUP(I303,Inputs!$A$20:$G$29,3,FALSE)="Stipend Award",VLOOKUP(I303,Inputs!$A$7:$G$16,3,FALSE),0),0)</f>
        <v>0</v>
      </c>
      <c r="K303" s="5">
        <f>IFERROR(IF(VLOOKUP(I303,Inputs!$A$20:$G$29,4,FALSE)="Stipend Award",VLOOKUP(I303,Inputs!$A$7:$G$16,4,FALSE),0),0)</f>
        <v>0</v>
      </c>
      <c r="L303" s="5">
        <f>IFERROR(IF(F303=1,IF(VLOOKUP(I303,Inputs!$A$20:$G$29,5,FALSE)="Stipend Award",VLOOKUP(I303,Inputs!$A$7:$G$16,5,FALSE),0),0),0)</f>
        <v>0</v>
      </c>
      <c r="M303" s="5">
        <f>IFERROR(IF(G303=1,IF(VLOOKUP(I303,Inputs!$A$20:$G$29,6,FALSE)="Stipend Award",VLOOKUP(I303,Inputs!$A$7:$G$16,6,FALSE),0),0),0)</f>
        <v>0</v>
      </c>
      <c r="N303" s="5">
        <f>IFERROR(IF(H303=1,IF(VLOOKUP(I303,Inputs!$A$20:$G$29,7,FALSE)="Stipend Award",VLOOKUP(I303,Inputs!$A$7:$G$16,7,FALSE),0),0),0)</f>
        <v>0</v>
      </c>
      <c r="O303" s="5">
        <f>IFERROR(IF(VLOOKUP(I303,Inputs!$A$20:$G$29,3,FALSE)="Base Increase",VLOOKUP(I303,Inputs!$A$7:$G$16,3,FALSE),0),0)</f>
        <v>0</v>
      </c>
      <c r="P303" s="5">
        <f>IFERROR(IF(VLOOKUP(I303,Inputs!$A$20:$G$29,4,FALSE)="Base Increase",VLOOKUP(I303,Inputs!$A$7:$G$16,4,FALSE),0),0)</f>
        <v>0</v>
      </c>
      <c r="Q303" s="5">
        <f>IFERROR(IF(F303=1,IF(VLOOKUP(I303,Inputs!$A$20:$G$29,5,FALSE)="Base Increase",VLOOKUP(I303,Inputs!$A$7:$G$16,5,FALSE),0),0),0)</f>
        <v>0</v>
      </c>
      <c r="R303" s="5">
        <f>IFERROR(IF(G303=1,IF(VLOOKUP(I303,Inputs!$A$20:$G$29,6,FALSE)="Base Increase",VLOOKUP(I303,Inputs!$A$7:$G$16,6,FALSE),0),0),0)</f>
        <v>0</v>
      </c>
      <c r="S303" s="5">
        <f>IFERROR(IF(H303=1,IF(VLOOKUP(I303,Inputs!$A$20:$G$29,7,FALSE)="Base Increase",VLOOKUP(I303,Inputs!$A$7:$G$16,7,FALSE),0),0),0)</f>
        <v>0</v>
      </c>
      <c r="T303" s="5">
        <f t="shared" si="24"/>
        <v>0</v>
      </c>
      <c r="U303" s="5">
        <f t="shared" si="25"/>
        <v>0</v>
      </c>
      <c r="V303" s="5">
        <f t="shared" si="26"/>
        <v>0</v>
      </c>
      <c r="W303" s="5">
        <f t="shared" si="27"/>
        <v>0</v>
      </c>
      <c r="X303" s="5">
        <f>IF(AND(I303&lt;=4,V303&gt;Inputs!$B$32),MAX(C303,Inputs!$B$32),V303)</f>
        <v>0</v>
      </c>
      <c r="Y303" s="5">
        <f>IF(AND(I303&lt;=4,W303&gt;Inputs!$B$32),MAX(C303,Inputs!$B$32),W303)</f>
        <v>0</v>
      </c>
      <c r="Z303" s="5">
        <f>IF(AND(I303&lt;=7,X303&gt;Inputs!$B$33),MAX(C303,Inputs!$B$33),X303)</f>
        <v>0</v>
      </c>
      <c r="AA303" s="5">
        <f>IF(W303&gt;Inputs!$B$34,Inputs!$B$34,Y303)</f>
        <v>0</v>
      </c>
      <c r="AB303" s="5">
        <f>IF(Z303&gt;Inputs!$B$34,Inputs!$B$34,Z303)</f>
        <v>0</v>
      </c>
      <c r="AC303" s="5">
        <f>IF(AA303&gt;Inputs!$B$34,Inputs!$B$34,AA303)</f>
        <v>0</v>
      </c>
      <c r="AD303" s="11">
        <f t="shared" si="28"/>
        <v>0</v>
      </c>
      <c r="AE303" s="11">
        <f t="shared" si="29"/>
        <v>0</v>
      </c>
    </row>
    <row r="304" spans="1:31" x14ac:dyDescent="0.25">
      <c r="C304" s="7"/>
    </row>
    <row r="305" spans="3:3" x14ac:dyDescent="0.25">
      <c r="C305" s="7"/>
    </row>
    <row r="306" spans="3:3" x14ac:dyDescent="0.25">
      <c r="C306" s="7"/>
    </row>
    <row r="307" spans="3:3" x14ac:dyDescent="0.25">
      <c r="C307" s="7"/>
    </row>
    <row r="308" spans="3:3" x14ac:dyDescent="0.25">
      <c r="C308" s="7"/>
    </row>
    <row r="309" spans="3:3" x14ac:dyDescent="0.25">
      <c r="C309" s="7"/>
    </row>
    <row r="310" spans="3:3" x14ac:dyDescent="0.25">
      <c r="C310" s="7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0"/>
  <sheetViews>
    <sheetView showGridLines="0" topLeftCell="B1" workbookViewId="0">
      <selection activeCell="D3" sqref="D3:E3"/>
    </sheetView>
  </sheetViews>
  <sheetFormatPr defaultRowHeight="15" x14ac:dyDescent="0.25"/>
  <cols>
    <col min="1" max="1" width="44.7109375" bestFit="1" customWidth="1"/>
    <col min="2" max="2" width="13.85546875" bestFit="1" customWidth="1"/>
    <col min="3" max="3" width="7.5703125" bestFit="1" customWidth="1"/>
    <col min="4" max="4" width="15.42578125" bestFit="1" customWidth="1"/>
    <col min="5" max="8" width="14" bestFit="1" customWidth="1"/>
    <col min="9" max="9" width="8.85546875" hidden="1" customWidth="1"/>
    <col min="10" max="10" width="7.28515625" hidden="1" customWidth="1"/>
    <col min="11" max="11" width="8" hidden="1" customWidth="1"/>
    <col min="12" max="14" width="10.42578125" hidden="1" customWidth="1"/>
    <col min="15" max="15" width="8" hidden="1" customWidth="1"/>
    <col min="16" max="16" width="8.7109375" hidden="1" customWidth="1"/>
    <col min="17" max="19" width="11.140625" hidden="1" customWidth="1"/>
    <col min="20" max="20" width="15.85546875" hidden="1" customWidth="1"/>
    <col min="21" max="21" width="13.140625" hidden="1" customWidth="1"/>
    <col min="22" max="22" width="11.140625" hidden="1" customWidth="1"/>
    <col min="23" max="23" width="11.42578125" hidden="1" customWidth="1"/>
    <col min="24" max="24" width="11.140625" hidden="1" customWidth="1"/>
    <col min="25" max="25" width="11.42578125" hidden="1" customWidth="1"/>
    <col min="26" max="26" width="11.140625" hidden="1" customWidth="1"/>
    <col min="27" max="29" width="11.42578125" hidden="1" customWidth="1"/>
    <col min="30" max="30" width="14.5703125" bestFit="1" customWidth="1"/>
    <col min="31" max="31" width="14.85546875" bestFit="1" customWidth="1"/>
    <col min="33" max="33" width="17.5703125" bestFit="1" customWidth="1"/>
    <col min="34" max="34" width="10.140625" bestFit="1" customWidth="1"/>
  </cols>
  <sheetData>
    <row r="1" spans="1:34" x14ac:dyDescent="0.25">
      <c r="A1" s="2" t="s">
        <v>89</v>
      </c>
      <c r="E1" s="7"/>
    </row>
    <row r="2" spans="1:34" x14ac:dyDescent="0.25">
      <c r="E2" s="7"/>
    </row>
    <row r="3" spans="1:34" x14ac:dyDescent="0.25">
      <c r="A3" s="9" t="s">
        <v>18</v>
      </c>
      <c r="B3" s="9" t="s">
        <v>19</v>
      </c>
      <c r="C3" s="9" t="s">
        <v>20</v>
      </c>
      <c r="D3" s="38" t="s">
        <v>105</v>
      </c>
      <c r="E3" s="38" t="s">
        <v>106</v>
      </c>
      <c r="F3" s="38" t="s">
        <v>52</v>
      </c>
      <c r="G3" s="38" t="s">
        <v>53</v>
      </c>
      <c r="H3" s="38" t="s">
        <v>54</v>
      </c>
      <c r="I3" s="9" t="s">
        <v>51</v>
      </c>
      <c r="J3" s="9" t="s">
        <v>55</v>
      </c>
      <c r="K3" s="9" t="s">
        <v>56</v>
      </c>
      <c r="L3" s="9" t="s">
        <v>57</v>
      </c>
      <c r="M3" s="9" t="s">
        <v>58</v>
      </c>
      <c r="N3" s="9" t="s">
        <v>59</v>
      </c>
      <c r="O3" s="9" t="s">
        <v>60</v>
      </c>
      <c r="P3" s="9" t="s">
        <v>61</v>
      </c>
      <c r="Q3" s="9" t="s">
        <v>62</v>
      </c>
      <c r="R3" s="9" t="s">
        <v>63</v>
      </c>
      <c r="S3" s="9" t="s">
        <v>64</v>
      </c>
      <c r="T3" s="9" t="s">
        <v>65</v>
      </c>
      <c r="U3" s="9" t="s">
        <v>8</v>
      </c>
      <c r="V3" s="9" t="s">
        <v>66</v>
      </c>
      <c r="W3" s="9" t="s">
        <v>67</v>
      </c>
      <c r="X3" s="9" t="s">
        <v>68</v>
      </c>
      <c r="Y3" s="9" t="s">
        <v>69</v>
      </c>
      <c r="Z3" s="9" t="s">
        <v>75</v>
      </c>
      <c r="AA3" s="9" t="s">
        <v>76</v>
      </c>
      <c r="AB3" s="9" t="s">
        <v>94</v>
      </c>
      <c r="AC3" s="9" t="s">
        <v>95</v>
      </c>
      <c r="AD3" s="10" t="s">
        <v>81</v>
      </c>
      <c r="AE3" s="10" t="s">
        <v>82</v>
      </c>
      <c r="AG3" s="1" t="s">
        <v>72</v>
      </c>
      <c r="AH3" s="13">
        <f>Budget!B7+'2012-2013'!AH4</f>
        <v>1067893</v>
      </c>
    </row>
    <row r="4" spans="1:34" x14ac:dyDescent="0.25">
      <c r="A4" s="1">
        <f>'Salary and Rating'!A5</f>
        <v>1</v>
      </c>
      <c r="B4" s="1" t="str">
        <f>'Salary and Rating'!B5</f>
        <v>Teacher 1</v>
      </c>
      <c r="C4" s="13">
        <f>IF(AND(D4=0,E4=1),'Salary and Rating'!C5,'2012-2013'!AD4)</f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>'Salary and Rating'!K5</f>
        <v>0</v>
      </c>
      <c r="J4" s="5">
        <f>IFERROR(IF(VLOOKUP(I4,Inputs!$A$20:$G$29,3,FALSE)="Stipend Award",VLOOKUP(I4,Inputs!$A$7:$G$16,3,FALSE),0),0)</f>
        <v>0</v>
      </c>
      <c r="K4" s="5">
        <f>IFERROR(IF(VLOOKUP(I4,Inputs!$A$20:$G$29,4,FALSE)="Stipend Award",VLOOKUP(I4,Inputs!$A$7:$G$16,4,FALSE),0),0)</f>
        <v>0</v>
      </c>
      <c r="L4" s="5">
        <f>IFERROR(IF(F4=1,IF(VLOOKUP(I4,Inputs!$A$20:$G$29,5,FALSE)="Stipend Award",VLOOKUP(I4,Inputs!$A$7:$G$16,5,FALSE),0),0),0)</f>
        <v>0</v>
      </c>
      <c r="M4" s="5">
        <f>IFERROR(IF(G4=1,IF(VLOOKUP(I4,Inputs!$A$20:$G$29,6,FALSE)="Stipend Award",VLOOKUP(I4,Inputs!$A$7:$G$16,6,FALSE),0),0),0)</f>
        <v>0</v>
      </c>
      <c r="N4" s="5">
        <f>IFERROR(IF(H4=1,IF(VLOOKUP(I4,Inputs!$A$20:$G$29,7,FALSE)="Stipend Award",VLOOKUP(I4,Inputs!$A$7:$G$16,7,FALSE),0),0),0)</f>
        <v>0</v>
      </c>
      <c r="O4" s="5">
        <f>IFERROR(IF(VLOOKUP(I4,Inputs!$A$20:$G$29,3,FALSE)="Base Increase",VLOOKUP(I4,Inputs!$A$7:$G$16,3,FALSE),0),0)</f>
        <v>0</v>
      </c>
      <c r="P4" s="5">
        <f>IFERROR(IF(VLOOKUP(I4,Inputs!$A$20:$G$29,4,FALSE)="Base Increase",VLOOKUP(I4,Inputs!$A$7:$G$16,4,FALSE),0),0)</f>
        <v>0</v>
      </c>
      <c r="Q4" s="5">
        <f>IFERROR(IF(F4=1,IF(VLOOKUP(I4,Inputs!$A$20:$G$29,5,FALSE)="Base Increase",VLOOKUP(I4,Inputs!$A$7:$G$16,5,FALSE),0),0),0)</f>
        <v>0</v>
      </c>
      <c r="R4" s="5">
        <f>IFERROR(IF(G4=1,IF(VLOOKUP(I4,Inputs!$A$20:$G$29,6,FALSE)="Base Increase",VLOOKUP(I4,Inputs!$A$7:$G$16,6,FALSE),0),0),0)</f>
        <v>0</v>
      </c>
      <c r="S4" s="5">
        <f>IFERROR(IF(H4=1,IF(VLOOKUP(I4,Inputs!$A$20:$G$29,7,FALSE)="Base Increase",VLOOKUP(I4,Inputs!$A$7:$G$16,7,FALSE),0),0),0)</f>
        <v>0</v>
      </c>
      <c r="T4" s="5">
        <f>SUM(J4:N4)</f>
        <v>0</v>
      </c>
      <c r="U4" s="5">
        <f>SUM(O4:S4)</f>
        <v>0</v>
      </c>
      <c r="V4" s="5">
        <f>U4+C4</f>
        <v>0</v>
      </c>
      <c r="W4" s="5">
        <f>U4+T4+C4</f>
        <v>0</v>
      </c>
      <c r="X4" s="5">
        <f>IF(AND(I4&lt;=4,V4&gt;Inputs!$B$32),MAX(C4,Inputs!$B$32),V4)</f>
        <v>0</v>
      </c>
      <c r="Y4" s="5">
        <f>IF(AND(I4&lt;=4,W4&gt;Inputs!$B$32),MAX(C4,Inputs!$B$32),W4)</f>
        <v>0</v>
      </c>
      <c r="Z4" s="5">
        <f>IF(AND(I4&lt;=7,X4&gt;Inputs!$B$33),MAX(C4,Inputs!$B$33),X4)</f>
        <v>0</v>
      </c>
      <c r="AA4" s="5">
        <f>IF(AND(I4&lt;=7,Y4&gt;Inputs!$B$33),MAX(C4,Inputs!$B$33),Y4)</f>
        <v>0</v>
      </c>
      <c r="AB4" s="5">
        <f>IF(Z4&gt;Inputs!$B$34,Inputs!$B$34,Z4)</f>
        <v>0</v>
      </c>
      <c r="AC4" s="5">
        <f>IF(AA4&gt;Inputs!$B$34,Inputs!$B$34,AA4)</f>
        <v>0</v>
      </c>
      <c r="AD4" s="11">
        <f>IF(E4=0,0,AB4)</f>
        <v>0</v>
      </c>
      <c r="AE4" s="11">
        <f>IF(E4=0,0,AC4)</f>
        <v>0</v>
      </c>
      <c r="AG4" s="1" t="s">
        <v>73</v>
      </c>
      <c r="AH4" s="13">
        <f>AH3-SUM(AE:AE)</f>
        <v>228491</v>
      </c>
    </row>
    <row r="5" spans="1:34" x14ac:dyDescent="0.25">
      <c r="A5" s="1">
        <f>'Salary and Rating'!A6</f>
        <v>2</v>
      </c>
      <c r="B5" s="1" t="str">
        <f>'Salary and Rating'!B6</f>
        <v>Teacher 2</v>
      </c>
      <c r="C5" s="13">
        <f>IF(AND(D5=0,E5=1),'Salary and Rating'!C6,'2012-2013'!AD5)</f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>'Salary and Rating'!K6</f>
        <v>0</v>
      </c>
      <c r="J5" s="5">
        <f>IFERROR(IF(VLOOKUP(I5,Inputs!$A$20:$G$29,3,FALSE)="Stipend Award",VLOOKUP(I5,Inputs!$A$7:$G$16,3,FALSE),0),0)</f>
        <v>0</v>
      </c>
      <c r="K5" s="5">
        <f>IFERROR(IF(VLOOKUP(I5,Inputs!$A$20:$G$29,4,FALSE)="Stipend Award",VLOOKUP(I5,Inputs!$A$7:$G$16,4,FALSE),0),0)</f>
        <v>0</v>
      </c>
      <c r="L5" s="5">
        <f>IFERROR(IF(F5=1,IF(VLOOKUP(I5,Inputs!$A$20:$G$29,5,FALSE)="Stipend Award",VLOOKUP(I5,Inputs!$A$7:$G$16,5,FALSE),0),0),0)</f>
        <v>0</v>
      </c>
      <c r="M5" s="5">
        <f>IFERROR(IF(G5=1,IF(VLOOKUP(I5,Inputs!$A$20:$G$29,6,FALSE)="Stipend Award",VLOOKUP(I5,Inputs!$A$7:$G$16,6,FALSE),0),0),0)</f>
        <v>0</v>
      </c>
      <c r="N5" s="5">
        <f>IFERROR(IF(H5=1,IF(VLOOKUP(I5,Inputs!$A$20:$G$29,7,FALSE)="Stipend Award",VLOOKUP(I5,Inputs!$A$7:$G$16,7,FALSE),0),0),0)</f>
        <v>0</v>
      </c>
      <c r="O5" s="5">
        <f>IFERROR(IF(VLOOKUP(I5,Inputs!$A$20:$G$29,3,FALSE)="Base Increase",VLOOKUP(I5,Inputs!$A$7:$G$16,3,FALSE),0),0)</f>
        <v>0</v>
      </c>
      <c r="P5" s="5">
        <f>IFERROR(IF(VLOOKUP(I5,Inputs!$A$20:$G$29,4,FALSE)="Base Increase",VLOOKUP(I5,Inputs!$A$7:$G$16,4,FALSE),0),0)</f>
        <v>0</v>
      </c>
      <c r="Q5" s="5">
        <f>IFERROR(IF(F5=1,IF(VLOOKUP(I5,Inputs!$A$20:$G$29,5,FALSE)="Base Increase",VLOOKUP(I5,Inputs!$A$7:$G$16,5,FALSE),0),0),0)</f>
        <v>0</v>
      </c>
      <c r="R5" s="5">
        <f>IFERROR(IF(G5=1,IF(VLOOKUP(I5,Inputs!$A$20:$G$29,6,FALSE)="Base Increase",VLOOKUP(I5,Inputs!$A$7:$G$16,6,FALSE),0),0),0)</f>
        <v>0</v>
      </c>
      <c r="S5" s="5">
        <f>IFERROR(IF(H5=1,IF(VLOOKUP(I5,Inputs!$A$20:$G$29,7,FALSE)="Base Increase",VLOOKUP(I5,Inputs!$A$7:$G$16,7,FALSE),0),0),0)</f>
        <v>0</v>
      </c>
      <c r="T5" s="5">
        <f t="shared" ref="T5:T68" si="0">SUM(J5:N5)</f>
        <v>0</v>
      </c>
      <c r="U5" s="5">
        <f t="shared" ref="U5:U68" si="1">SUM(O5:S5)</f>
        <v>0</v>
      </c>
      <c r="V5" s="5">
        <f t="shared" ref="V5:V68" si="2">U5+C5</f>
        <v>0</v>
      </c>
      <c r="W5" s="5">
        <f t="shared" ref="W5:W68" si="3">U5+T5+C5</f>
        <v>0</v>
      </c>
      <c r="X5" s="5">
        <f>IF(AND(I5&lt;=4,V5&gt;Inputs!$B$32),MAX(C5,Inputs!$B$32),V5)</f>
        <v>0</v>
      </c>
      <c r="Y5" s="5">
        <f>IF(AND(I5&lt;=4,W5&gt;Inputs!$B$32),MAX(C5,Inputs!$B$32),W5)</f>
        <v>0</v>
      </c>
      <c r="Z5" s="5">
        <f>IF(AND(I5&lt;=7,X5&gt;Inputs!$B$33),MAX(C5,Inputs!$B$33),X5)</f>
        <v>0</v>
      </c>
      <c r="AA5" s="5">
        <f>IF(W5&gt;Inputs!$B$34,Inputs!$B$34,Y5)</f>
        <v>0</v>
      </c>
      <c r="AB5" s="5">
        <f>IF(Z5&gt;Inputs!$B$34,Inputs!$B$34,Z5)</f>
        <v>0</v>
      </c>
      <c r="AC5" s="5">
        <f>IF(AA5&gt;Inputs!$B$34,Inputs!$B$34,AA5)</f>
        <v>0</v>
      </c>
      <c r="AD5" s="11">
        <f t="shared" ref="AD5:AD68" si="4">IF(E5=0,0,AB5)</f>
        <v>0</v>
      </c>
      <c r="AE5" s="11">
        <f t="shared" ref="AE5:AE68" si="5">IF(E5=0,0,AC5)</f>
        <v>0</v>
      </c>
      <c r="AG5" s="1" t="s">
        <v>74</v>
      </c>
      <c r="AH5" s="12" t="str">
        <f>IF(AND(AH4&gt;0,'2012-2013'!AH5="YES"),"YES","NO")</f>
        <v>YES</v>
      </c>
    </row>
    <row r="6" spans="1:34" x14ac:dyDescent="0.25">
      <c r="A6" s="1">
        <f>'Salary and Rating'!A7</f>
        <v>3</v>
      </c>
      <c r="B6" s="1" t="str">
        <f>'Salary and Rating'!B7</f>
        <v>Teacher 3</v>
      </c>
      <c r="C6" s="13">
        <f>IF(AND(D6=0,E6=1),'Salary and Rating'!C7,'2012-2013'!AD6)</f>
        <v>57511</v>
      </c>
      <c r="D6" s="5">
        <v>1</v>
      </c>
      <c r="E6" s="5">
        <v>0</v>
      </c>
      <c r="F6" s="5">
        <v>1</v>
      </c>
      <c r="G6" s="5">
        <v>0</v>
      </c>
      <c r="H6" s="5">
        <v>0</v>
      </c>
      <c r="I6" s="5">
        <f>'Salary and Rating'!K7</f>
        <v>6</v>
      </c>
      <c r="J6" s="5">
        <f>IFERROR(IF(VLOOKUP(I6,Inputs!$A$20:$G$29,3,FALSE)="Stipend Award",VLOOKUP(I6,Inputs!$A$7:$G$16,3,FALSE),0),0)</f>
        <v>0</v>
      </c>
      <c r="K6" s="5">
        <f>IFERROR(IF(VLOOKUP(I6,Inputs!$A$20:$G$29,4,FALSE)="Stipend Award",VLOOKUP(I6,Inputs!$A$7:$G$16,4,FALSE),0),0)</f>
        <v>0</v>
      </c>
      <c r="L6" s="5">
        <f>IFERROR(IF(F6=1,IF(VLOOKUP(I6,Inputs!$A$20:$G$29,5,FALSE)="Stipend Award",VLOOKUP(I6,Inputs!$A$7:$G$16,5,FALSE),0),0),0)</f>
        <v>150</v>
      </c>
      <c r="M6" s="5">
        <f>IFERROR(IF(G6=1,IF(VLOOKUP(I6,Inputs!$A$20:$G$29,6,FALSE)="Stipend Award",VLOOKUP(I6,Inputs!$A$7:$G$16,6,FALSE),0),0),0)</f>
        <v>0</v>
      </c>
      <c r="N6" s="5">
        <f>IFERROR(IF(H6=1,IF(VLOOKUP(I6,Inputs!$A$20:$G$29,7,FALSE)="Stipend Award",VLOOKUP(I6,Inputs!$A$7:$G$16,7,FALSE),0),0),0)</f>
        <v>0</v>
      </c>
      <c r="O6" s="5">
        <f>IFERROR(IF(VLOOKUP(I6,Inputs!$A$20:$G$29,3,FALSE)="Base Increase",VLOOKUP(I6,Inputs!$A$7:$G$16,3,FALSE),0),0)</f>
        <v>300</v>
      </c>
      <c r="P6" s="5">
        <f>IFERROR(IF(VLOOKUP(I6,Inputs!$A$20:$G$29,4,FALSE)="Base Increase",VLOOKUP(I6,Inputs!$A$7:$G$16,4,FALSE),0),0)</f>
        <v>150</v>
      </c>
      <c r="Q6" s="5">
        <f>IFERROR(IF(F6=1,IF(VLOOKUP(I6,Inputs!$A$20:$G$29,5,FALSE)="Base Increase",VLOOKUP(I6,Inputs!$A$7:$G$16,5,FALSE),0),0),0)</f>
        <v>0</v>
      </c>
      <c r="R6" s="5">
        <f>IFERROR(IF(G6=1,IF(VLOOKUP(I6,Inputs!$A$20:$G$29,6,FALSE)="Base Increase",VLOOKUP(I6,Inputs!$A$7:$G$16,6,FALSE),0),0),0)</f>
        <v>0</v>
      </c>
      <c r="S6" s="5">
        <f>IFERROR(IF(H6=1,IF(VLOOKUP(I6,Inputs!$A$20:$G$29,7,FALSE)="Base Increase",VLOOKUP(I6,Inputs!$A$7:$G$16,7,FALSE),0),0),0)</f>
        <v>0</v>
      </c>
      <c r="T6" s="5">
        <f t="shared" si="0"/>
        <v>150</v>
      </c>
      <c r="U6" s="5">
        <f t="shared" si="1"/>
        <v>450</v>
      </c>
      <c r="V6" s="5">
        <f t="shared" si="2"/>
        <v>57961</v>
      </c>
      <c r="W6" s="5">
        <f t="shared" si="3"/>
        <v>58111</v>
      </c>
      <c r="X6" s="5">
        <f>IF(AND(I6&lt;=4,V6&gt;Inputs!$B$32),MAX(C6,Inputs!$B$32),V6)</f>
        <v>57961</v>
      </c>
      <c r="Y6" s="5">
        <f>IF(AND(I6&lt;=4,W6&gt;Inputs!$B$32),MAX(C6,Inputs!$B$32),W6)</f>
        <v>58111</v>
      </c>
      <c r="Z6" s="5">
        <f>IF(AND(I6&lt;=7,X6&gt;Inputs!$B$33),MAX(C6,Inputs!$B$33),X6)</f>
        <v>57961</v>
      </c>
      <c r="AA6" s="5">
        <f>IF(W6&gt;Inputs!$B$34,Inputs!$B$34,Y6)</f>
        <v>58111</v>
      </c>
      <c r="AB6" s="5">
        <f>IF(Z6&gt;Inputs!$B$34,Inputs!$B$34,Z6)</f>
        <v>57961</v>
      </c>
      <c r="AC6" s="5">
        <f>IF(AA6&gt;Inputs!$B$34,Inputs!$B$34,AA6)</f>
        <v>58111</v>
      </c>
      <c r="AD6" s="11">
        <f t="shared" si="4"/>
        <v>0</v>
      </c>
      <c r="AE6" s="11">
        <f t="shared" si="5"/>
        <v>0</v>
      </c>
    </row>
    <row r="7" spans="1:34" x14ac:dyDescent="0.25">
      <c r="A7" s="1">
        <f>'Salary and Rating'!A8</f>
        <v>4</v>
      </c>
      <c r="B7" s="1" t="str">
        <f>'Salary and Rating'!B8</f>
        <v>Teacher 4</v>
      </c>
      <c r="C7" s="13">
        <f>IF(AND(D7=0,E7=1),'Salary and Rating'!C8,'2012-2013'!AD7)</f>
        <v>46950</v>
      </c>
      <c r="D7" s="5">
        <v>1</v>
      </c>
      <c r="E7" s="5">
        <v>0</v>
      </c>
      <c r="F7" s="5">
        <v>1</v>
      </c>
      <c r="G7" s="5">
        <v>0</v>
      </c>
      <c r="H7" s="5">
        <v>0</v>
      </c>
      <c r="I7" s="5">
        <f>'Salary and Rating'!K8</f>
        <v>3</v>
      </c>
      <c r="J7" s="5">
        <f>IFERROR(IF(VLOOKUP(I7,Inputs!$A$20:$G$29,3,FALSE)="Stipend Award",VLOOKUP(I7,Inputs!$A$7:$G$16,3,FALSE),0),0)</f>
        <v>50</v>
      </c>
      <c r="K7" s="5">
        <f>IFERROR(IF(VLOOKUP(I7,Inputs!$A$20:$G$29,4,FALSE)="Stipend Award",VLOOKUP(I7,Inputs!$A$7:$G$16,4,FALSE),0),0)</f>
        <v>50</v>
      </c>
      <c r="L7" s="5">
        <f>IFERROR(IF(F7=1,IF(VLOOKUP(I7,Inputs!$A$20:$G$29,5,FALSE)="Stipend Award",VLOOKUP(I7,Inputs!$A$7:$G$16,5,FALSE),0),0),0)</f>
        <v>50</v>
      </c>
      <c r="M7" s="5">
        <f>IFERROR(IF(G7=1,IF(VLOOKUP(I7,Inputs!$A$20:$G$29,6,FALSE)="Stipend Award",VLOOKUP(I7,Inputs!$A$7:$G$16,6,FALSE),0),0),0)</f>
        <v>0</v>
      </c>
      <c r="N7" s="5">
        <f>IFERROR(IF(H7=1,IF(VLOOKUP(I7,Inputs!$A$20:$G$29,7,FALSE)="Stipend Award",VLOOKUP(I7,Inputs!$A$7:$G$16,7,FALSE),0),0),0)</f>
        <v>0</v>
      </c>
      <c r="O7" s="5">
        <f>IFERROR(IF(VLOOKUP(I7,Inputs!$A$20:$G$29,3,FALSE)="Base Increase",VLOOKUP(I7,Inputs!$A$7:$G$16,3,FALSE),0),0)</f>
        <v>0</v>
      </c>
      <c r="P7" s="5">
        <f>IFERROR(IF(VLOOKUP(I7,Inputs!$A$20:$G$29,4,FALSE)="Base Increase",VLOOKUP(I7,Inputs!$A$7:$G$16,4,FALSE),0),0)</f>
        <v>0</v>
      </c>
      <c r="Q7" s="5">
        <f>IFERROR(IF(F7=1,IF(VLOOKUP(I7,Inputs!$A$20:$G$29,5,FALSE)="Base Increase",VLOOKUP(I7,Inputs!$A$7:$G$16,5,FALSE),0),0),0)</f>
        <v>0</v>
      </c>
      <c r="R7" s="5">
        <f>IFERROR(IF(G7=1,IF(VLOOKUP(I7,Inputs!$A$20:$G$29,6,FALSE)="Base Increase",VLOOKUP(I7,Inputs!$A$7:$G$16,6,FALSE),0),0),0)</f>
        <v>0</v>
      </c>
      <c r="S7" s="5">
        <f>IFERROR(IF(H7=1,IF(VLOOKUP(I7,Inputs!$A$20:$G$29,7,FALSE)="Base Increase",VLOOKUP(I7,Inputs!$A$7:$G$16,7,FALSE),0),0),0)</f>
        <v>0</v>
      </c>
      <c r="T7" s="5">
        <f t="shared" si="0"/>
        <v>150</v>
      </c>
      <c r="U7" s="5">
        <f t="shared" si="1"/>
        <v>0</v>
      </c>
      <c r="V7" s="5">
        <f t="shared" si="2"/>
        <v>46950</v>
      </c>
      <c r="W7" s="5">
        <f t="shared" si="3"/>
        <v>47100</v>
      </c>
      <c r="X7" s="5">
        <f>IF(AND(I7&lt;=4,V7&gt;Inputs!$B$32),MAX(C7,Inputs!$B$32),V7)</f>
        <v>46950</v>
      </c>
      <c r="Y7" s="5">
        <f>IF(AND(I7&lt;=4,W7&gt;Inputs!$B$32),MAX(C7,Inputs!$B$32),W7)</f>
        <v>47000</v>
      </c>
      <c r="Z7" s="5">
        <f>IF(AND(I7&lt;=7,X7&gt;Inputs!$B$33),MAX(C7,Inputs!$B$33),X7)</f>
        <v>46950</v>
      </c>
      <c r="AA7" s="5">
        <f>IF(W7&gt;Inputs!$B$34,Inputs!$B$34,Y7)</f>
        <v>47000</v>
      </c>
      <c r="AB7" s="5">
        <f>IF(Z7&gt;Inputs!$B$34,Inputs!$B$34,Z7)</f>
        <v>46950</v>
      </c>
      <c r="AC7" s="5">
        <f>IF(AA7&gt;Inputs!$B$34,Inputs!$B$34,AA7)</f>
        <v>47000</v>
      </c>
      <c r="AD7" s="11">
        <f t="shared" si="4"/>
        <v>0</v>
      </c>
      <c r="AE7" s="11">
        <f t="shared" si="5"/>
        <v>0</v>
      </c>
    </row>
    <row r="8" spans="1:34" x14ac:dyDescent="0.25">
      <c r="A8" s="1">
        <f>'Salary and Rating'!A9</f>
        <v>5</v>
      </c>
      <c r="B8" s="1" t="str">
        <f>'Salary and Rating'!B9</f>
        <v>Teacher 5</v>
      </c>
      <c r="C8" s="13">
        <f>IF(AND(D8=0,E8=1),'Salary and Rating'!C9,'2012-2013'!AD8)</f>
        <v>55462</v>
      </c>
      <c r="D8" s="5">
        <v>1</v>
      </c>
      <c r="E8" s="5">
        <v>1</v>
      </c>
      <c r="F8" s="5">
        <v>1</v>
      </c>
      <c r="G8" s="5">
        <v>0</v>
      </c>
      <c r="H8" s="5">
        <v>0</v>
      </c>
      <c r="I8" s="5">
        <f>'Salary and Rating'!K9</f>
        <v>8</v>
      </c>
      <c r="J8" s="5">
        <f>IFERROR(IF(VLOOKUP(I8,Inputs!$A$20:$G$29,3,FALSE)="Stipend Award",VLOOKUP(I8,Inputs!$A$7:$G$16,3,FALSE),0),0)</f>
        <v>0</v>
      </c>
      <c r="K8" s="5">
        <f>IFERROR(IF(VLOOKUP(I8,Inputs!$A$20:$G$29,4,FALSE)="Stipend Award",VLOOKUP(I8,Inputs!$A$7:$G$16,4,FALSE),0),0)</f>
        <v>0</v>
      </c>
      <c r="L8" s="5">
        <f>IFERROR(IF(F8=1,IF(VLOOKUP(I8,Inputs!$A$20:$G$29,5,FALSE)="Stipend Award",VLOOKUP(I8,Inputs!$A$7:$G$16,5,FALSE),0),0),0)</f>
        <v>200</v>
      </c>
      <c r="M8" s="5">
        <f>IFERROR(IF(G8=1,IF(VLOOKUP(I8,Inputs!$A$20:$G$29,6,FALSE)="Stipend Award",VLOOKUP(I8,Inputs!$A$7:$G$16,6,FALSE),0),0),0)</f>
        <v>0</v>
      </c>
      <c r="N8" s="5">
        <f>IFERROR(IF(H8=1,IF(VLOOKUP(I8,Inputs!$A$20:$G$29,7,FALSE)="Stipend Award",VLOOKUP(I8,Inputs!$A$7:$G$16,7,FALSE),0),0),0)</f>
        <v>0</v>
      </c>
      <c r="O8" s="5">
        <f>IFERROR(IF(VLOOKUP(I8,Inputs!$A$20:$G$29,3,FALSE)="Base Increase",VLOOKUP(I8,Inputs!$A$7:$G$16,3,FALSE),0),0)</f>
        <v>400</v>
      </c>
      <c r="P8" s="5">
        <f>IFERROR(IF(VLOOKUP(I8,Inputs!$A$20:$G$29,4,FALSE)="Base Increase",VLOOKUP(I8,Inputs!$A$7:$G$16,4,FALSE),0),0)</f>
        <v>200</v>
      </c>
      <c r="Q8" s="5">
        <f>IFERROR(IF(F8=1,IF(VLOOKUP(I8,Inputs!$A$20:$G$29,5,FALSE)="Base Increase",VLOOKUP(I8,Inputs!$A$7:$G$16,5,FALSE),0),0),0)</f>
        <v>0</v>
      </c>
      <c r="R8" s="5">
        <f>IFERROR(IF(G8=1,IF(VLOOKUP(I8,Inputs!$A$20:$G$29,6,FALSE)="Base Increase",VLOOKUP(I8,Inputs!$A$7:$G$16,6,FALSE),0),0),0)</f>
        <v>0</v>
      </c>
      <c r="S8" s="5">
        <f>IFERROR(IF(H8=1,IF(VLOOKUP(I8,Inputs!$A$20:$G$29,7,FALSE)="Base Increase",VLOOKUP(I8,Inputs!$A$7:$G$16,7,FALSE),0),0),0)</f>
        <v>0</v>
      </c>
      <c r="T8" s="5">
        <f t="shared" si="0"/>
        <v>200</v>
      </c>
      <c r="U8" s="5">
        <f t="shared" si="1"/>
        <v>600</v>
      </c>
      <c r="V8" s="5">
        <f t="shared" si="2"/>
        <v>56062</v>
      </c>
      <c r="W8" s="5">
        <f t="shared" si="3"/>
        <v>56262</v>
      </c>
      <c r="X8" s="5">
        <f>IF(AND(I8&lt;=4,V8&gt;Inputs!$B$32),MAX(C8,Inputs!$B$32),V8)</f>
        <v>56062</v>
      </c>
      <c r="Y8" s="5">
        <f>IF(AND(I8&lt;=4,W8&gt;Inputs!$B$32),MAX(C8,Inputs!$B$32),W8)</f>
        <v>56262</v>
      </c>
      <c r="Z8" s="5">
        <f>IF(AND(I8&lt;=7,X8&gt;Inputs!$B$33),MAX(C8,Inputs!$B$33),X8)</f>
        <v>56062</v>
      </c>
      <c r="AA8" s="5">
        <f>IF(W8&gt;Inputs!$B$34,Inputs!$B$34,Y8)</f>
        <v>56262</v>
      </c>
      <c r="AB8" s="5">
        <f>IF(Z8&gt;Inputs!$B$34,Inputs!$B$34,Z8)</f>
        <v>56062</v>
      </c>
      <c r="AC8" s="5">
        <f>IF(AA8&gt;Inputs!$B$34,Inputs!$B$34,AA8)</f>
        <v>56262</v>
      </c>
      <c r="AD8" s="11">
        <f t="shared" si="4"/>
        <v>56062</v>
      </c>
      <c r="AE8" s="11">
        <f t="shared" si="5"/>
        <v>56262</v>
      </c>
    </row>
    <row r="9" spans="1:34" x14ac:dyDescent="0.25">
      <c r="A9" s="1">
        <f>'Salary and Rating'!A10</f>
        <v>6</v>
      </c>
      <c r="B9" s="1" t="str">
        <f>'Salary and Rating'!B10</f>
        <v>Teacher 6</v>
      </c>
      <c r="C9" s="13">
        <f>IF(AND(D9=0,E9=1),'Salary and Rating'!C10,'2012-2013'!AD9)</f>
        <v>57784</v>
      </c>
      <c r="D9" s="5">
        <v>1</v>
      </c>
      <c r="E9" s="5">
        <v>1</v>
      </c>
      <c r="F9" s="5">
        <v>0</v>
      </c>
      <c r="G9" s="5">
        <v>0</v>
      </c>
      <c r="H9" s="5">
        <v>0</v>
      </c>
      <c r="I9" s="5">
        <f>'Salary and Rating'!K10</f>
        <v>9</v>
      </c>
      <c r="J9" s="5">
        <f>IFERROR(IF(VLOOKUP(I9,Inputs!$A$20:$G$29,3,FALSE)="Stipend Award",VLOOKUP(I9,Inputs!$A$7:$G$16,3,FALSE),0),0)</f>
        <v>0</v>
      </c>
      <c r="K9" s="5">
        <f>IFERROR(IF(VLOOKUP(I9,Inputs!$A$20:$G$29,4,FALSE)="Stipend Award",VLOOKUP(I9,Inputs!$A$7:$G$16,4,FALSE),0),0)</f>
        <v>0</v>
      </c>
      <c r="L9" s="5">
        <f>IFERROR(IF(F9=1,IF(VLOOKUP(I9,Inputs!$A$20:$G$29,5,FALSE)="Stipend Award",VLOOKUP(I9,Inputs!$A$7:$G$16,5,FALSE),0),0),0)</f>
        <v>0</v>
      </c>
      <c r="M9" s="5">
        <f>IFERROR(IF(G9=1,IF(VLOOKUP(I9,Inputs!$A$20:$G$29,6,FALSE)="Stipend Award",VLOOKUP(I9,Inputs!$A$7:$G$16,6,FALSE),0),0),0)</f>
        <v>0</v>
      </c>
      <c r="N9" s="5">
        <f>IFERROR(IF(H9=1,IF(VLOOKUP(I9,Inputs!$A$20:$G$29,7,FALSE)="Stipend Award",VLOOKUP(I9,Inputs!$A$7:$G$16,7,FALSE),0),0),0)</f>
        <v>0</v>
      </c>
      <c r="O9" s="5">
        <f>IFERROR(IF(VLOOKUP(I9,Inputs!$A$20:$G$29,3,FALSE)="Base Increase",VLOOKUP(I9,Inputs!$A$7:$G$16,3,FALSE),0),0)</f>
        <v>500</v>
      </c>
      <c r="P9" s="5">
        <f>IFERROR(IF(VLOOKUP(I9,Inputs!$A$20:$G$29,4,FALSE)="Base Increase",VLOOKUP(I9,Inputs!$A$7:$G$16,4,FALSE),0),0)</f>
        <v>250</v>
      </c>
      <c r="Q9" s="5">
        <f>IFERROR(IF(F9=1,IF(VLOOKUP(I9,Inputs!$A$20:$G$29,5,FALSE)="Base Increase",VLOOKUP(I9,Inputs!$A$7:$G$16,5,FALSE),0),0),0)</f>
        <v>0</v>
      </c>
      <c r="R9" s="5">
        <f>IFERROR(IF(G9=1,IF(VLOOKUP(I9,Inputs!$A$20:$G$29,6,FALSE)="Base Increase",VLOOKUP(I9,Inputs!$A$7:$G$16,6,FALSE),0),0),0)</f>
        <v>0</v>
      </c>
      <c r="S9" s="5">
        <f>IFERROR(IF(H9=1,IF(VLOOKUP(I9,Inputs!$A$20:$G$29,7,FALSE)="Base Increase",VLOOKUP(I9,Inputs!$A$7:$G$16,7,FALSE),0),0),0)</f>
        <v>0</v>
      </c>
      <c r="T9" s="5">
        <f t="shared" si="0"/>
        <v>0</v>
      </c>
      <c r="U9" s="5">
        <f t="shared" si="1"/>
        <v>750</v>
      </c>
      <c r="V9" s="5">
        <f t="shared" si="2"/>
        <v>58534</v>
      </c>
      <c r="W9" s="5">
        <f t="shared" si="3"/>
        <v>58534</v>
      </c>
      <c r="X9" s="5">
        <f>IF(AND(I9&lt;=4,V9&gt;Inputs!$B$32),MAX(C9,Inputs!$B$32),V9)</f>
        <v>58534</v>
      </c>
      <c r="Y9" s="5">
        <f>IF(AND(I9&lt;=4,W9&gt;Inputs!$B$32),MAX(C9,Inputs!$B$32),W9)</f>
        <v>58534</v>
      </c>
      <c r="Z9" s="5">
        <f>IF(AND(I9&lt;=7,X9&gt;Inputs!$B$33),MAX(C9,Inputs!$B$33),X9)</f>
        <v>58534</v>
      </c>
      <c r="AA9" s="5">
        <f>IF(W9&gt;Inputs!$B$34,Inputs!$B$34,Y9)</f>
        <v>58534</v>
      </c>
      <c r="AB9" s="5">
        <f>IF(Z9&gt;Inputs!$B$34,Inputs!$B$34,Z9)</f>
        <v>58534</v>
      </c>
      <c r="AC9" s="5">
        <f>IF(AA9&gt;Inputs!$B$34,Inputs!$B$34,AA9)</f>
        <v>58534</v>
      </c>
      <c r="AD9" s="11">
        <f t="shared" si="4"/>
        <v>58534</v>
      </c>
      <c r="AE9" s="11">
        <f t="shared" si="5"/>
        <v>58534</v>
      </c>
    </row>
    <row r="10" spans="1:34" x14ac:dyDescent="0.25">
      <c r="A10" s="1">
        <f>'Salary and Rating'!A11</f>
        <v>7</v>
      </c>
      <c r="B10" s="1" t="str">
        <f>'Salary and Rating'!B11</f>
        <v>Teacher 7</v>
      </c>
      <c r="C10" s="13">
        <f>IF(AND(D10=0,E10=1),'Salary and Rating'!C11,'2012-2013'!AD10)</f>
        <v>57805</v>
      </c>
      <c r="D10" s="5">
        <v>1</v>
      </c>
      <c r="E10" s="5">
        <v>1</v>
      </c>
      <c r="F10" s="5">
        <v>1</v>
      </c>
      <c r="G10" s="5">
        <v>0</v>
      </c>
      <c r="H10" s="5">
        <v>0</v>
      </c>
      <c r="I10" s="5">
        <f>'Salary and Rating'!K11</f>
        <v>2</v>
      </c>
      <c r="J10" s="5">
        <f>IFERROR(IF(VLOOKUP(I10,Inputs!$A$20:$G$29,3,FALSE)="Stipend Award",VLOOKUP(I10,Inputs!$A$7:$G$16,3,FALSE),0),0)</f>
        <v>50</v>
      </c>
      <c r="K10" s="5">
        <f>IFERROR(IF(VLOOKUP(I10,Inputs!$A$20:$G$29,4,FALSE)="Stipend Award",VLOOKUP(I10,Inputs!$A$7:$G$16,4,FALSE),0),0)</f>
        <v>50</v>
      </c>
      <c r="L10" s="5">
        <f>IFERROR(IF(F10=1,IF(VLOOKUP(I10,Inputs!$A$20:$G$29,5,FALSE)="Stipend Award",VLOOKUP(I10,Inputs!$A$7:$G$16,5,FALSE),0),0),0)</f>
        <v>50</v>
      </c>
      <c r="M10" s="5">
        <f>IFERROR(IF(G10=1,IF(VLOOKUP(I10,Inputs!$A$20:$G$29,6,FALSE)="Stipend Award",VLOOKUP(I10,Inputs!$A$7:$G$16,6,FALSE),0),0),0)</f>
        <v>0</v>
      </c>
      <c r="N10" s="5">
        <f>IFERROR(IF(H10=1,IF(VLOOKUP(I10,Inputs!$A$20:$G$29,7,FALSE)="Stipend Award",VLOOKUP(I10,Inputs!$A$7:$G$16,7,FALSE),0),0),0)</f>
        <v>0</v>
      </c>
      <c r="O10" s="5">
        <f>IFERROR(IF(VLOOKUP(I10,Inputs!$A$20:$G$29,3,FALSE)="Base Increase",VLOOKUP(I10,Inputs!$A$7:$G$16,3,FALSE),0),0)</f>
        <v>0</v>
      </c>
      <c r="P10" s="5">
        <f>IFERROR(IF(VLOOKUP(I10,Inputs!$A$20:$G$29,4,FALSE)="Base Increase",VLOOKUP(I10,Inputs!$A$7:$G$16,4,FALSE),0),0)</f>
        <v>0</v>
      </c>
      <c r="Q10" s="5">
        <f>IFERROR(IF(F10=1,IF(VLOOKUP(I10,Inputs!$A$20:$G$29,5,FALSE)="Base Increase",VLOOKUP(I10,Inputs!$A$7:$G$16,5,FALSE),0),0),0)</f>
        <v>0</v>
      </c>
      <c r="R10" s="5">
        <f>IFERROR(IF(G10=1,IF(VLOOKUP(I10,Inputs!$A$20:$G$29,6,FALSE)="Base Increase",VLOOKUP(I10,Inputs!$A$7:$G$16,6,FALSE),0),0),0)</f>
        <v>0</v>
      </c>
      <c r="S10" s="5">
        <f>IFERROR(IF(H10=1,IF(VLOOKUP(I10,Inputs!$A$20:$G$29,7,FALSE)="Base Increase",VLOOKUP(I10,Inputs!$A$7:$G$16,7,FALSE),0),0),0)</f>
        <v>0</v>
      </c>
      <c r="T10" s="5">
        <f t="shared" si="0"/>
        <v>150</v>
      </c>
      <c r="U10" s="5">
        <f t="shared" si="1"/>
        <v>0</v>
      </c>
      <c r="V10" s="5">
        <f t="shared" si="2"/>
        <v>57805</v>
      </c>
      <c r="W10" s="5">
        <f t="shared" si="3"/>
        <v>57955</v>
      </c>
      <c r="X10" s="5">
        <f>IF(AND(I10&lt;=4,V10&gt;Inputs!$B$32),MAX(C10,Inputs!$B$32),V10)</f>
        <v>57805</v>
      </c>
      <c r="Y10" s="5">
        <f>IF(AND(I10&lt;=4,W10&gt;Inputs!$B$32),MAX(C10,Inputs!$B$32),W10)</f>
        <v>57805</v>
      </c>
      <c r="Z10" s="5">
        <f>IF(AND(I10&lt;=7,X10&gt;Inputs!$B$33),MAX(C10,Inputs!$B$33),X10)</f>
        <v>57805</v>
      </c>
      <c r="AA10" s="5">
        <f>IF(W10&gt;Inputs!$B$34,Inputs!$B$34,Y10)</f>
        <v>57805</v>
      </c>
      <c r="AB10" s="5">
        <f>IF(Z10&gt;Inputs!$B$34,Inputs!$B$34,Z10)</f>
        <v>57805</v>
      </c>
      <c r="AC10" s="5">
        <f>IF(AA10&gt;Inputs!$B$34,Inputs!$B$34,AA10)</f>
        <v>57805</v>
      </c>
      <c r="AD10" s="11">
        <f t="shared" si="4"/>
        <v>57805</v>
      </c>
      <c r="AE10" s="11">
        <f t="shared" si="5"/>
        <v>57805</v>
      </c>
    </row>
    <row r="11" spans="1:34" x14ac:dyDescent="0.25">
      <c r="A11" s="1">
        <f>'Salary and Rating'!A12</f>
        <v>8</v>
      </c>
      <c r="B11" s="1" t="str">
        <f>'Salary and Rating'!B12</f>
        <v>Teacher 8</v>
      </c>
      <c r="C11" s="13">
        <f>IF(AND(D11=0,E11=1),'Salary and Rating'!C12,'2012-2013'!AD11)</f>
        <v>55416</v>
      </c>
      <c r="D11" s="5">
        <v>1</v>
      </c>
      <c r="E11" s="5">
        <v>1</v>
      </c>
      <c r="F11" s="5">
        <v>0</v>
      </c>
      <c r="G11" s="5">
        <v>0</v>
      </c>
      <c r="H11" s="5">
        <v>0</v>
      </c>
      <c r="I11" s="5">
        <f>'Salary and Rating'!K12</f>
        <v>2</v>
      </c>
      <c r="J11" s="5">
        <f>IFERROR(IF(VLOOKUP(I11,Inputs!$A$20:$G$29,3,FALSE)="Stipend Award",VLOOKUP(I11,Inputs!$A$7:$G$16,3,FALSE),0),0)</f>
        <v>50</v>
      </c>
      <c r="K11" s="5">
        <f>IFERROR(IF(VLOOKUP(I11,Inputs!$A$20:$G$29,4,FALSE)="Stipend Award",VLOOKUP(I11,Inputs!$A$7:$G$16,4,FALSE),0),0)</f>
        <v>50</v>
      </c>
      <c r="L11" s="5">
        <f>IFERROR(IF(F11=1,IF(VLOOKUP(I11,Inputs!$A$20:$G$29,5,FALSE)="Stipend Award",VLOOKUP(I11,Inputs!$A$7:$G$16,5,FALSE),0),0),0)</f>
        <v>0</v>
      </c>
      <c r="M11" s="5">
        <f>IFERROR(IF(G11=1,IF(VLOOKUP(I11,Inputs!$A$20:$G$29,6,FALSE)="Stipend Award",VLOOKUP(I11,Inputs!$A$7:$G$16,6,FALSE),0),0),0)</f>
        <v>0</v>
      </c>
      <c r="N11" s="5">
        <f>IFERROR(IF(H11=1,IF(VLOOKUP(I11,Inputs!$A$20:$G$29,7,FALSE)="Stipend Award",VLOOKUP(I11,Inputs!$A$7:$G$16,7,FALSE),0),0),0)</f>
        <v>0</v>
      </c>
      <c r="O11" s="5">
        <f>IFERROR(IF(VLOOKUP(I11,Inputs!$A$20:$G$29,3,FALSE)="Base Increase",VLOOKUP(I11,Inputs!$A$7:$G$16,3,FALSE),0),0)</f>
        <v>0</v>
      </c>
      <c r="P11" s="5">
        <f>IFERROR(IF(VLOOKUP(I11,Inputs!$A$20:$G$29,4,FALSE)="Base Increase",VLOOKUP(I11,Inputs!$A$7:$G$16,4,FALSE),0),0)</f>
        <v>0</v>
      </c>
      <c r="Q11" s="5">
        <f>IFERROR(IF(F11=1,IF(VLOOKUP(I11,Inputs!$A$20:$G$29,5,FALSE)="Base Increase",VLOOKUP(I11,Inputs!$A$7:$G$16,5,FALSE),0),0),0)</f>
        <v>0</v>
      </c>
      <c r="R11" s="5">
        <f>IFERROR(IF(G11=1,IF(VLOOKUP(I11,Inputs!$A$20:$G$29,6,FALSE)="Base Increase",VLOOKUP(I11,Inputs!$A$7:$G$16,6,FALSE),0),0),0)</f>
        <v>0</v>
      </c>
      <c r="S11" s="5">
        <f>IFERROR(IF(H11=1,IF(VLOOKUP(I11,Inputs!$A$20:$G$29,7,FALSE)="Base Increase",VLOOKUP(I11,Inputs!$A$7:$G$16,7,FALSE),0),0),0)</f>
        <v>0</v>
      </c>
      <c r="T11" s="5">
        <f t="shared" si="0"/>
        <v>100</v>
      </c>
      <c r="U11" s="5">
        <f t="shared" si="1"/>
        <v>0</v>
      </c>
      <c r="V11" s="5">
        <f t="shared" si="2"/>
        <v>55416</v>
      </c>
      <c r="W11" s="5">
        <f t="shared" si="3"/>
        <v>55516</v>
      </c>
      <c r="X11" s="5">
        <f>IF(AND(I11&lt;=4,V11&gt;Inputs!$B$32),MAX(C11,Inputs!$B$32),V11)</f>
        <v>55416</v>
      </c>
      <c r="Y11" s="5">
        <f>IF(AND(I11&lt;=4,W11&gt;Inputs!$B$32),MAX(C11,Inputs!$B$32),W11)</f>
        <v>55416</v>
      </c>
      <c r="Z11" s="5">
        <f>IF(AND(I11&lt;=7,X11&gt;Inputs!$B$33),MAX(C11,Inputs!$B$33),X11)</f>
        <v>55416</v>
      </c>
      <c r="AA11" s="5">
        <f>IF(W11&gt;Inputs!$B$34,Inputs!$B$34,Y11)</f>
        <v>55416</v>
      </c>
      <c r="AB11" s="5">
        <f>IF(Z11&gt;Inputs!$B$34,Inputs!$B$34,Z11)</f>
        <v>55416</v>
      </c>
      <c r="AC11" s="5">
        <f>IF(AA11&gt;Inputs!$B$34,Inputs!$B$34,AA11)</f>
        <v>55416</v>
      </c>
      <c r="AD11" s="11">
        <f t="shared" si="4"/>
        <v>55416</v>
      </c>
      <c r="AE11" s="11">
        <f t="shared" si="5"/>
        <v>55416</v>
      </c>
    </row>
    <row r="12" spans="1:34" x14ac:dyDescent="0.25">
      <c r="A12" s="1">
        <f>'Salary and Rating'!A13</f>
        <v>9</v>
      </c>
      <c r="B12" s="1" t="str">
        <f>'Salary and Rating'!B13</f>
        <v>Teacher 9</v>
      </c>
      <c r="C12" s="13">
        <f>IF(AND(D12=0,E12=1),'Salary and Rating'!C13,'2012-2013'!AD12)</f>
        <v>60550</v>
      </c>
      <c r="D12" s="5">
        <v>1</v>
      </c>
      <c r="E12" s="5">
        <v>1</v>
      </c>
      <c r="F12" s="5">
        <v>0</v>
      </c>
      <c r="G12" s="5">
        <v>0</v>
      </c>
      <c r="H12" s="5">
        <v>0</v>
      </c>
      <c r="I12" s="5">
        <f>'Salary and Rating'!K13</f>
        <v>5</v>
      </c>
      <c r="J12" s="5">
        <f>IFERROR(IF(VLOOKUP(I12,Inputs!$A$20:$G$29,3,FALSE)="Stipend Award",VLOOKUP(I12,Inputs!$A$7:$G$16,3,FALSE),0),0)</f>
        <v>0</v>
      </c>
      <c r="K12" s="5">
        <f>IFERROR(IF(VLOOKUP(I12,Inputs!$A$20:$G$29,4,FALSE)="Stipend Award",VLOOKUP(I12,Inputs!$A$7:$G$16,4,FALSE),0),0)</f>
        <v>0</v>
      </c>
      <c r="L12" s="5">
        <f>IFERROR(IF(F12=1,IF(VLOOKUP(I12,Inputs!$A$20:$G$29,5,FALSE)="Stipend Award",VLOOKUP(I12,Inputs!$A$7:$G$16,5,FALSE),0),0),0)</f>
        <v>0</v>
      </c>
      <c r="M12" s="5">
        <f>IFERROR(IF(G12=1,IF(VLOOKUP(I12,Inputs!$A$20:$G$29,6,FALSE)="Stipend Award",VLOOKUP(I12,Inputs!$A$7:$G$16,6,FALSE),0),0),0)</f>
        <v>0</v>
      </c>
      <c r="N12" s="5">
        <f>IFERROR(IF(H12=1,IF(VLOOKUP(I12,Inputs!$A$20:$G$29,7,FALSE)="Stipend Award",VLOOKUP(I12,Inputs!$A$7:$G$16,7,FALSE),0),0),0)</f>
        <v>0</v>
      </c>
      <c r="O12" s="5">
        <f>IFERROR(IF(VLOOKUP(I12,Inputs!$A$20:$G$29,3,FALSE)="Base Increase",VLOOKUP(I12,Inputs!$A$7:$G$16,3,FALSE),0),0)</f>
        <v>200</v>
      </c>
      <c r="P12" s="5">
        <f>IFERROR(IF(VLOOKUP(I12,Inputs!$A$20:$G$29,4,FALSE)="Base Increase",VLOOKUP(I12,Inputs!$A$7:$G$16,4,FALSE),0),0)</f>
        <v>100</v>
      </c>
      <c r="Q12" s="5">
        <f>IFERROR(IF(F12=1,IF(VLOOKUP(I12,Inputs!$A$20:$G$29,5,FALSE)="Base Increase",VLOOKUP(I12,Inputs!$A$7:$G$16,5,FALSE),0),0),0)</f>
        <v>0</v>
      </c>
      <c r="R12" s="5">
        <f>IFERROR(IF(G12=1,IF(VLOOKUP(I12,Inputs!$A$20:$G$29,6,FALSE)="Base Increase",VLOOKUP(I12,Inputs!$A$7:$G$16,6,FALSE),0),0),0)</f>
        <v>0</v>
      </c>
      <c r="S12" s="5">
        <f>IFERROR(IF(H12=1,IF(VLOOKUP(I12,Inputs!$A$20:$G$29,7,FALSE)="Base Increase",VLOOKUP(I12,Inputs!$A$7:$G$16,7,FALSE),0),0),0)</f>
        <v>0</v>
      </c>
      <c r="T12" s="5">
        <f t="shared" si="0"/>
        <v>0</v>
      </c>
      <c r="U12" s="5">
        <f t="shared" si="1"/>
        <v>300</v>
      </c>
      <c r="V12" s="5">
        <f t="shared" si="2"/>
        <v>60850</v>
      </c>
      <c r="W12" s="5">
        <f t="shared" si="3"/>
        <v>60850</v>
      </c>
      <c r="X12" s="5">
        <f>IF(AND(I12&lt;=4,V12&gt;Inputs!$B$32),MAX(C12,Inputs!$B$32),V12)</f>
        <v>60850</v>
      </c>
      <c r="Y12" s="5">
        <f>IF(AND(I12&lt;=4,W12&gt;Inputs!$B$32),MAX(C12,Inputs!$B$32),W12)</f>
        <v>60850</v>
      </c>
      <c r="Z12" s="5">
        <f>IF(AND(I12&lt;=7,X12&gt;Inputs!$B$33),MAX(C12,Inputs!$B$33),X12)</f>
        <v>60550</v>
      </c>
      <c r="AA12" s="5">
        <f>IF(W12&gt;Inputs!$B$34,Inputs!$B$34,Y12)</f>
        <v>60850</v>
      </c>
      <c r="AB12" s="5">
        <f>IF(Z12&gt;Inputs!$B$34,Inputs!$B$34,Z12)</f>
        <v>60550</v>
      </c>
      <c r="AC12" s="5">
        <f>IF(AA12&gt;Inputs!$B$34,Inputs!$B$34,AA12)</f>
        <v>60850</v>
      </c>
      <c r="AD12" s="11">
        <f t="shared" si="4"/>
        <v>60550</v>
      </c>
      <c r="AE12" s="11">
        <f t="shared" si="5"/>
        <v>60850</v>
      </c>
    </row>
    <row r="13" spans="1:34" x14ac:dyDescent="0.25">
      <c r="A13" s="1">
        <f>'Salary and Rating'!A14</f>
        <v>10</v>
      </c>
      <c r="B13" s="1" t="str">
        <f>'Salary and Rating'!B14</f>
        <v>Teacher 10</v>
      </c>
      <c r="C13" s="13">
        <f>IF(AND(D13=0,E13=1),'Salary and Rating'!C14,'2012-2013'!AD13)</f>
        <v>53410</v>
      </c>
      <c r="D13" s="5">
        <v>1</v>
      </c>
      <c r="E13" s="5">
        <v>1</v>
      </c>
      <c r="F13" s="5">
        <v>0</v>
      </c>
      <c r="G13" s="5">
        <v>0</v>
      </c>
      <c r="H13" s="5">
        <v>0</v>
      </c>
      <c r="I13" s="5">
        <f>'Salary and Rating'!K14</f>
        <v>1</v>
      </c>
      <c r="J13" s="5">
        <f>IFERROR(IF(VLOOKUP(I13,Inputs!$A$20:$G$29,3,FALSE)="Stipend Award",VLOOKUP(I13,Inputs!$A$7:$G$16,3,FALSE),0),0)</f>
        <v>0</v>
      </c>
      <c r="K13" s="5">
        <f>IFERROR(IF(VLOOKUP(I13,Inputs!$A$20:$G$29,4,FALSE)="Stipend Award",VLOOKUP(I13,Inputs!$A$7:$G$16,4,FALSE),0),0)</f>
        <v>0</v>
      </c>
      <c r="L13" s="5">
        <f>IFERROR(IF(F13=1,IF(VLOOKUP(I13,Inputs!$A$20:$G$29,5,FALSE)="Stipend Award",VLOOKUP(I13,Inputs!$A$7:$G$16,5,FALSE),0),0),0)</f>
        <v>0</v>
      </c>
      <c r="M13" s="5">
        <f>IFERROR(IF(G13=1,IF(VLOOKUP(I13,Inputs!$A$20:$G$29,6,FALSE)="Stipend Award",VLOOKUP(I13,Inputs!$A$7:$G$16,6,FALSE),0),0),0)</f>
        <v>0</v>
      </c>
      <c r="N13" s="5">
        <f>IFERROR(IF(H13=1,IF(VLOOKUP(I13,Inputs!$A$20:$G$29,7,FALSE)="Stipend Award",VLOOKUP(I13,Inputs!$A$7:$G$16,7,FALSE),0),0),0)</f>
        <v>0</v>
      </c>
      <c r="O13" s="5">
        <f>IFERROR(IF(VLOOKUP(I13,Inputs!$A$20:$G$29,3,FALSE)="Base Increase",VLOOKUP(I13,Inputs!$A$7:$G$16,3,FALSE),0),0)</f>
        <v>0</v>
      </c>
      <c r="P13" s="5">
        <f>IFERROR(IF(VLOOKUP(I13,Inputs!$A$20:$G$29,4,FALSE)="Base Increase",VLOOKUP(I13,Inputs!$A$7:$G$16,4,FALSE),0),0)</f>
        <v>0</v>
      </c>
      <c r="Q13" s="5">
        <f>IFERROR(IF(F13=1,IF(VLOOKUP(I13,Inputs!$A$20:$G$29,5,FALSE)="Base Increase",VLOOKUP(I13,Inputs!$A$7:$G$16,5,FALSE),0),0),0)</f>
        <v>0</v>
      </c>
      <c r="R13" s="5">
        <f>IFERROR(IF(G13=1,IF(VLOOKUP(I13,Inputs!$A$20:$G$29,6,FALSE)="Base Increase",VLOOKUP(I13,Inputs!$A$7:$G$16,6,FALSE),0),0),0)</f>
        <v>0</v>
      </c>
      <c r="S13" s="5">
        <f>IFERROR(IF(H13=1,IF(VLOOKUP(I13,Inputs!$A$20:$G$29,7,FALSE)="Base Increase",VLOOKUP(I13,Inputs!$A$7:$G$16,7,FALSE),0),0),0)</f>
        <v>0</v>
      </c>
      <c r="T13" s="5">
        <f t="shared" si="0"/>
        <v>0</v>
      </c>
      <c r="U13" s="5">
        <f t="shared" si="1"/>
        <v>0</v>
      </c>
      <c r="V13" s="5">
        <f t="shared" si="2"/>
        <v>53410</v>
      </c>
      <c r="W13" s="5">
        <f t="shared" si="3"/>
        <v>53410</v>
      </c>
      <c r="X13" s="5">
        <f>IF(AND(I13&lt;=4,V13&gt;Inputs!$B$32),MAX(C13,Inputs!$B$32),V13)</f>
        <v>53410</v>
      </c>
      <c r="Y13" s="5">
        <f>IF(AND(I13&lt;=4,W13&gt;Inputs!$B$32),MAX(C13,Inputs!$B$32),W13)</f>
        <v>53410</v>
      </c>
      <c r="Z13" s="5">
        <f>IF(AND(I13&lt;=7,X13&gt;Inputs!$B$33),MAX(C13,Inputs!$B$33),X13)</f>
        <v>53410</v>
      </c>
      <c r="AA13" s="5">
        <f>IF(W13&gt;Inputs!$B$34,Inputs!$B$34,Y13)</f>
        <v>53410</v>
      </c>
      <c r="AB13" s="5">
        <f>IF(Z13&gt;Inputs!$B$34,Inputs!$B$34,Z13)</f>
        <v>53410</v>
      </c>
      <c r="AC13" s="5">
        <f>IF(AA13&gt;Inputs!$B$34,Inputs!$B$34,AA13)</f>
        <v>53410</v>
      </c>
      <c r="AD13" s="11">
        <f t="shared" si="4"/>
        <v>53410</v>
      </c>
      <c r="AE13" s="11">
        <f t="shared" si="5"/>
        <v>53410</v>
      </c>
    </row>
    <row r="14" spans="1:34" x14ac:dyDescent="0.25">
      <c r="A14" s="1">
        <f>'Salary and Rating'!A15</f>
        <v>11</v>
      </c>
      <c r="B14" s="1" t="str">
        <f>'Salary and Rating'!B15</f>
        <v>Teacher 11</v>
      </c>
      <c r="C14" s="13">
        <f>IF(AND(D14=0,E14=1),'Salary and Rating'!C15,'2012-2013'!AD14)</f>
        <v>53155</v>
      </c>
      <c r="D14" s="5">
        <v>1</v>
      </c>
      <c r="E14" s="5">
        <v>1</v>
      </c>
      <c r="F14" s="5">
        <v>0</v>
      </c>
      <c r="G14" s="5">
        <v>0</v>
      </c>
      <c r="H14" s="5">
        <v>0</v>
      </c>
      <c r="I14" s="5">
        <f>'Salary and Rating'!K15</f>
        <v>1</v>
      </c>
      <c r="J14" s="5">
        <f>IFERROR(IF(VLOOKUP(I14,Inputs!$A$20:$G$29,3,FALSE)="Stipend Award",VLOOKUP(I14,Inputs!$A$7:$G$16,3,FALSE),0),0)</f>
        <v>0</v>
      </c>
      <c r="K14" s="5">
        <f>IFERROR(IF(VLOOKUP(I14,Inputs!$A$20:$G$29,4,FALSE)="Stipend Award",VLOOKUP(I14,Inputs!$A$7:$G$16,4,FALSE),0),0)</f>
        <v>0</v>
      </c>
      <c r="L14" s="5">
        <f>IFERROR(IF(F14=1,IF(VLOOKUP(I14,Inputs!$A$20:$G$29,5,FALSE)="Stipend Award",VLOOKUP(I14,Inputs!$A$7:$G$16,5,FALSE),0),0),0)</f>
        <v>0</v>
      </c>
      <c r="M14" s="5">
        <f>IFERROR(IF(G14=1,IF(VLOOKUP(I14,Inputs!$A$20:$G$29,6,FALSE)="Stipend Award",VLOOKUP(I14,Inputs!$A$7:$G$16,6,FALSE),0),0),0)</f>
        <v>0</v>
      </c>
      <c r="N14" s="5">
        <f>IFERROR(IF(H14=1,IF(VLOOKUP(I14,Inputs!$A$20:$G$29,7,FALSE)="Stipend Award",VLOOKUP(I14,Inputs!$A$7:$G$16,7,FALSE),0),0),0)</f>
        <v>0</v>
      </c>
      <c r="O14" s="5">
        <f>IFERROR(IF(VLOOKUP(I14,Inputs!$A$20:$G$29,3,FALSE)="Base Increase",VLOOKUP(I14,Inputs!$A$7:$G$16,3,FALSE),0),0)</f>
        <v>0</v>
      </c>
      <c r="P14" s="5">
        <f>IFERROR(IF(VLOOKUP(I14,Inputs!$A$20:$G$29,4,FALSE)="Base Increase",VLOOKUP(I14,Inputs!$A$7:$G$16,4,FALSE),0),0)</f>
        <v>0</v>
      </c>
      <c r="Q14" s="5">
        <f>IFERROR(IF(F14=1,IF(VLOOKUP(I14,Inputs!$A$20:$G$29,5,FALSE)="Base Increase",VLOOKUP(I14,Inputs!$A$7:$G$16,5,FALSE),0),0),0)</f>
        <v>0</v>
      </c>
      <c r="R14" s="5">
        <f>IFERROR(IF(G14=1,IF(VLOOKUP(I14,Inputs!$A$20:$G$29,6,FALSE)="Base Increase",VLOOKUP(I14,Inputs!$A$7:$G$16,6,FALSE),0),0),0)</f>
        <v>0</v>
      </c>
      <c r="S14" s="5">
        <f>IFERROR(IF(H14=1,IF(VLOOKUP(I14,Inputs!$A$20:$G$29,7,FALSE)="Base Increase",VLOOKUP(I14,Inputs!$A$7:$G$16,7,FALSE),0),0),0)</f>
        <v>0</v>
      </c>
      <c r="T14" s="5">
        <f t="shared" si="0"/>
        <v>0</v>
      </c>
      <c r="U14" s="5">
        <f t="shared" si="1"/>
        <v>0</v>
      </c>
      <c r="V14" s="5">
        <f t="shared" si="2"/>
        <v>53155</v>
      </c>
      <c r="W14" s="5">
        <f t="shared" si="3"/>
        <v>53155</v>
      </c>
      <c r="X14" s="5">
        <f>IF(AND(I14&lt;=4,V14&gt;Inputs!$B$32),MAX(C14,Inputs!$B$32),V14)</f>
        <v>53155</v>
      </c>
      <c r="Y14" s="5">
        <f>IF(AND(I14&lt;=4,W14&gt;Inputs!$B$32),MAX(C14,Inputs!$B$32),W14)</f>
        <v>53155</v>
      </c>
      <c r="Z14" s="5">
        <f>IF(AND(I14&lt;=7,X14&gt;Inputs!$B$33),MAX(C14,Inputs!$B$33),X14)</f>
        <v>53155</v>
      </c>
      <c r="AA14" s="5">
        <f>IF(W14&gt;Inputs!$B$34,Inputs!$B$34,Y14)</f>
        <v>53155</v>
      </c>
      <c r="AB14" s="5">
        <f>IF(Z14&gt;Inputs!$B$34,Inputs!$B$34,Z14)</f>
        <v>53155</v>
      </c>
      <c r="AC14" s="5">
        <f>IF(AA14&gt;Inputs!$B$34,Inputs!$B$34,AA14)</f>
        <v>53155</v>
      </c>
      <c r="AD14" s="11">
        <f t="shared" si="4"/>
        <v>53155</v>
      </c>
      <c r="AE14" s="11">
        <f t="shared" si="5"/>
        <v>53155</v>
      </c>
    </row>
    <row r="15" spans="1:34" x14ac:dyDescent="0.25">
      <c r="A15" s="1">
        <f>'Salary and Rating'!A16</f>
        <v>12</v>
      </c>
      <c r="B15" s="1" t="str">
        <f>'Salary and Rating'!B16</f>
        <v>Teacher 12</v>
      </c>
      <c r="C15" s="13">
        <f>IF(AND(D15=0,E15=1),'Salary and Rating'!C16,'2012-2013'!AD15)</f>
        <v>47662</v>
      </c>
      <c r="D15" s="5">
        <v>1</v>
      </c>
      <c r="E15" s="5">
        <v>1</v>
      </c>
      <c r="F15" s="5">
        <v>0</v>
      </c>
      <c r="G15" s="5">
        <v>0</v>
      </c>
      <c r="H15" s="5">
        <v>0</v>
      </c>
      <c r="I15" s="5">
        <f>'Salary and Rating'!K16</f>
        <v>6</v>
      </c>
      <c r="J15" s="5">
        <f>IFERROR(IF(VLOOKUP(I15,Inputs!$A$20:$G$29,3,FALSE)="Stipend Award",VLOOKUP(I15,Inputs!$A$7:$G$16,3,FALSE),0),0)</f>
        <v>0</v>
      </c>
      <c r="K15" s="5">
        <f>IFERROR(IF(VLOOKUP(I15,Inputs!$A$20:$G$29,4,FALSE)="Stipend Award",VLOOKUP(I15,Inputs!$A$7:$G$16,4,FALSE),0),0)</f>
        <v>0</v>
      </c>
      <c r="L15" s="5">
        <f>IFERROR(IF(F15=1,IF(VLOOKUP(I15,Inputs!$A$20:$G$29,5,FALSE)="Stipend Award",VLOOKUP(I15,Inputs!$A$7:$G$16,5,FALSE),0),0),0)</f>
        <v>0</v>
      </c>
      <c r="M15" s="5">
        <f>IFERROR(IF(G15=1,IF(VLOOKUP(I15,Inputs!$A$20:$G$29,6,FALSE)="Stipend Award",VLOOKUP(I15,Inputs!$A$7:$G$16,6,FALSE),0),0),0)</f>
        <v>0</v>
      </c>
      <c r="N15" s="5">
        <f>IFERROR(IF(H15=1,IF(VLOOKUP(I15,Inputs!$A$20:$G$29,7,FALSE)="Stipend Award",VLOOKUP(I15,Inputs!$A$7:$G$16,7,FALSE),0),0),0)</f>
        <v>0</v>
      </c>
      <c r="O15" s="5">
        <f>IFERROR(IF(VLOOKUP(I15,Inputs!$A$20:$G$29,3,FALSE)="Base Increase",VLOOKUP(I15,Inputs!$A$7:$G$16,3,FALSE),0),0)</f>
        <v>300</v>
      </c>
      <c r="P15" s="5">
        <f>IFERROR(IF(VLOOKUP(I15,Inputs!$A$20:$G$29,4,FALSE)="Base Increase",VLOOKUP(I15,Inputs!$A$7:$G$16,4,FALSE),0),0)</f>
        <v>150</v>
      </c>
      <c r="Q15" s="5">
        <f>IFERROR(IF(F15=1,IF(VLOOKUP(I15,Inputs!$A$20:$G$29,5,FALSE)="Base Increase",VLOOKUP(I15,Inputs!$A$7:$G$16,5,FALSE),0),0),0)</f>
        <v>0</v>
      </c>
      <c r="R15" s="5">
        <f>IFERROR(IF(G15=1,IF(VLOOKUP(I15,Inputs!$A$20:$G$29,6,FALSE)="Base Increase",VLOOKUP(I15,Inputs!$A$7:$G$16,6,FALSE),0),0),0)</f>
        <v>0</v>
      </c>
      <c r="S15" s="5">
        <f>IFERROR(IF(H15=1,IF(VLOOKUP(I15,Inputs!$A$20:$G$29,7,FALSE)="Base Increase",VLOOKUP(I15,Inputs!$A$7:$G$16,7,FALSE),0),0),0)</f>
        <v>0</v>
      </c>
      <c r="T15" s="5">
        <f t="shared" si="0"/>
        <v>0</v>
      </c>
      <c r="U15" s="5">
        <f t="shared" si="1"/>
        <v>450</v>
      </c>
      <c r="V15" s="5">
        <f t="shared" si="2"/>
        <v>48112</v>
      </c>
      <c r="W15" s="5">
        <f t="shared" si="3"/>
        <v>48112</v>
      </c>
      <c r="X15" s="5">
        <f>IF(AND(I15&lt;=4,V15&gt;Inputs!$B$32),MAX(C15,Inputs!$B$32),V15)</f>
        <v>48112</v>
      </c>
      <c r="Y15" s="5">
        <f>IF(AND(I15&lt;=4,W15&gt;Inputs!$B$32),MAX(C15,Inputs!$B$32),W15)</f>
        <v>48112</v>
      </c>
      <c r="Z15" s="5">
        <f>IF(AND(I15&lt;=7,X15&gt;Inputs!$B$33),MAX(C15,Inputs!$B$33),X15)</f>
        <v>48112</v>
      </c>
      <c r="AA15" s="5">
        <f>IF(W15&gt;Inputs!$B$34,Inputs!$B$34,Y15)</f>
        <v>48112</v>
      </c>
      <c r="AB15" s="5">
        <f>IF(Z15&gt;Inputs!$B$34,Inputs!$B$34,Z15)</f>
        <v>48112</v>
      </c>
      <c r="AC15" s="5">
        <f>IF(AA15&gt;Inputs!$B$34,Inputs!$B$34,AA15)</f>
        <v>48112</v>
      </c>
      <c r="AD15" s="11">
        <f t="shared" si="4"/>
        <v>48112</v>
      </c>
      <c r="AE15" s="11">
        <f t="shared" si="5"/>
        <v>48112</v>
      </c>
    </row>
    <row r="16" spans="1:34" x14ac:dyDescent="0.25">
      <c r="A16" s="1">
        <f>'Salary and Rating'!A17</f>
        <v>13</v>
      </c>
      <c r="B16" s="1" t="str">
        <f>'Salary and Rating'!B17</f>
        <v>Teacher 13</v>
      </c>
      <c r="C16" s="13">
        <f>IF(AND(D16=0,E16=1),'Salary and Rating'!C17,'2012-2013'!AD16)</f>
        <v>54404</v>
      </c>
      <c r="D16" s="5">
        <v>1</v>
      </c>
      <c r="E16" s="5">
        <v>1</v>
      </c>
      <c r="F16" s="5">
        <v>1</v>
      </c>
      <c r="G16" s="5">
        <v>0</v>
      </c>
      <c r="H16" s="5">
        <v>0</v>
      </c>
      <c r="I16" s="5">
        <f>'Salary and Rating'!K17</f>
        <v>6</v>
      </c>
      <c r="J16" s="5">
        <f>IFERROR(IF(VLOOKUP(I16,Inputs!$A$20:$G$29,3,FALSE)="Stipend Award",VLOOKUP(I16,Inputs!$A$7:$G$16,3,FALSE),0),0)</f>
        <v>0</v>
      </c>
      <c r="K16" s="5">
        <f>IFERROR(IF(VLOOKUP(I16,Inputs!$A$20:$G$29,4,FALSE)="Stipend Award",VLOOKUP(I16,Inputs!$A$7:$G$16,4,FALSE),0),0)</f>
        <v>0</v>
      </c>
      <c r="L16" s="5">
        <f>IFERROR(IF(F16=1,IF(VLOOKUP(I16,Inputs!$A$20:$G$29,5,FALSE)="Stipend Award",VLOOKUP(I16,Inputs!$A$7:$G$16,5,FALSE),0),0),0)</f>
        <v>150</v>
      </c>
      <c r="M16" s="5">
        <f>IFERROR(IF(G16=1,IF(VLOOKUP(I16,Inputs!$A$20:$G$29,6,FALSE)="Stipend Award",VLOOKUP(I16,Inputs!$A$7:$G$16,6,FALSE),0),0),0)</f>
        <v>0</v>
      </c>
      <c r="N16" s="5">
        <f>IFERROR(IF(H16=1,IF(VLOOKUP(I16,Inputs!$A$20:$G$29,7,FALSE)="Stipend Award",VLOOKUP(I16,Inputs!$A$7:$G$16,7,FALSE),0),0),0)</f>
        <v>0</v>
      </c>
      <c r="O16" s="5">
        <f>IFERROR(IF(VLOOKUP(I16,Inputs!$A$20:$G$29,3,FALSE)="Base Increase",VLOOKUP(I16,Inputs!$A$7:$G$16,3,FALSE),0),0)</f>
        <v>300</v>
      </c>
      <c r="P16" s="5">
        <f>IFERROR(IF(VLOOKUP(I16,Inputs!$A$20:$G$29,4,FALSE)="Base Increase",VLOOKUP(I16,Inputs!$A$7:$G$16,4,FALSE),0),0)</f>
        <v>150</v>
      </c>
      <c r="Q16" s="5">
        <f>IFERROR(IF(F16=1,IF(VLOOKUP(I16,Inputs!$A$20:$G$29,5,FALSE)="Base Increase",VLOOKUP(I16,Inputs!$A$7:$G$16,5,FALSE),0),0),0)</f>
        <v>0</v>
      </c>
      <c r="R16" s="5">
        <f>IFERROR(IF(G16=1,IF(VLOOKUP(I16,Inputs!$A$20:$G$29,6,FALSE)="Base Increase",VLOOKUP(I16,Inputs!$A$7:$G$16,6,FALSE),0),0),0)</f>
        <v>0</v>
      </c>
      <c r="S16" s="5">
        <f>IFERROR(IF(H16=1,IF(VLOOKUP(I16,Inputs!$A$20:$G$29,7,FALSE)="Base Increase",VLOOKUP(I16,Inputs!$A$7:$G$16,7,FALSE),0),0),0)</f>
        <v>0</v>
      </c>
      <c r="T16" s="5">
        <f t="shared" si="0"/>
        <v>150</v>
      </c>
      <c r="U16" s="5">
        <f t="shared" si="1"/>
        <v>450</v>
      </c>
      <c r="V16" s="5">
        <f t="shared" si="2"/>
        <v>54854</v>
      </c>
      <c r="W16" s="5">
        <f t="shared" si="3"/>
        <v>55004</v>
      </c>
      <c r="X16" s="5">
        <f>IF(AND(I16&lt;=4,V16&gt;Inputs!$B$32),MAX(C16,Inputs!$B$32),V16)</f>
        <v>54854</v>
      </c>
      <c r="Y16" s="5">
        <f>IF(AND(I16&lt;=4,W16&gt;Inputs!$B$32),MAX(C16,Inputs!$B$32),W16)</f>
        <v>55004</v>
      </c>
      <c r="Z16" s="5">
        <f>IF(AND(I16&lt;=7,X16&gt;Inputs!$B$33),MAX(C16,Inputs!$B$33),X16)</f>
        <v>54854</v>
      </c>
      <c r="AA16" s="5">
        <f>IF(W16&gt;Inputs!$B$34,Inputs!$B$34,Y16)</f>
        <v>55004</v>
      </c>
      <c r="AB16" s="5">
        <f>IF(Z16&gt;Inputs!$B$34,Inputs!$B$34,Z16)</f>
        <v>54854</v>
      </c>
      <c r="AC16" s="5">
        <f>IF(AA16&gt;Inputs!$B$34,Inputs!$B$34,AA16)</f>
        <v>55004</v>
      </c>
      <c r="AD16" s="11">
        <f t="shared" si="4"/>
        <v>54854</v>
      </c>
      <c r="AE16" s="11">
        <f t="shared" si="5"/>
        <v>55004</v>
      </c>
    </row>
    <row r="17" spans="1:31" x14ac:dyDescent="0.25">
      <c r="A17" s="1">
        <f>'Salary and Rating'!A18</f>
        <v>14</v>
      </c>
      <c r="B17" s="1" t="str">
        <f>'Salary and Rating'!B18</f>
        <v>Teacher 14</v>
      </c>
      <c r="C17" s="13">
        <f>IF(AND(D17=0,E17=1),'Salary and Rating'!C18,'2012-2013'!AD17)</f>
        <v>51236</v>
      </c>
      <c r="D17" s="5">
        <v>1</v>
      </c>
      <c r="E17" s="5">
        <v>1</v>
      </c>
      <c r="F17" s="5">
        <v>1</v>
      </c>
      <c r="G17" s="5">
        <v>0</v>
      </c>
      <c r="H17" s="5">
        <v>0</v>
      </c>
      <c r="I17" s="5">
        <f>'Salary and Rating'!K18</f>
        <v>5</v>
      </c>
      <c r="J17" s="5">
        <f>IFERROR(IF(VLOOKUP(I17,Inputs!$A$20:$G$29,3,FALSE)="Stipend Award",VLOOKUP(I17,Inputs!$A$7:$G$16,3,FALSE),0),0)</f>
        <v>0</v>
      </c>
      <c r="K17" s="5">
        <f>IFERROR(IF(VLOOKUP(I17,Inputs!$A$20:$G$29,4,FALSE)="Stipend Award",VLOOKUP(I17,Inputs!$A$7:$G$16,4,FALSE),0),0)</f>
        <v>0</v>
      </c>
      <c r="L17" s="5">
        <f>IFERROR(IF(F17=1,IF(VLOOKUP(I17,Inputs!$A$20:$G$29,5,FALSE)="Stipend Award",VLOOKUP(I17,Inputs!$A$7:$G$16,5,FALSE),0),0),0)</f>
        <v>100</v>
      </c>
      <c r="M17" s="5">
        <f>IFERROR(IF(G17=1,IF(VLOOKUP(I17,Inputs!$A$20:$G$29,6,FALSE)="Stipend Award",VLOOKUP(I17,Inputs!$A$7:$G$16,6,FALSE),0),0),0)</f>
        <v>0</v>
      </c>
      <c r="N17" s="5">
        <f>IFERROR(IF(H17=1,IF(VLOOKUP(I17,Inputs!$A$20:$G$29,7,FALSE)="Stipend Award",VLOOKUP(I17,Inputs!$A$7:$G$16,7,FALSE),0),0),0)</f>
        <v>0</v>
      </c>
      <c r="O17" s="5">
        <f>IFERROR(IF(VLOOKUP(I17,Inputs!$A$20:$G$29,3,FALSE)="Base Increase",VLOOKUP(I17,Inputs!$A$7:$G$16,3,FALSE),0),0)</f>
        <v>200</v>
      </c>
      <c r="P17" s="5">
        <f>IFERROR(IF(VLOOKUP(I17,Inputs!$A$20:$G$29,4,FALSE)="Base Increase",VLOOKUP(I17,Inputs!$A$7:$G$16,4,FALSE),0),0)</f>
        <v>100</v>
      </c>
      <c r="Q17" s="5">
        <f>IFERROR(IF(F17=1,IF(VLOOKUP(I17,Inputs!$A$20:$G$29,5,FALSE)="Base Increase",VLOOKUP(I17,Inputs!$A$7:$G$16,5,FALSE),0),0),0)</f>
        <v>0</v>
      </c>
      <c r="R17" s="5">
        <f>IFERROR(IF(G17=1,IF(VLOOKUP(I17,Inputs!$A$20:$G$29,6,FALSE)="Base Increase",VLOOKUP(I17,Inputs!$A$7:$G$16,6,FALSE),0),0),0)</f>
        <v>0</v>
      </c>
      <c r="S17" s="5">
        <f>IFERROR(IF(H17=1,IF(VLOOKUP(I17,Inputs!$A$20:$G$29,7,FALSE)="Base Increase",VLOOKUP(I17,Inputs!$A$7:$G$16,7,FALSE),0),0),0)</f>
        <v>0</v>
      </c>
      <c r="T17" s="5">
        <f t="shared" si="0"/>
        <v>100</v>
      </c>
      <c r="U17" s="5">
        <f t="shared" si="1"/>
        <v>300</v>
      </c>
      <c r="V17" s="5">
        <f t="shared" si="2"/>
        <v>51536</v>
      </c>
      <c r="W17" s="5">
        <f t="shared" si="3"/>
        <v>51636</v>
      </c>
      <c r="X17" s="5">
        <f>IF(AND(I17&lt;=4,V17&gt;Inputs!$B$32),MAX(C17,Inputs!$B$32),V17)</f>
        <v>51536</v>
      </c>
      <c r="Y17" s="5">
        <f>IF(AND(I17&lt;=4,W17&gt;Inputs!$B$32),MAX(C17,Inputs!$B$32),W17)</f>
        <v>51636</v>
      </c>
      <c r="Z17" s="5">
        <f>IF(AND(I17&lt;=7,X17&gt;Inputs!$B$33),MAX(C17,Inputs!$B$33),X17)</f>
        <v>51536</v>
      </c>
      <c r="AA17" s="5">
        <f>IF(W17&gt;Inputs!$B$34,Inputs!$B$34,Y17)</f>
        <v>51636</v>
      </c>
      <c r="AB17" s="5">
        <f>IF(Z17&gt;Inputs!$B$34,Inputs!$B$34,Z17)</f>
        <v>51536</v>
      </c>
      <c r="AC17" s="5">
        <f>IF(AA17&gt;Inputs!$B$34,Inputs!$B$34,AA17)</f>
        <v>51636</v>
      </c>
      <c r="AD17" s="11">
        <f t="shared" si="4"/>
        <v>51536</v>
      </c>
      <c r="AE17" s="11">
        <f t="shared" si="5"/>
        <v>51636</v>
      </c>
    </row>
    <row r="18" spans="1:31" x14ac:dyDescent="0.25">
      <c r="A18" s="1">
        <f>'Salary and Rating'!A19</f>
        <v>15</v>
      </c>
      <c r="B18" s="1" t="str">
        <f>'Salary and Rating'!B19</f>
        <v>Teacher 15</v>
      </c>
      <c r="C18" s="13">
        <f>IF(AND(D18=0,E18=1),'Salary and Rating'!C19,'2012-2013'!AD18)</f>
        <v>55234</v>
      </c>
      <c r="D18" s="5">
        <v>1</v>
      </c>
      <c r="E18" s="5">
        <v>1</v>
      </c>
      <c r="F18" s="5">
        <v>1</v>
      </c>
      <c r="G18" s="5">
        <v>0</v>
      </c>
      <c r="H18" s="5">
        <v>0</v>
      </c>
      <c r="I18" s="5">
        <f>'Salary and Rating'!K19</f>
        <v>9</v>
      </c>
      <c r="J18" s="5">
        <f>IFERROR(IF(VLOOKUP(I18,Inputs!$A$20:$G$29,3,FALSE)="Stipend Award",VLOOKUP(I18,Inputs!$A$7:$G$16,3,FALSE),0),0)</f>
        <v>0</v>
      </c>
      <c r="K18" s="5">
        <f>IFERROR(IF(VLOOKUP(I18,Inputs!$A$20:$G$29,4,FALSE)="Stipend Award",VLOOKUP(I18,Inputs!$A$7:$G$16,4,FALSE),0),0)</f>
        <v>0</v>
      </c>
      <c r="L18" s="5">
        <f>IFERROR(IF(F18=1,IF(VLOOKUP(I18,Inputs!$A$20:$G$29,5,FALSE)="Stipend Award",VLOOKUP(I18,Inputs!$A$7:$G$16,5,FALSE),0),0),0)</f>
        <v>250</v>
      </c>
      <c r="M18" s="5">
        <f>IFERROR(IF(G18=1,IF(VLOOKUP(I18,Inputs!$A$20:$G$29,6,FALSE)="Stipend Award",VLOOKUP(I18,Inputs!$A$7:$G$16,6,FALSE),0),0),0)</f>
        <v>0</v>
      </c>
      <c r="N18" s="5">
        <f>IFERROR(IF(H18=1,IF(VLOOKUP(I18,Inputs!$A$20:$G$29,7,FALSE)="Stipend Award",VLOOKUP(I18,Inputs!$A$7:$G$16,7,FALSE),0),0),0)</f>
        <v>0</v>
      </c>
      <c r="O18" s="5">
        <f>IFERROR(IF(VLOOKUP(I18,Inputs!$A$20:$G$29,3,FALSE)="Base Increase",VLOOKUP(I18,Inputs!$A$7:$G$16,3,FALSE),0),0)</f>
        <v>500</v>
      </c>
      <c r="P18" s="5">
        <f>IFERROR(IF(VLOOKUP(I18,Inputs!$A$20:$G$29,4,FALSE)="Base Increase",VLOOKUP(I18,Inputs!$A$7:$G$16,4,FALSE),0),0)</f>
        <v>250</v>
      </c>
      <c r="Q18" s="5">
        <f>IFERROR(IF(F18=1,IF(VLOOKUP(I18,Inputs!$A$20:$G$29,5,FALSE)="Base Increase",VLOOKUP(I18,Inputs!$A$7:$G$16,5,FALSE),0),0),0)</f>
        <v>0</v>
      </c>
      <c r="R18" s="5">
        <f>IFERROR(IF(G18=1,IF(VLOOKUP(I18,Inputs!$A$20:$G$29,6,FALSE)="Base Increase",VLOOKUP(I18,Inputs!$A$7:$G$16,6,FALSE),0),0),0)</f>
        <v>0</v>
      </c>
      <c r="S18" s="5">
        <f>IFERROR(IF(H18=1,IF(VLOOKUP(I18,Inputs!$A$20:$G$29,7,FALSE)="Base Increase",VLOOKUP(I18,Inputs!$A$7:$G$16,7,FALSE),0),0),0)</f>
        <v>0</v>
      </c>
      <c r="T18" s="5">
        <f t="shared" si="0"/>
        <v>250</v>
      </c>
      <c r="U18" s="5">
        <f t="shared" si="1"/>
        <v>750</v>
      </c>
      <c r="V18" s="5">
        <f t="shared" si="2"/>
        <v>55984</v>
      </c>
      <c r="W18" s="5">
        <f t="shared" si="3"/>
        <v>56234</v>
      </c>
      <c r="X18" s="5">
        <f>IF(AND(I18&lt;=4,V18&gt;Inputs!$B$32),MAX(C18,Inputs!$B$32),V18)</f>
        <v>55984</v>
      </c>
      <c r="Y18" s="5">
        <f>IF(AND(I18&lt;=4,W18&gt;Inputs!$B$32),MAX(C18,Inputs!$B$32),W18)</f>
        <v>56234</v>
      </c>
      <c r="Z18" s="5">
        <f>IF(AND(I18&lt;=7,X18&gt;Inputs!$B$33),MAX(C18,Inputs!$B$33),X18)</f>
        <v>55984</v>
      </c>
      <c r="AA18" s="5">
        <f>IF(W18&gt;Inputs!$B$34,Inputs!$B$34,Y18)</f>
        <v>56234</v>
      </c>
      <c r="AB18" s="5">
        <f>IF(Z18&gt;Inputs!$B$34,Inputs!$B$34,Z18)</f>
        <v>55984</v>
      </c>
      <c r="AC18" s="5">
        <f>IF(AA18&gt;Inputs!$B$34,Inputs!$B$34,AA18)</f>
        <v>56234</v>
      </c>
      <c r="AD18" s="11">
        <f t="shared" si="4"/>
        <v>55984</v>
      </c>
      <c r="AE18" s="11">
        <f t="shared" si="5"/>
        <v>56234</v>
      </c>
    </row>
    <row r="19" spans="1:31" x14ac:dyDescent="0.25">
      <c r="A19" s="1">
        <f>'Salary and Rating'!A20</f>
        <v>16</v>
      </c>
      <c r="B19" s="1" t="str">
        <f>'Salary and Rating'!B20</f>
        <v>Teacher 16</v>
      </c>
      <c r="C19" s="13">
        <f>IF(AND(D19=0,E19=1),'Salary and Rating'!C20,'2012-2013'!AD19)</f>
        <v>47534</v>
      </c>
      <c r="D19" s="5">
        <v>1</v>
      </c>
      <c r="E19" s="5">
        <v>1</v>
      </c>
      <c r="F19" s="5">
        <v>0</v>
      </c>
      <c r="G19" s="5">
        <v>0</v>
      </c>
      <c r="H19" s="5">
        <v>0</v>
      </c>
      <c r="I19" s="5">
        <f>'Salary and Rating'!K20</f>
        <v>6</v>
      </c>
      <c r="J19" s="5">
        <f>IFERROR(IF(VLOOKUP(I19,Inputs!$A$20:$G$29,3,FALSE)="Stipend Award",VLOOKUP(I19,Inputs!$A$7:$G$16,3,FALSE),0),0)</f>
        <v>0</v>
      </c>
      <c r="K19" s="5">
        <f>IFERROR(IF(VLOOKUP(I19,Inputs!$A$20:$G$29,4,FALSE)="Stipend Award",VLOOKUP(I19,Inputs!$A$7:$G$16,4,FALSE),0),0)</f>
        <v>0</v>
      </c>
      <c r="L19" s="5">
        <f>IFERROR(IF(F19=1,IF(VLOOKUP(I19,Inputs!$A$20:$G$29,5,FALSE)="Stipend Award",VLOOKUP(I19,Inputs!$A$7:$G$16,5,FALSE),0),0),0)</f>
        <v>0</v>
      </c>
      <c r="M19" s="5">
        <f>IFERROR(IF(G19=1,IF(VLOOKUP(I19,Inputs!$A$20:$G$29,6,FALSE)="Stipend Award",VLOOKUP(I19,Inputs!$A$7:$G$16,6,FALSE),0),0),0)</f>
        <v>0</v>
      </c>
      <c r="N19" s="5">
        <f>IFERROR(IF(H19=1,IF(VLOOKUP(I19,Inputs!$A$20:$G$29,7,FALSE)="Stipend Award",VLOOKUP(I19,Inputs!$A$7:$G$16,7,FALSE),0),0),0)</f>
        <v>0</v>
      </c>
      <c r="O19" s="5">
        <f>IFERROR(IF(VLOOKUP(I19,Inputs!$A$20:$G$29,3,FALSE)="Base Increase",VLOOKUP(I19,Inputs!$A$7:$G$16,3,FALSE),0),0)</f>
        <v>300</v>
      </c>
      <c r="P19" s="5">
        <f>IFERROR(IF(VLOOKUP(I19,Inputs!$A$20:$G$29,4,FALSE)="Base Increase",VLOOKUP(I19,Inputs!$A$7:$G$16,4,FALSE),0),0)</f>
        <v>150</v>
      </c>
      <c r="Q19" s="5">
        <f>IFERROR(IF(F19=1,IF(VLOOKUP(I19,Inputs!$A$20:$G$29,5,FALSE)="Base Increase",VLOOKUP(I19,Inputs!$A$7:$G$16,5,FALSE),0),0),0)</f>
        <v>0</v>
      </c>
      <c r="R19" s="5">
        <f>IFERROR(IF(G19=1,IF(VLOOKUP(I19,Inputs!$A$20:$G$29,6,FALSE)="Base Increase",VLOOKUP(I19,Inputs!$A$7:$G$16,6,FALSE),0),0),0)</f>
        <v>0</v>
      </c>
      <c r="S19" s="5">
        <f>IFERROR(IF(H19=1,IF(VLOOKUP(I19,Inputs!$A$20:$G$29,7,FALSE)="Base Increase",VLOOKUP(I19,Inputs!$A$7:$G$16,7,FALSE),0),0),0)</f>
        <v>0</v>
      </c>
      <c r="T19" s="5">
        <f t="shared" si="0"/>
        <v>0</v>
      </c>
      <c r="U19" s="5">
        <f t="shared" si="1"/>
        <v>450</v>
      </c>
      <c r="V19" s="5">
        <f t="shared" si="2"/>
        <v>47984</v>
      </c>
      <c r="W19" s="5">
        <f t="shared" si="3"/>
        <v>47984</v>
      </c>
      <c r="X19" s="5">
        <f>IF(AND(I19&lt;=4,V19&gt;Inputs!$B$32),MAX(C19,Inputs!$B$32),V19)</f>
        <v>47984</v>
      </c>
      <c r="Y19" s="5">
        <f>IF(AND(I19&lt;=4,W19&gt;Inputs!$B$32),MAX(C19,Inputs!$B$32),W19)</f>
        <v>47984</v>
      </c>
      <c r="Z19" s="5">
        <f>IF(AND(I19&lt;=7,X19&gt;Inputs!$B$33),MAX(C19,Inputs!$B$33),X19)</f>
        <v>47984</v>
      </c>
      <c r="AA19" s="5">
        <f>IF(W19&gt;Inputs!$B$34,Inputs!$B$34,Y19)</f>
        <v>47984</v>
      </c>
      <c r="AB19" s="5">
        <f>IF(Z19&gt;Inputs!$B$34,Inputs!$B$34,Z19)</f>
        <v>47984</v>
      </c>
      <c r="AC19" s="5">
        <f>IF(AA19&gt;Inputs!$B$34,Inputs!$B$34,AA19)</f>
        <v>47984</v>
      </c>
      <c r="AD19" s="11">
        <f t="shared" si="4"/>
        <v>47984</v>
      </c>
      <c r="AE19" s="11">
        <f t="shared" si="5"/>
        <v>47984</v>
      </c>
    </row>
    <row r="20" spans="1:31" x14ac:dyDescent="0.25">
      <c r="A20" s="1">
        <f>'Salary and Rating'!A21</f>
        <v>17</v>
      </c>
      <c r="B20" s="1" t="str">
        <f>'Salary and Rating'!B21</f>
        <v>Teacher 17</v>
      </c>
      <c r="C20" s="13">
        <f>IF(AND(D20=0,E20=1),'Salary and Rating'!C21,'2012-2013'!AD20)</f>
        <v>46100</v>
      </c>
      <c r="D20" s="5">
        <v>1</v>
      </c>
      <c r="E20" s="5">
        <v>1</v>
      </c>
      <c r="F20" s="5">
        <v>0</v>
      </c>
      <c r="G20" s="5">
        <v>0</v>
      </c>
      <c r="H20" s="5">
        <v>0</v>
      </c>
      <c r="I20" s="5">
        <f>'Salary and Rating'!K21</f>
        <v>5</v>
      </c>
      <c r="J20" s="5">
        <f>IFERROR(IF(VLOOKUP(I20,Inputs!$A$20:$G$29,3,FALSE)="Stipend Award",VLOOKUP(I20,Inputs!$A$7:$G$16,3,FALSE),0),0)</f>
        <v>0</v>
      </c>
      <c r="K20" s="5">
        <f>IFERROR(IF(VLOOKUP(I20,Inputs!$A$20:$G$29,4,FALSE)="Stipend Award",VLOOKUP(I20,Inputs!$A$7:$G$16,4,FALSE),0),0)</f>
        <v>0</v>
      </c>
      <c r="L20" s="5">
        <f>IFERROR(IF(F20=1,IF(VLOOKUP(I20,Inputs!$A$20:$G$29,5,FALSE)="Stipend Award",VLOOKUP(I20,Inputs!$A$7:$G$16,5,FALSE),0),0),0)</f>
        <v>0</v>
      </c>
      <c r="M20" s="5">
        <f>IFERROR(IF(G20=1,IF(VLOOKUP(I20,Inputs!$A$20:$G$29,6,FALSE)="Stipend Award",VLOOKUP(I20,Inputs!$A$7:$G$16,6,FALSE),0),0),0)</f>
        <v>0</v>
      </c>
      <c r="N20" s="5">
        <f>IFERROR(IF(H20=1,IF(VLOOKUP(I20,Inputs!$A$20:$G$29,7,FALSE)="Stipend Award",VLOOKUP(I20,Inputs!$A$7:$G$16,7,FALSE),0),0),0)</f>
        <v>0</v>
      </c>
      <c r="O20" s="5">
        <f>IFERROR(IF(VLOOKUP(I20,Inputs!$A$20:$G$29,3,FALSE)="Base Increase",VLOOKUP(I20,Inputs!$A$7:$G$16,3,FALSE),0),0)</f>
        <v>200</v>
      </c>
      <c r="P20" s="5">
        <f>IFERROR(IF(VLOOKUP(I20,Inputs!$A$20:$G$29,4,FALSE)="Base Increase",VLOOKUP(I20,Inputs!$A$7:$G$16,4,FALSE),0),0)</f>
        <v>100</v>
      </c>
      <c r="Q20" s="5">
        <f>IFERROR(IF(F20=1,IF(VLOOKUP(I20,Inputs!$A$20:$G$29,5,FALSE)="Base Increase",VLOOKUP(I20,Inputs!$A$7:$G$16,5,FALSE),0),0),0)</f>
        <v>0</v>
      </c>
      <c r="R20" s="5">
        <f>IFERROR(IF(G20=1,IF(VLOOKUP(I20,Inputs!$A$20:$G$29,6,FALSE)="Base Increase",VLOOKUP(I20,Inputs!$A$7:$G$16,6,FALSE),0),0),0)</f>
        <v>0</v>
      </c>
      <c r="S20" s="5">
        <f>IFERROR(IF(H20=1,IF(VLOOKUP(I20,Inputs!$A$20:$G$29,7,FALSE)="Base Increase",VLOOKUP(I20,Inputs!$A$7:$G$16,7,FALSE),0),0),0)</f>
        <v>0</v>
      </c>
      <c r="T20" s="5">
        <f t="shared" si="0"/>
        <v>0</v>
      </c>
      <c r="U20" s="5">
        <f t="shared" si="1"/>
        <v>300</v>
      </c>
      <c r="V20" s="5">
        <f t="shared" si="2"/>
        <v>46400</v>
      </c>
      <c r="W20" s="5">
        <f t="shared" si="3"/>
        <v>46400</v>
      </c>
      <c r="X20" s="5">
        <f>IF(AND(I20&lt;=4,V20&gt;Inputs!$B$32),MAX(C20,Inputs!$B$32),V20)</f>
        <v>46400</v>
      </c>
      <c r="Y20" s="5">
        <f>IF(AND(I20&lt;=4,W20&gt;Inputs!$B$32),MAX(C20,Inputs!$B$32),W20)</f>
        <v>46400</v>
      </c>
      <c r="Z20" s="5">
        <f>IF(AND(I20&lt;=7,X20&gt;Inputs!$B$33),MAX(C20,Inputs!$B$33),X20)</f>
        <v>46400</v>
      </c>
      <c r="AA20" s="5">
        <f>IF(W20&gt;Inputs!$B$34,Inputs!$B$34,Y20)</f>
        <v>46400</v>
      </c>
      <c r="AB20" s="5">
        <f>IF(Z20&gt;Inputs!$B$34,Inputs!$B$34,Z20)</f>
        <v>46400</v>
      </c>
      <c r="AC20" s="5">
        <f>IF(AA20&gt;Inputs!$B$34,Inputs!$B$34,AA20)</f>
        <v>46400</v>
      </c>
      <c r="AD20" s="11">
        <f t="shared" si="4"/>
        <v>46400</v>
      </c>
      <c r="AE20" s="11">
        <f t="shared" si="5"/>
        <v>46400</v>
      </c>
    </row>
    <row r="21" spans="1:31" x14ac:dyDescent="0.25">
      <c r="A21" s="1">
        <f>'Salary and Rating'!A22</f>
        <v>18</v>
      </c>
      <c r="B21" s="1" t="str">
        <f>'Salary and Rating'!B22</f>
        <v>Teacher 18</v>
      </c>
      <c r="C21" s="13">
        <f>IF(AND(D21=0,E21=1),'Salary and Rating'!C22,'2012-2013'!AD21)</f>
        <v>46100</v>
      </c>
      <c r="D21" s="5">
        <v>1</v>
      </c>
      <c r="E21" s="5">
        <v>1</v>
      </c>
      <c r="F21" s="5">
        <v>0</v>
      </c>
      <c r="G21" s="5">
        <v>0</v>
      </c>
      <c r="H21" s="5">
        <v>0</v>
      </c>
      <c r="I21" s="5">
        <f>'Salary and Rating'!K22</f>
        <v>5</v>
      </c>
      <c r="J21" s="5">
        <f>IFERROR(IF(VLOOKUP(I21,Inputs!$A$20:$G$29,3,FALSE)="Stipend Award",VLOOKUP(I21,Inputs!$A$7:$G$16,3,FALSE),0),0)</f>
        <v>0</v>
      </c>
      <c r="K21" s="5">
        <f>IFERROR(IF(VLOOKUP(I21,Inputs!$A$20:$G$29,4,FALSE)="Stipend Award",VLOOKUP(I21,Inputs!$A$7:$G$16,4,FALSE),0),0)</f>
        <v>0</v>
      </c>
      <c r="L21" s="5">
        <f>IFERROR(IF(F21=1,IF(VLOOKUP(I21,Inputs!$A$20:$G$29,5,FALSE)="Stipend Award",VLOOKUP(I21,Inputs!$A$7:$G$16,5,FALSE),0),0),0)</f>
        <v>0</v>
      </c>
      <c r="M21" s="5">
        <f>IFERROR(IF(G21=1,IF(VLOOKUP(I21,Inputs!$A$20:$G$29,6,FALSE)="Stipend Award",VLOOKUP(I21,Inputs!$A$7:$G$16,6,FALSE),0),0),0)</f>
        <v>0</v>
      </c>
      <c r="N21" s="5">
        <f>IFERROR(IF(H21=1,IF(VLOOKUP(I21,Inputs!$A$20:$G$29,7,FALSE)="Stipend Award",VLOOKUP(I21,Inputs!$A$7:$G$16,7,FALSE),0),0),0)</f>
        <v>0</v>
      </c>
      <c r="O21" s="5">
        <f>IFERROR(IF(VLOOKUP(I21,Inputs!$A$20:$G$29,3,FALSE)="Base Increase",VLOOKUP(I21,Inputs!$A$7:$G$16,3,FALSE),0),0)</f>
        <v>200</v>
      </c>
      <c r="P21" s="5">
        <f>IFERROR(IF(VLOOKUP(I21,Inputs!$A$20:$G$29,4,FALSE)="Base Increase",VLOOKUP(I21,Inputs!$A$7:$G$16,4,FALSE),0),0)</f>
        <v>100</v>
      </c>
      <c r="Q21" s="5">
        <f>IFERROR(IF(F21=1,IF(VLOOKUP(I21,Inputs!$A$20:$G$29,5,FALSE)="Base Increase",VLOOKUP(I21,Inputs!$A$7:$G$16,5,FALSE),0),0),0)</f>
        <v>0</v>
      </c>
      <c r="R21" s="5">
        <f>IFERROR(IF(G21=1,IF(VLOOKUP(I21,Inputs!$A$20:$G$29,6,FALSE)="Base Increase",VLOOKUP(I21,Inputs!$A$7:$G$16,6,FALSE),0),0),0)</f>
        <v>0</v>
      </c>
      <c r="S21" s="5">
        <f>IFERROR(IF(H21=1,IF(VLOOKUP(I21,Inputs!$A$20:$G$29,7,FALSE)="Base Increase",VLOOKUP(I21,Inputs!$A$7:$G$16,7,FALSE),0),0),0)</f>
        <v>0</v>
      </c>
      <c r="T21" s="5">
        <f t="shared" si="0"/>
        <v>0</v>
      </c>
      <c r="U21" s="5">
        <f t="shared" si="1"/>
        <v>300</v>
      </c>
      <c r="V21" s="5">
        <f t="shared" si="2"/>
        <v>46400</v>
      </c>
      <c r="W21" s="5">
        <f t="shared" si="3"/>
        <v>46400</v>
      </c>
      <c r="X21" s="5">
        <f>IF(AND(I21&lt;=4,V21&gt;Inputs!$B$32),MAX(C21,Inputs!$B$32),V21)</f>
        <v>46400</v>
      </c>
      <c r="Y21" s="5">
        <f>IF(AND(I21&lt;=4,W21&gt;Inputs!$B$32),MAX(C21,Inputs!$B$32),W21)</f>
        <v>46400</v>
      </c>
      <c r="Z21" s="5">
        <f>IF(AND(I21&lt;=7,X21&gt;Inputs!$B$33),MAX(C21,Inputs!$B$33),X21)</f>
        <v>46400</v>
      </c>
      <c r="AA21" s="5">
        <f>IF(W21&gt;Inputs!$B$34,Inputs!$B$34,Y21)</f>
        <v>46400</v>
      </c>
      <c r="AB21" s="5">
        <f>IF(Z21&gt;Inputs!$B$34,Inputs!$B$34,Z21)</f>
        <v>46400</v>
      </c>
      <c r="AC21" s="5">
        <f>IF(AA21&gt;Inputs!$B$34,Inputs!$B$34,AA21)</f>
        <v>46400</v>
      </c>
      <c r="AD21" s="11">
        <f t="shared" si="4"/>
        <v>46400</v>
      </c>
      <c r="AE21" s="11">
        <f t="shared" si="5"/>
        <v>46400</v>
      </c>
    </row>
    <row r="22" spans="1:31" x14ac:dyDescent="0.25">
      <c r="A22" s="1">
        <f>'Salary and Rating'!A23</f>
        <v>19</v>
      </c>
      <c r="B22" s="1" t="str">
        <f>'Salary and Rating'!B23</f>
        <v>Teacher 19</v>
      </c>
      <c r="C22" s="13">
        <f>IF(AND(D22=0,E22=1),'Salary and Rating'!C23,'2012-2013'!AD22)</f>
        <v>46100</v>
      </c>
      <c r="D22" s="5">
        <v>0</v>
      </c>
      <c r="E22" s="5">
        <v>1</v>
      </c>
      <c r="F22" s="5">
        <v>1</v>
      </c>
      <c r="G22" s="5">
        <v>0</v>
      </c>
      <c r="H22" s="5">
        <v>0</v>
      </c>
      <c r="I22" s="5">
        <f>'Salary and Rating'!K23</f>
        <v>0</v>
      </c>
      <c r="J22" s="5">
        <f>IFERROR(IF(VLOOKUP(I22,Inputs!$A$20:$G$29,3,FALSE)="Stipend Award",VLOOKUP(I22,Inputs!$A$7:$G$16,3,FALSE),0),0)</f>
        <v>0</v>
      </c>
      <c r="K22" s="5">
        <f>IFERROR(IF(VLOOKUP(I22,Inputs!$A$20:$G$29,4,FALSE)="Stipend Award",VLOOKUP(I22,Inputs!$A$7:$G$16,4,FALSE),0),0)</f>
        <v>0</v>
      </c>
      <c r="L22" s="5">
        <f>IFERROR(IF(F22=1,IF(VLOOKUP(I22,Inputs!$A$20:$G$29,5,FALSE)="Stipend Award",VLOOKUP(I22,Inputs!$A$7:$G$16,5,FALSE),0),0),0)</f>
        <v>0</v>
      </c>
      <c r="M22" s="5">
        <f>IFERROR(IF(G22=1,IF(VLOOKUP(I22,Inputs!$A$20:$G$29,6,FALSE)="Stipend Award",VLOOKUP(I22,Inputs!$A$7:$G$16,6,FALSE),0),0),0)</f>
        <v>0</v>
      </c>
      <c r="N22" s="5">
        <f>IFERROR(IF(H22=1,IF(VLOOKUP(I22,Inputs!$A$20:$G$29,7,FALSE)="Stipend Award",VLOOKUP(I22,Inputs!$A$7:$G$16,7,FALSE),0),0),0)</f>
        <v>0</v>
      </c>
      <c r="O22" s="5">
        <f>IFERROR(IF(VLOOKUP(I22,Inputs!$A$20:$G$29,3,FALSE)="Base Increase",VLOOKUP(I22,Inputs!$A$7:$G$16,3,FALSE),0),0)</f>
        <v>0</v>
      </c>
      <c r="P22" s="5">
        <f>IFERROR(IF(VLOOKUP(I22,Inputs!$A$20:$G$29,4,FALSE)="Base Increase",VLOOKUP(I22,Inputs!$A$7:$G$16,4,FALSE),0),0)</f>
        <v>0</v>
      </c>
      <c r="Q22" s="5">
        <f>IFERROR(IF(F22=1,IF(VLOOKUP(I22,Inputs!$A$20:$G$29,5,FALSE)="Base Increase",VLOOKUP(I22,Inputs!$A$7:$G$16,5,FALSE),0),0),0)</f>
        <v>0</v>
      </c>
      <c r="R22" s="5">
        <f>IFERROR(IF(G22=1,IF(VLOOKUP(I22,Inputs!$A$20:$G$29,6,FALSE)="Base Increase",VLOOKUP(I22,Inputs!$A$7:$G$16,6,FALSE),0),0),0)</f>
        <v>0</v>
      </c>
      <c r="S22" s="5">
        <f>IFERROR(IF(H22=1,IF(VLOOKUP(I22,Inputs!$A$20:$G$29,7,FALSE)="Base Increase",VLOOKUP(I22,Inputs!$A$7:$G$16,7,FALSE),0),0),0)</f>
        <v>0</v>
      </c>
      <c r="T22" s="5">
        <f t="shared" si="0"/>
        <v>0</v>
      </c>
      <c r="U22" s="5">
        <f t="shared" si="1"/>
        <v>0</v>
      </c>
      <c r="V22" s="5">
        <f t="shared" si="2"/>
        <v>46100</v>
      </c>
      <c r="W22" s="5">
        <f t="shared" si="3"/>
        <v>46100</v>
      </c>
      <c r="X22" s="5">
        <f>IF(AND(I22&lt;=4,V22&gt;Inputs!$B$32),MAX(C22,Inputs!$B$32),V22)</f>
        <v>46100</v>
      </c>
      <c r="Y22" s="5">
        <f>IF(AND(I22&lt;=4,W22&gt;Inputs!$B$32),MAX(C22,Inputs!$B$32),W22)</f>
        <v>46100</v>
      </c>
      <c r="Z22" s="5">
        <f>IF(AND(I22&lt;=7,X22&gt;Inputs!$B$33),MAX(C22,Inputs!$B$33),X22)</f>
        <v>46100</v>
      </c>
      <c r="AA22" s="5">
        <f>IF(W22&gt;Inputs!$B$34,Inputs!$B$34,Y22)</f>
        <v>46100</v>
      </c>
      <c r="AB22" s="5">
        <f>IF(Z22&gt;Inputs!$B$34,Inputs!$B$34,Z22)</f>
        <v>46100</v>
      </c>
      <c r="AC22" s="5">
        <f>IF(AA22&gt;Inputs!$B$34,Inputs!$B$34,AA22)</f>
        <v>46100</v>
      </c>
      <c r="AD22" s="11">
        <f t="shared" si="4"/>
        <v>46100</v>
      </c>
      <c r="AE22" s="11">
        <f t="shared" si="5"/>
        <v>46100</v>
      </c>
    </row>
    <row r="23" spans="1:31" x14ac:dyDescent="0.25">
      <c r="A23" s="1">
        <f>'Salary and Rating'!A24</f>
        <v>20</v>
      </c>
      <c r="B23" s="1" t="str">
        <f>'Salary and Rating'!B24</f>
        <v>Teacher 20</v>
      </c>
      <c r="C23" s="13">
        <f>IF(AND(D23=0,E23=1),'Salary and Rating'!C24,'2012-2013'!AD23)</f>
        <v>46100</v>
      </c>
      <c r="D23" s="5">
        <v>0</v>
      </c>
      <c r="E23" s="5">
        <v>1</v>
      </c>
      <c r="F23" s="5">
        <v>1</v>
      </c>
      <c r="G23" s="5">
        <v>0</v>
      </c>
      <c r="H23" s="5">
        <v>0</v>
      </c>
      <c r="I23" s="5">
        <f>'Salary and Rating'!K24</f>
        <v>0</v>
      </c>
      <c r="J23" s="5">
        <f>IFERROR(IF(VLOOKUP(I23,Inputs!$A$20:$G$29,3,FALSE)="Stipend Award",VLOOKUP(I23,Inputs!$A$7:$G$16,3,FALSE),0),0)</f>
        <v>0</v>
      </c>
      <c r="K23" s="5">
        <f>IFERROR(IF(VLOOKUP(I23,Inputs!$A$20:$G$29,4,FALSE)="Stipend Award",VLOOKUP(I23,Inputs!$A$7:$G$16,4,FALSE),0),0)</f>
        <v>0</v>
      </c>
      <c r="L23" s="5">
        <f>IFERROR(IF(F23=1,IF(VLOOKUP(I23,Inputs!$A$20:$G$29,5,FALSE)="Stipend Award",VLOOKUP(I23,Inputs!$A$7:$G$16,5,FALSE),0),0),0)</f>
        <v>0</v>
      </c>
      <c r="M23" s="5">
        <f>IFERROR(IF(G23=1,IF(VLOOKUP(I23,Inputs!$A$20:$G$29,6,FALSE)="Stipend Award",VLOOKUP(I23,Inputs!$A$7:$G$16,6,FALSE),0),0),0)</f>
        <v>0</v>
      </c>
      <c r="N23" s="5">
        <f>IFERROR(IF(H23=1,IF(VLOOKUP(I23,Inputs!$A$20:$G$29,7,FALSE)="Stipend Award",VLOOKUP(I23,Inputs!$A$7:$G$16,7,FALSE),0),0),0)</f>
        <v>0</v>
      </c>
      <c r="O23" s="5">
        <f>IFERROR(IF(VLOOKUP(I23,Inputs!$A$20:$G$29,3,FALSE)="Base Increase",VLOOKUP(I23,Inputs!$A$7:$G$16,3,FALSE),0),0)</f>
        <v>0</v>
      </c>
      <c r="P23" s="5">
        <f>IFERROR(IF(VLOOKUP(I23,Inputs!$A$20:$G$29,4,FALSE)="Base Increase",VLOOKUP(I23,Inputs!$A$7:$G$16,4,FALSE),0),0)</f>
        <v>0</v>
      </c>
      <c r="Q23" s="5">
        <f>IFERROR(IF(F23=1,IF(VLOOKUP(I23,Inputs!$A$20:$G$29,5,FALSE)="Base Increase",VLOOKUP(I23,Inputs!$A$7:$G$16,5,FALSE),0),0),0)</f>
        <v>0</v>
      </c>
      <c r="R23" s="5">
        <f>IFERROR(IF(G23=1,IF(VLOOKUP(I23,Inputs!$A$20:$G$29,6,FALSE)="Base Increase",VLOOKUP(I23,Inputs!$A$7:$G$16,6,FALSE),0),0),0)</f>
        <v>0</v>
      </c>
      <c r="S23" s="5">
        <f>IFERROR(IF(H23=1,IF(VLOOKUP(I23,Inputs!$A$20:$G$29,7,FALSE)="Base Increase",VLOOKUP(I23,Inputs!$A$7:$G$16,7,FALSE),0),0),0)</f>
        <v>0</v>
      </c>
      <c r="T23" s="5">
        <f t="shared" si="0"/>
        <v>0</v>
      </c>
      <c r="U23" s="5">
        <f t="shared" si="1"/>
        <v>0</v>
      </c>
      <c r="V23" s="5">
        <f t="shared" si="2"/>
        <v>46100</v>
      </c>
      <c r="W23" s="5">
        <f t="shared" si="3"/>
        <v>46100</v>
      </c>
      <c r="X23" s="5">
        <f>IF(AND(I23&lt;=4,V23&gt;Inputs!$B$32),MAX(C23,Inputs!$B$32),V23)</f>
        <v>46100</v>
      </c>
      <c r="Y23" s="5">
        <f>IF(AND(I23&lt;=4,W23&gt;Inputs!$B$32),MAX(C23,Inputs!$B$32),W23)</f>
        <v>46100</v>
      </c>
      <c r="Z23" s="5">
        <f>IF(AND(I23&lt;=7,X23&gt;Inputs!$B$33),MAX(C23,Inputs!$B$33),X23)</f>
        <v>46100</v>
      </c>
      <c r="AA23" s="5">
        <f>IF(W23&gt;Inputs!$B$34,Inputs!$B$34,Y23)</f>
        <v>46100</v>
      </c>
      <c r="AB23" s="5">
        <f>IF(Z23&gt;Inputs!$B$34,Inputs!$B$34,Z23)</f>
        <v>46100</v>
      </c>
      <c r="AC23" s="5">
        <f>IF(AA23&gt;Inputs!$B$34,Inputs!$B$34,AA23)</f>
        <v>46100</v>
      </c>
      <c r="AD23" s="11">
        <f t="shared" si="4"/>
        <v>46100</v>
      </c>
      <c r="AE23" s="11">
        <f t="shared" si="5"/>
        <v>46100</v>
      </c>
    </row>
    <row r="24" spans="1:31" x14ac:dyDescent="0.25">
      <c r="A24" s="1">
        <f>'Salary and Rating'!A25</f>
        <v>0</v>
      </c>
      <c r="B24" s="1">
        <f>'Salary and Rating'!B25</f>
        <v>0</v>
      </c>
      <c r="C24" s="13">
        <f>IF(AND(D24=0,E24=1),'Salary and Rating'!C25,'2012-2013'!AD24)</f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>'Salary and Rating'!K25</f>
        <v>0</v>
      </c>
      <c r="J24" s="5">
        <f>IFERROR(IF(VLOOKUP(I24,Inputs!$A$20:$G$29,3,FALSE)="Stipend Award",VLOOKUP(I24,Inputs!$A$7:$G$16,3,FALSE),0),0)</f>
        <v>0</v>
      </c>
      <c r="K24" s="5">
        <f>IFERROR(IF(VLOOKUP(I24,Inputs!$A$20:$G$29,4,FALSE)="Stipend Award",VLOOKUP(I24,Inputs!$A$7:$G$16,4,FALSE),0),0)</f>
        <v>0</v>
      </c>
      <c r="L24" s="5">
        <f>IFERROR(IF(F24=1,IF(VLOOKUP(I24,Inputs!$A$20:$G$29,5,FALSE)="Stipend Award",VLOOKUP(I24,Inputs!$A$7:$G$16,5,FALSE),0),0),0)</f>
        <v>0</v>
      </c>
      <c r="M24" s="5">
        <f>IFERROR(IF(G24=1,IF(VLOOKUP(I24,Inputs!$A$20:$G$29,6,FALSE)="Stipend Award",VLOOKUP(I24,Inputs!$A$7:$G$16,6,FALSE),0),0),0)</f>
        <v>0</v>
      </c>
      <c r="N24" s="5">
        <f>IFERROR(IF(H24=1,IF(VLOOKUP(I24,Inputs!$A$20:$G$29,7,FALSE)="Stipend Award",VLOOKUP(I24,Inputs!$A$7:$G$16,7,FALSE),0),0),0)</f>
        <v>0</v>
      </c>
      <c r="O24" s="5">
        <f>IFERROR(IF(VLOOKUP(I24,Inputs!$A$20:$G$29,3,FALSE)="Base Increase",VLOOKUP(I24,Inputs!$A$7:$G$16,3,FALSE),0),0)</f>
        <v>0</v>
      </c>
      <c r="P24" s="5">
        <f>IFERROR(IF(VLOOKUP(I24,Inputs!$A$20:$G$29,4,FALSE)="Base Increase",VLOOKUP(I24,Inputs!$A$7:$G$16,4,FALSE),0),0)</f>
        <v>0</v>
      </c>
      <c r="Q24" s="5">
        <f>IFERROR(IF(F24=1,IF(VLOOKUP(I24,Inputs!$A$20:$G$29,5,FALSE)="Base Increase",VLOOKUP(I24,Inputs!$A$7:$G$16,5,FALSE),0),0),0)</f>
        <v>0</v>
      </c>
      <c r="R24" s="5">
        <f>IFERROR(IF(G24=1,IF(VLOOKUP(I24,Inputs!$A$20:$G$29,6,FALSE)="Base Increase",VLOOKUP(I24,Inputs!$A$7:$G$16,6,FALSE),0),0),0)</f>
        <v>0</v>
      </c>
      <c r="S24" s="5">
        <f>IFERROR(IF(H24=1,IF(VLOOKUP(I24,Inputs!$A$20:$G$29,7,FALSE)="Base Increase",VLOOKUP(I24,Inputs!$A$7:$G$16,7,FALSE),0),0),0)</f>
        <v>0</v>
      </c>
      <c r="T24" s="5">
        <f t="shared" si="0"/>
        <v>0</v>
      </c>
      <c r="U24" s="5">
        <f t="shared" si="1"/>
        <v>0</v>
      </c>
      <c r="V24" s="5">
        <f t="shared" si="2"/>
        <v>0</v>
      </c>
      <c r="W24" s="5">
        <f t="shared" si="3"/>
        <v>0</v>
      </c>
      <c r="X24" s="5">
        <f>IF(AND(I24&lt;=4,V24&gt;Inputs!$B$32),MAX(C24,Inputs!$B$32),V24)</f>
        <v>0</v>
      </c>
      <c r="Y24" s="5">
        <f>IF(AND(I24&lt;=4,W24&gt;Inputs!$B$32),MAX(C24,Inputs!$B$32),W24)</f>
        <v>0</v>
      </c>
      <c r="Z24" s="5">
        <f>IF(AND(I24&lt;=7,X24&gt;Inputs!$B$33),MAX(C24,Inputs!$B$33),X24)</f>
        <v>0</v>
      </c>
      <c r="AA24" s="5">
        <f>IF(W24&gt;Inputs!$B$34,Inputs!$B$34,Y24)</f>
        <v>0</v>
      </c>
      <c r="AB24" s="5">
        <f>IF(Z24&gt;Inputs!$B$34,Inputs!$B$34,Z24)</f>
        <v>0</v>
      </c>
      <c r="AC24" s="5">
        <f>IF(AA24&gt;Inputs!$B$34,Inputs!$B$34,AA24)</f>
        <v>0</v>
      </c>
      <c r="AD24" s="11">
        <f t="shared" si="4"/>
        <v>0</v>
      </c>
      <c r="AE24" s="11">
        <f t="shared" si="5"/>
        <v>0</v>
      </c>
    </row>
    <row r="25" spans="1:31" x14ac:dyDescent="0.25">
      <c r="A25" s="1">
        <f>'Salary and Rating'!A26</f>
        <v>0</v>
      </c>
      <c r="B25" s="1">
        <f>'Salary and Rating'!B26</f>
        <v>0</v>
      </c>
      <c r="C25" s="13">
        <f>IF(AND(D25=0,E25=1),'Salary and Rating'!C26,'2012-2013'!AD25)</f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>'Salary and Rating'!K26</f>
        <v>0</v>
      </c>
      <c r="J25" s="5">
        <f>IFERROR(IF(VLOOKUP(I25,Inputs!$A$20:$G$29,3,FALSE)="Stipend Award",VLOOKUP(I25,Inputs!$A$7:$G$16,3,FALSE),0),0)</f>
        <v>0</v>
      </c>
      <c r="K25" s="5">
        <f>IFERROR(IF(VLOOKUP(I25,Inputs!$A$20:$G$29,4,FALSE)="Stipend Award",VLOOKUP(I25,Inputs!$A$7:$G$16,4,FALSE),0),0)</f>
        <v>0</v>
      </c>
      <c r="L25" s="5">
        <f>IFERROR(IF(F25=1,IF(VLOOKUP(I25,Inputs!$A$20:$G$29,5,FALSE)="Stipend Award",VLOOKUP(I25,Inputs!$A$7:$G$16,5,FALSE),0),0),0)</f>
        <v>0</v>
      </c>
      <c r="M25" s="5">
        <f>IFERROR(IF(G25=1,IF(VLOOKUP(I25,Inputs!$A$20:$G$29,6,FALSE)="Stipend Award",VLOOKUP(I25,Inputs!$A$7:$G$16,6,FALSE),0),0),0)</f>
        <v>0</v>
      </c>
      <c r="N25" s="5">
        <f>IFERROR(IF(H25=1,IF(VLOOKUP(I25,Inputs!$A$20:$G$29,7,FALSE)="Stipend Award",VLOOKUP(I25,Inputs!$A$7:$G$16,7,FALSE),0),0),0)</f>
        <v>0</v>
      </c>
      <c r="O25" s="5">
        <f>IFERROR(IF(VLOOKUP(I25,Inputs!$A$20:$G$29,3,FALSE)="Base Increase",VLOOKUP(I25,Inputs!$A$7:$G$16,3,FALSE),0),0)</f>
        <v>0</v>
      </c>
      <c r="P25" s="5">
        <f>IFERROR(IF(VLOOKUP(I25,Inputs!$A$20:$G$29,4,FALSE)="Base Increase",VLOOKUP(I25,Inputs!$A$7:$G$16,4,FALSE),0),0)</f>
        <v>0</v>
      </c>
      <c r="Q25" s="5">
        <f>IFERROR(IF(F25=1,IF(VLOOKUP(I25,Inputs!$A$20:$G$29,5,FALSE)="Base Increase",VLOOKUP(I25,Inputs!$A$7:$G$16,5,FALSE),0),0),0)</f>
        <v>0</v>
      </c>
      <c r="R25" s="5">
        <f>IFERROR(IF(G25=1,IF(VLOOKUP(I25,Inputs!$A$20:$G$29,6,FALSE)="Base Increase",VLOOKUP(I25,Inputs!$A$7:$G$16,6,FALSE),0),0),0)</f>
        <v>0</v>
      </c>
      <c r="S25" s="5">
        <f>IFERROR(IF(H25=1,IF(VLOOKUP(I25,Inputs!$A$20:$G$29,7,FALSE)="Base Increase",VLOOKUP(I25,Inputs!$A$7:$G$16,7,FALSE),0),0),0)</f>
        <v>0</v>
      </c>
      <c r="T25" s="5">
        <f t="shared" si="0"/>
        <v>0</v>
      </c>
      <c r="U25" s="5">
        <f t="shared" si="1"/>
        <v>0</v>
      </c>
      <c r="V25" s="5">
        <f t="shared" si="2"/>
        <v>0</v>
      </c>
      <c r="W25" s="5">
        <f t="shared" si="3"/>
        <v>0</v>
      </c>
      <c r="X25" s="5">
        <f>IF(AND(I25&lt;=4,V25&gt;Inputs!$B$32),MAX(C25,Inputs!$B$32),V25)</f>
        <v>0</v>
      </c>
      <c r="Y25" s="5">
        <f>IF(AND(I25&lt;=4,W25&gt;Inputs!$B$32),MAX(C25,Inputs!$B$32),W25)</f>
        <v>0</v>
      </c>
      <c r="Z25" s="5">
        <f>IF(AND(I25&lt;=7,X25&gt;Inputs!$B$33),MAX(C25,Inputs!$B$33),X25)</f>
        <v>0</v>
      </c>
      <c r="AA25" s="5">
        <f>IF(W25&gt;Inputs!$B$34,Inputs!$B$34,Y25)</f>
        <v>0</v>
      </c>
      <c r="AB25" s="5">
        <f>IF(Z25&gt;Inputs!$B$34,Inputs!$B$34,Z25)</f>
        <v>0</v>
      </c>
      <c r="AC25" s="5">
        <f>IF(AA25&gt;Inputs!$B$34,Inputs!$B$34,AA25)</f>
        <v>0</v>
      </c>
      <c r="AD25" s="11">
        <f t="shared" si="4"/>
        <v>0</v>
      </c>
      <c r="AE25" s="11">
        <f t="shared" si="5"/>
        <v>0</v>
      </c>
    </row>
    <row r="26" spans="1:31" x14ac:dyDescent="0.25">
      <c r="A26" s="1">
        <f>'Salary and Rating'!A27</f>
        <v>0</v>
      </c>
      <c r="B26" s="1">
        <f>'Salary and Rating'!B27</f>
        <v>0</v>
      </c>
      <c r="C26" s="13">
        <f>IF(AND(D26=0,E26=1),'Salary and Rating'!C27,'2012-2013'!AD26)</f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>'Salary and Rating'!K27</f>
        <v>0</v>
      </c>
      <c r="J26" s="5">
        <f>IFERROR(IF(VLOOKUP(I26,Inputs!$A$20:$G$29,3,FALSE)="Stipend Award",VLOOKUP(I26,Inputs!$A$7:$G$16,3,FALSE),0),0)</f>
        <v>0</v>
      </c>
      <c r="K26" s="5">
        <f>IFERROR(IF(VLOOKUP(I26,Inputs!$A$20:$G$29,4,FALSE)="Stipend Award",VLOOKUP(I26,Inputs!$A$7:$G$16,4,FALSE),0),0)</f>
        <v>0</v>
      </c>
      <c r="L26" s="5">
        <f>IFERROR(IF(F26=1,IF(VLOOKUP(I26,Inputs!$A$20:$G$29,5,FALSE)="Stipend Award",VLOOKUP(I26,Inputs!$A$7:$G$16,5,FALSE),0),0),0)</f>
        <v>0</v>
      </c>
      <c r="M26" s="5">
        <f>IFERROR(IF(G26=1,IF(VLOOKUP(I26,Inputs!$A$20:$G$29,6,FALSE)="Stipend Award",VLOOKUP(I26,Inputs!$A$7:$G$16,6,FALSE),0),0),0)</f>
        <v>0</v>
      </c>
      <c r="N26" s="5">
        <f>IFERROR(IF(H26=1,IF(VLOOKUP(I26,Inputs!$A$20:$G$29,7,FALSE)="Stipend Award",VLOOKUP(I26,Inputs!$A$7:$G$16,7,FALSE),0),0),0)</f>
        <v>0</v>
      </c>
      <c r="O26" s="5">
        <f>IFERROR(IF(VLOOKUP(I26,Inputs!$A$20:$G$29,3,FALSE)="Base Increase",VLOOKUP(I26,Inputs!$A$7:$G$16,3,FALSE),0),0)</f>
        <v>0</v>
      </c>
      <c r="P26" s="5">
        <f>IFERROR(IF(VLOOKUP(I26,Inputs!$A$20:$G$29,4,FALSE)="Base Increase",VLOOKUP(I26,Inputs!$A$7:$G$16,4,FALSE),0),0)</f>
        <v>0</v>
      </c>
      <c r="Q26" s="5">
        <f>IFERROR(IF(F26=1,IF(VLOOKUP(I26,Inputs!$A$20:$G$29,5,FALSE)="Base Increase",VLOOKUP(I26,Inputs!$A$7:$G$16,5,FALSE),0),0),0)</f>
        <v>0</v>
      </c>
      <c r="R26" s="5">
        <f>IFERROR(IF(G26=1,IF(VLOOKUP(I26,Inputs!$A$20:$G$29,6,FALSE)="Base Increase",VLOOKUP(I26,Inputs!$A$7:$G$16,6,FALSE),0),0),0)</f>
        <v>0</v>
      </c>
      <c r="S26" s="5">
        <f>IFERROR(IF(H26=1,IF(VLOOKUP(I26,Inputs!$A$20:$G$29,7,FALSE)="Base Increase",VLOOKUP(I26,Inputs!$A$7:$G$16,7,FALSE),0),0),0)</f>
        <v>0</v>
      </c>
      <c r="T26" s="5">
        <f t="shared" si="0"/>
        <v>0</v>
      </c>
      <c r="U26" s="5">
        <f t="shared" si="1"/>
        <v>0</v>
      </c>
      <c r="V26" s="5">
        <f t="shared" si="2"/>
        <v>0</v>
      </c>
      <c r="W26" s="5">
        <f t="shared" si="3"/>
        <v>0</v>
      </c>
      <c r="X26" s="5">
        <f>IF(AND(I26&lt;=4,V26&gt;Inputs!$B$32),MAX(C26,Inputs!$B$32),V26)</f>
        <v>0</v>
      </c>
      <c r="Y26" s="5">
        <f>IF(AND(I26&lt;=4,W26&gt;Inputs!$B$32),MAX(C26,Inputs!$B$32),W26)</f>
        <v>0</v>
      </c>
      <c r="Z26" s="5">
        <f>IF(AND(I26&lt;=7,X26&gt;Inputs!$B$33),MAX(C26,Inputs!$B$33),X26)</f>
        <v>0</v>
      </c>
      <c r="AA26" s="5">
        <f>IF(W26&gt;Inputs!$B$34,Inputs!$B$34,Y26)</f>
        <v>0</v>
      </c>
      <c r="AB26" s="5">
        <f>IF(Z26&gt;Inputs!$B$34,Inputs!$B$34,Z26)</f>
        <v>0</v>
      </c>
      <c r="AC26" s="5">
        <f>IF(AA26&gt;Inputs!$B$34,Inputs!$B$34,AA26)</f>
        <v>0</v>
      </c>
      <c r="AD26" s="11">
        <f t="shared" si="4"/>
        <v>0</v>
      </c>
      <c r="AE26" s="11">
        <f t="shared" si="5"/>
        <v>0</v>
      </c>
    </row>
    <row r="27" spans="1:31" x14ac:dyDescent="0.25">
      <c r="A27" s="1">
        <f>'Salary and Rating'!A28</f>
        <v>0</v>
      </c>
      <c r="B27" s="1">
        <f>'Salary and Rating'!B28</f>
        <v>0</v>
      </c>
      <c r="C27" s="13">
        <f>IF(AND(D27=0,E27=1),'Salary and Rating'!C28,'2012-2013'!AD27)</f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>'Salary and Rating'!K28</f>
        <v>0</v>
      </c>
      <c r="J27" s="5">
        <f>IFERROR(IF(VLOOKUP(I27,Inputs!$A$20:$G$29,3,FALSE)="Stipend Award",VLOOKUP(I27,Inputs!$A$7:$G$16,3,FALSE),0),0)</f>
        <v>0</v>
      </c>
      <c r="K27" s="5">
        <f>IFERROR(IF(VLOOKUP(I27,Inputs!$A$20:$G$29,4,FALSE)="Stipend Award",VLOOKUP(I27,Inputs!$A$7:$G$16,4,FALSE),0),0)</f>
        <v>0</v>
      </c>
      <c r="L27" s="5">
        <f>IFERROR(IF(F27=1,IF(VLOOKUP(I27,Inputs!$A$20:$G$29,5,FALSE)="Stipend Award",VLOOKUP(I27,Inputs!$A$7:$G$16,5,FALSE),0),0),0)</f>
        <v>0</v>
      </c>
      <c r="M27" s="5">
        <f>IFERROR(IF(G27=1,IF(VLOOKUP(I27,Inputs!$A$20:$G$29,6,FALSE)="Stipend Award",VLOOKUP(I27,Inputs!$A$7:$G$16,6,FALSE),0),0),0)</f>
        <v>0</v>
      </c>
      <c r="N27" s="5">
        <f>IFERROR(IF(H27=1,IF(VLOOKUP(I27,Inputs!$A$20:$G$29,7,FALSE)="Stipend Award",VLOOKUP(I27,Inputs!$A$7:$G$16,7,FALSE),0),0),0)</f>
        <v>0</v>
      </c>
      <c r="O27" s="5">
        <f>IFERROR(IF(VLOOKUP(I27,Inputs!$A$20:$G$29,3,FALSE)="Base Increase",VLOOKUP(I27,Inputs!$A$7:$G$16,3,FALSE),0),0)</f>
        <v>0</v>
      </c>
      <c r="P27" s="5">
        <f>IFERROR(IF(VLOOKUP(I27,Inputs!$A$20:$G$29,4,FALSE)="Base Increase",VLOOKUP(I27,Inputs!$A$7:$G$16,4,FALSE),0),0)</f>
        <v>0</v>
      </c>
      <c r="Q27" s="5">
        <f>IFERROR(IF(F27=1,IF(VLOOKUP(I27,Inputs!$A$20:$G$29,5,FALSE)="Base Increase",VLOOKUP(I27,Inputs!$A$7:$G$16,5,FALSE),0),0),0)</f>
        <v>0</v>
      </c>
      <c r="R27" s="5">
        <f>IFERROR(IF(G27=1,IF(VLOOKUP(I27,Inputs!$A$20:$G$29,6,FALSE)="Base Increase",VLOOKUP(I27,Inputs!$A$7:$G$16,6,FALSE),0),0),0)</f>
        <v>0</v>
      </c>
      <c r="S27" s="5">
        <f>IFERROR(IF(H27=1,IF(VLOOKUP(I27,Inputs!$A$20:$G$29,7,FALSE)="Base Increase",VLOOKUP(I27,Inputs!$A$7:$G$16,7,FALSE),0),0),0)</f>
        <v>0</v>
      </c>
      <c r="T27" s="5">
        <f t="shared" si="0"/>
        <v>0</v>
      </c>
      <c r="U27" s="5">
        <f t="shared" si="1"/>
        <v>0</v>
      </c>
      <c r="V27" s="5">
        <f t="shared" si="2"/>
        <v>0</v>
      </c>
      <c r="W27" s="5">
        <f t="shared" si="3"/>
        <v>0</v>
      </c>
      <c r="X27" s="5">
        <f>IF(AND(I27&lt;=4,V27&gt;Inputs!$B$32),MAX(C27,Inputs!$B$32),V27)</f>
        <v>0</v>
      </c>
      <c r="Y27" s="5">
        <f>IF(AND(I27&lt;=4,W27&gt;Inputs!$B$32),MAX(C27,Inputs!$B$32),W27)</f>
        <v>0</v>
      </c>
      <c r="Z27" s="5">
        <f>IF(AND(I27&lt;=7,X27&gt;Inputs!$B$33),MAX(C27,Inputs!$B$33),X27)</f>
        <v>0</v>
      </c>
      <c r="AA27" s="5">
        <f>IF(W27&gt;Inputs!$B$34,Inputs!$B$34,Y27)</f>
        <v>0</v>
      </c>
      <c r="AB27" s="5">
        <f>IF(Z27&gt;Inputs!$B$34,Inputs!$B$34,Z27)</f>
        <v>0</v>
      </c>
      <c r="AC27" s="5">
        <f>IF(AA27&gt;Inputs!$B$34,Inputs!$B$34,AA27)</f>
        <v>0</v>
      </c>
      <c r="AD27" s="11">
        <f t="shared" si="4"/>
        <v>0</v>
      </c>
      <c r="AE27" s="11">
        <f t="shared" si="5"/>
        <v>0</v>
      </c>
    </row>
    <row r="28" spans="1:31" x14ac:dyDescent="0.25">
      <c r="A28" s="1">
        <f>'Salary and Rating'!A29</f>
        <v>0</v>
      </c>
      <c r="B28" s="1">
        <f>'Salary and Rating'!B29</f>
        <v>0</v>
      </c>
      <c r="C28" s="13">
        <f>IF(AND(D28=0,E28=1),'Salary and Rating'!C29,'2012-2013'!AD28)</f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>'Salary and Rating'!K29</f>
        <v>0</v>
      </c>
      <c r="J28" s="5">
        <f>IFERROR(IF(VLOOKUP(I28,Inputs!$A$20:$G$29,3,FALSE)="Stipend Award",VLOOKUP(I28,Inputs!$A$7:$G$16,3,FALSE),0),0)</f>
        <v>0</v>
      </c>
      <c r="K28" s="5">
        <f>IFERROR(IF(VLOOKUP(I28,Inputs!$A$20:$G$29,4,FALSE)="Stipend Award",VLOOKUP(I28,Inputs!$A$7:$G$16,4,FALSE),0),0)</f>
        <v>0</v>
      </c>
      <c r="L28" s="5">
        <f>IFERROR(IF(F28=1,IF(VLOOKUP(I28,Inputs!$A$20:$G$29,5,FALSE)="Stipend Award",VLOOKUP(I28,Inputs!$A$7:$G$16,5,FALSE),0),0),0)</f>
        <v>0</v>
      </c>
      <c r="M28" s="5">
        <f>IFERROR(IF(G28=1,IF(VLOOKUP(I28,Inputs!$A$20:$G$29,6,FALSE)="Stipend Award",VLOOKUP(I28,Inputs!$A$7:$G$16,6,FALSE),0),0),0)</f>
        <v>0</v>
      </c>
      <c r="N28" s="5">
        <f>IFERROR(IF(H28=1,IF(VLOOKUP(I28,Inputs!$A$20:$G$29,7,FALSE)="Stipend Award",VLOOKUP(I28,Inputs!$A$7:$G$16,7,FALSE),0),0),0)</f>
        <v>0</v>
      </c>
      <c r="O28" s="5">
        <f>IFERROR(IF(VLOOKUP(I28,Inputs!$A$20:$G$29,3,FALSE)="Base Increase",VLOOKUP(I28,Inputs!$A$7:$G$16,3,FALSE),0),0)</f>
        <v>0</v>
      </c>
      <c r="P28" s="5">
        <f>IFERROR(IF(VLOOKUP(I28,Inputs!$A$20:$G$29,4,FALSE)="Base Increase",VLOOKUP(I28,Inputs!$A$7:$G$16,4,FALSE),0),0)</f>
        <v>0</v>
      </c>
      <c r="Q28" s="5">
        <f>IFERROR(IF(F28=1,IF(VLOOKUP(I28,Inputs!$A$20:$G$29,5,FALSE)="Base Increase",VLOOKUP(I28,Inputs!$A$7:$G$16,5,FALSE),0),0),0)</f>
        <v>0</v>
      </c>
      <c r="R28" s="5">
        <f>IFERROR(IF(G28=1,IF(VLOOKUP(I28,Inputs!$A$20:$G$29,6,FALSE)="Base Increase",VLOOKUP(I28,Inputs!$A$7:$G$16,6,FALSE),0),0),0)</f>
        <v>0</v>
      </c>
      <c r="S28" s="5">
        <f>IFERROR(IF(H28=1,IF(VLOOKUP(I28,Inputs!$A$20:$G$29,7,FALSE)="Base Increase",VLOOKUP(I28,Inputs!$A$7:$G$16,7,FALSE),0),0),0)</f>
        <v>0</v>
      </c>
      <c r="T28" s="5">
        <f t="shared" si="0"/>
        <v>0</v>
      </c>
      <c r="U28" s="5">
        <f t="shared" si="1"/>
        <v>0</v>
      </c>
      <c r="V28" s="5">
        <f t="shared" si="2"/>
        <v>0</v>
      </c>
      <c r="W28" s="5">
        <f t="shared" si="3"/>
        <v>0</v>
      </c>
      <c r="X28" s="5">
        <f>IF(AND(I28&lt;=4,V28&gt;Inputs!$B$32),MAX(C28,Inputs!$B$32),V28)</f>
        <v>0</v>
      </c>
      <c r="Y28" s="5">
        <f>IF(AND(I28&lt;=4,W28&gt;Inputs!$B$32),MAX(C28,Inputs!$B$32),W28)</f>
        <v>0</v>
      </c>
      <c r="Z28" s="5">
        <f>IF(AND(I28&lt;=7,X28&gt;Inputs!$B$33),MAX(C28,Inputs!$B$33),X28)</f>
        <v>0</v>
      </c>
      <c r="AA28" s="5">
        <f>IF(W28&gt;Inputs!$B$34,Inputs!$B$34,Y28)</f>
        <v>0</v>
      </c>
      <c r="AB28" s="5">
        <f>IF(Z28&gt;Inputs!$B$34,Inputs!$B$34,Z28)</f>
        <v>0</v>
      </c>
      <c r="AC28" s="5">
        <f>IF(AA28&gt;Inputs!$B$34,Inputs!$B$34,AA28)</f>
        <v>0</v>
      </c>
      <c r="AD28" s="11">
        <f t="shared" si="4"/>
        <v>0</v>
      </c>
      <c r="AE28" s="11">
        <f t="shared" si="5"/>
        <v>0</v>
      </c>
    </row>
    <row r="29" spans="1:31" x14ac:dyDescent="0.25">
      <c r="A29" s="1">
        <f>'Salary and Rating'!A30</f>
        <v>0</v>
      </c>
      <c r="B29" s="1">
        <f>'Salary and Rating'!B30</f>
        <v>0</v>
      </c>
      <c r="C29" s="13">
        <f>IF(AND(D29=0,E29=1),'Salary and Rating'!C30,'2012-2013'!AD29)</f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>'Salary and Rating'!K30</f>
        <v>0</v>
      </c>
      <c r="J29" s="5">
        <f>IFERROR(IF(VLOOKUP(I29,Inputs!$A$20:$G$29,3,FALSE)="Stipend Award",VLOOKUP(I29,Inputs!$A$7:$G$16,3,FALSE),0),0)</f>
        <v>0</v>
      </c>
      <c r="K29" s="5">
        <f>IFERROR(IF(VLOOKUP(I29,Inputs!$A$20:$G$29,4,FALSE)="Stipend Award",VLOOKUP(I29,Inputs!$A$7:$G$16,4,FALSE),0),0)</f>
        <v>0</v>
      </c>
      <c r="L29" s="5">
        <f>IFERROR(IF(F29=1,IF(VLOOKUP(I29,Inputs!$A$20:$G$29,5,FALSE)="Stipend Award",VLOOKUP(I29,Inputs!$A$7:$G$16,5,FALSE),0),0),0)</f>
        <v>0</v>
      </c>
      <c r="M29" s="5">
        <f>IFERROR(IF(G29=1,IF(VLOOKUP(I29,Inputs!$A$20:$G$29,6,FALSE)="Stipend Award",VLOOKUP(I29,Inputs!$A$7:$G$16,6,FALSE),0),0),0)</f>
        <v>0</v>
      </c>
      <c r="N29" s="5">
        <f>IFERROR(IF(H29=1,IF(VLOOKUP(I29,Inputs!$A$20:$G$29,7,FALSE)="Stipend Award",VLOOKUP(I29,Inputs!$A$7:$G$16,7,FALSE),0),0),0)</f>
        <v>0</v>
      </c>
      <c r="O29" s="5">
        <f>IFERROR(IF(VLOOKUP(I29,Inputs!$A$20:$G$29,3,FALSE)="Base Increase",VLOOKUP(I29,Inputs!$A$7:$G$16,3,FALSE),0),0)</f>
        <v>0</v>
      </c>
      <c r="P29" s="5">
        <f>IFERROR(IF(VLOOKUP(I29,Inputs!$A$20:$G$29,4,FALSE)="Base Increase",VLOOKUP(I29,Inputs!$A$7:$G$16,4,FALSE),0),0)</f>
        <v>0</v>
      </c>
      <c r="Q29" s="5">
        <f>IFERROR(IF(F29=1,IF(VLOOKUP(I29,Inputs!$A$20:$G$29,5,FALSE)="Base Increase",VLOOKUP(I29,Inputs!$A$7:$G$16,5,FALSE),0),0),0)</f>
        <v>0</v>
      </c>
      <c r="R29" s="5">
        <f>IFERROR(IF(G29=1,IF(VLOOKUP(I29,Inputs!$A$20:$G$29,6,FALSE)="Base Increase",VLOOKUP(I29,Inputs!$A$7:$G$16,6,FALSE),0),0),0)</f>
        <v>0</v>
      </c>
      <c r="S29" s="5">
        <f>IFERROR(IF(H29=1,IF(VLOOKUP(I29,Inputs!$A$20:$G$29,7,FALSE)="Base Increase",VLOOKUP(I29,Inputs!$A$7:$G$16,7,FALSE),0),0),0)</f>
        <v>0</v>
      </c>
      <c r="T29" s="5">
        <f t="shared" si="0"/>
        <v>0</v>
      </c>
      <c r="U29" s="5">
        <f t="shared" si="1"/>
        <v>0</v>
      </c>
      <c r="V29" s="5">
        <f t="shared" si="2"/>
        <v>0</v>
      </c>
      <c r="W29" s="5">
        <f t="shared" si="3"/>
        <v>0</v>
      </c>
      <c r="X29" s="5">
        <f>IF(AND(I29&lt;=4,V29&gt;Inputs!$B$32),MAX(C29,Inputs!$B$32),V29)</f>
        <v>0</v>
      </c>
      <c r="Y29" s="5">
        <f>IF(AND(I29&lt;=4,W29&gt;Inputs!$B$32),MAX(C29,Inputs!$B$32),W29)</f>
        <v>0</v>
      </c>
      <c r="Z29" s="5">
        <f>IF(AND(I29&lt;=7,X29&gt;Inputs!$B$33),MAX(C29,Inputs!$B$33),X29)</f>
        <v>0</v>
      </c>
      <c r="AA29" s="5">
        <f>IF(W29&gt;Inputs!$B$34,Inputs!$B$34,Y29)</f>
        <v>0</v>
      </c>
      <c r="AB29" s="5">
        <f>IF(Z29&gt;Inputs!$B$34,Inputs!$B$34,Z29)</f>
        <v>0</v>
      </c>
      <c r="AC29" s="5">
        <f>IF(AA29&gt;Inputs!$B$34,Inputs!$B$34,AA29)</f>
        <v>0</v>
      </c>
      <c r="AD29" s="11">
        <f t="shared" si="4"/>
        <v>0</v>
      </c>
      <c r="AE29" s="11">
        <f t="shared" si="5"/>
        <v>0</v>
      </c>
    </row>
    <row r="30" spans="1:31" x14ac:dyDescent="0.25">
      <c r="A30" s="1">
        <f>'Salary and Rating'!A31</f>
        <v>0</v>
      </c>
      <c r="B30" s="1">
        <f>'Salary and Rating'!B31</f>
        <v>0</v>
      </c>
      <c r="C30" s="13">
        <f>IF(AND(D30=0,E30=1),'Salary and Rating'!C31,'2012-2013'!AD30)</f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>'Salary and Rating'!K31</f>
        <v>0</v>
      </c>
      <c r="J30" s="5">
        <f>IFERROR(IF(VLOOKUP(I30,Inputs!$A$20:$G$29,3,FALSE)="Stipend Award",VLOOKUP(I30,Inputs!$A$7:$G$16,3,FALSE),0),0)</f>
        <v>0</v>
      </c>
      <c r="K30" s="5">
        <f>IFERROR(IF(VLOOKUP(I30,Inputs!$A$20:$G$29,4,FALSE)="Stipend Award",VLOOKUP(I30,Inputs!$A$7:$G$16,4,FALSE),0),0)</f>
        <v>0</v>
      </c>
      <c r="L30" s="5">
        <f>IFERROR(IF(F30=1,IF(VLOOKUP(I30,Inputs!$A$20:$G$29,5,FALSE)="Stipend Award",VLOOKUP(I30,Inputs!$A$7:$G$16,5,FALSE),0),0),0)</f>
        <v>0</v>
      </c>
      <c r="M30" s="5">
        <f>IFERROR(IF(G30=1,IF(VLOOKUP(I30,Inputs!$A$20:$G$29,6,FALSE)="Stipend Award",VLOOKUP(I30,Inputs!$A$7:$G$16,6,FALSE),0),0),0)</f>
        <v>0</v>
      </c>
      <c r="N30" s="5">
        <f>IFERROR(IF(H30=1,IF(VLOOKUP(I30,Inputs!$A$20:$G$29,7,FALSE)="Stipend Award",VLOOKUP(I30,Inputs!$A$7:$G$16,7,FALSE),0),0),0)</f>
        <v>0</v>
      </c>
      <c r="O30" s="5">
        <f>IFERROR(IF(VLOOKUP(I30,Inputs!$A$20:$G$29,3,FALSE)="Base Increase",VLOOKUP(I30,Inputs!$A$7:$G$16,3,FALSE),0),0)</f>
        <v>0</v>
      </c>
      <c r="P30" s="5">
        <f>IFERROR(IF(VLOOKUP(I30,Inputs!$A$20:$G$29,4,FALSE)="Base Increase",VLOOKUP(I30,Inputs!$A$7:$G$16,4,FALSE),0),0)</f>
        <v>0</v>
      </c>
      <c r="Q30" s="5">
        <f>IFERROR(IF(F30=1,IF(VLOOKUP(I30,Inputs!$A$20:$G$29,5,FALSE)="Base Increase",VLOOKUP(I30,Inputs!$A$7:$G$16,5,FALSE),0),0),0)</f>
        <v>0</v>
      </c>
      <c r="R30" s="5">
        <f>IFERROR(IF(G30=1,IF(VLOOKUP(I30,Inputs!$A$20:$G$29,6,FALSE)="Base Increase",VLOOKUP(I30,Inputs!$A$7:$G$16,6,FALSE),0),0),0)</f>
        <v>0</v>
      </c>
      <c r="S30" s="5">
        <f>IFERROR(IF(H30=1,IF(VLOOKUP(I30,Inputs!$A$20:$G$29,7,FALSE)="Base Increase",VLOOKUP(I30,Inputs!$A$7:$G$16,7,FALSE),0),0),0)</f>
        <v>0</v>
      </c>
      <c r="T30" s="5">
        <f t="shared" si="0"/>
        <v>0</v>
      </c>
      <c r="U30" s="5">
        <f t="shared" si="1"/>
        <v>0</v>
      </c>
      <c r="V30" s="5">
        <f t="shared" si="2"/>
        <v>0</v>
      </c>
      <c r="W30" s="5">
        <f t="shared" si="3"/>
        <v>0</v>
      </c>
      <c r="X30" s="5">
        <f>IF(AND(I30&lt;=4,V30&gt;Inputs!$B$32),MAX(C30,Inputs!$B$32),V30)</f>
        <v>0</v>
      </c>
      <c r="Y30" s="5">
        <f>IF(AND(I30&lt;=4,W30&gt;Inputs!$B$32),MAX(C30,Inputs!$B$32),W30)</f>
        <v>0</v>
      </c>
      <c r="Z30" s="5">
        <f>IF(AND(I30&lt;=7,X30&gt;Inputs!$B$33),MAX(C30,Inputs!$B$33),X30)</f>
        <v>0</v>
      </c>
      <c r="AA30" s="5">
        <f>IF(W30&gt;Inputs!$B$34,Inputs!$B$34,Y30)</f>
        <v>0</v>
      </c>
      <c r="AB30" s="5">
        <f>IF(Z30&gt;Inputs!$B$34,Inputs!$B$34,Z30)</f>
        <v>0</v>
      </c>
      <c r="AC30" s="5">
        <f>IF(AA30&gt;Inputs!$B$34,Inputs!$B$34,AA30)</f>
        <v>0</v>
      </c>
      <c r="AD30" s="11">
        <f t="shared" si="4"/>
        <v>0</v>
      </c>
      <c r="AE30" s="11">
        <f t="shared" si="5"/>
        <v>0</v>
      </c>
    </row>
    <row r="31" spans="1:31" x14ac:dyDescent="0.25">
      <c r="A31" s="1">
        <f>'Salary and Rating'!A32</f>
        <v>0</v>
      </c>
      <c r="B31" s="1">
        <f>'Salary and Rating'!B32</f>
        <v>0</v>
      </c>
      <c r="C31" s="13">
        <f>IF(AND(D31=0,E31=1),'Salary and Rating'!C32,'2012-2013'!AD31)</f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>'Salary and Rating'!K32</f>
        <v>0</v>
      </c>
      <c r="J31" s="5">
        <f>IFERROR(IF(VLOOKUP(I31,Inputs!$A$20:$G$29,3,FALSE)="Stipend Award",VLOOKUP(I31,Inputs!$A$7:$G$16,3,FALSE),0),0)</f>
        <v>0</v>
      </c>
      <c r="K31" s="5">
        <f>IFERROR(IF(VLOOKUP(I31,Inputs!$A$20:$G$29,4,FALSE)="Stipend Award",VLOOKUP(I31,Inputs!$A$7:$G$16,4,FALSE),0),0)</f>
        <v>0</v>
      </c>
      <c r="L31" s="5">
        <f>IFERROR(IF(F31=1,IF(VLOOKUP(I31,Inputs!$A$20:$G$29,5,FALSE)="Stipend Award",VLOOKUP(I31,Inputs!$A$7:$G$16,5,FALSE),0),0),0)</f>
        <v>0</v>
      </c>
      <c r="M31" s="5">
        <f>IFERROR(IF(G31=1,IF(VLOOKUP(I31,Inputs!$A$20:$G$29,6,FALSE)="Stipend Award",VLOOKUP(I31,Inputs!$A$7:$G$16,6,FALSE),0),0),0)</f>
        <v>0</v>
      </c>
      <c r="N31" s="5">
        <f>IFERROR(IF(H31=1,IF(VLOOKUP(I31,Inputs!$A$20:$G$29,7,FALSE)="Stipend Award",VLOOKUP(I31,Inputs!$A$7:$G$16,7,FALSE),0),0),0)</f>
        <v>0</v>
      </c>
      <c r="O31" s="5">
        <f>IFERROR(IF(VLOOKUP(I31,Inputs!$A$20:$G$29,3,FALSE)="Base Increase",VLOOKUP(I31,Inputs!$A$7:$G$16,3,FALSE),0),0)</f>
        <v>0</v>
      </c>
      <c r="P31" s="5">
        <f>IFERROR(IF(VLOOKUP(I31,Inputs!$A$20:$G$29,4,FALSE)="Base Increase",VLOOKUP(I31,Inputs!$A$7:$G$16,4,FALSE),0),0)</f>
        <v>0</v>
      </c>
      <c r="Q31" s="5">
        <f>IFERROR(IF(F31=1,IF(VLOOKUP(I31,Inputs!$A$20:$G$29,5,FALSE)="Base Increase",VLOOKUP(I31,Inputs!$A$7:$G$16,5,FALSE),0),0),0)</f>
        <v>0</v>
      </c>
      <c r="R31" s="5">
        <f>IFERROR(IF(G31=1,IF(VLOOKUP(I31,Inputs!$A$20:$G$29,6,FALSE)="Base Increase",VLOOKUP(I31,Inputs!$A$7:$G$16,6,FALSE),0),0),0)</f>
        <v>0</v>
      </c>
      <c r="S31" s="5">
        <f>IFERROR(IF(H31=1,IF(VLOOKUP(I31,Inputs!$A$20:$G$29,7,FALSE)="Base Increase",VLOOKUP(I31,Inputs!$A$7:$G$16,7,FALSE),0),0),0)</f>
        <v>0</v>
      </c>
      <c r="T31" s="5">
        <f t="shared" si="0"/>
        <v>0</v>
      </c>
      <c r="U31" s="5">
        <f t="shared" si="1"/>
        <v>0</v>
      </c>
      <c r="V31" s="5">
        <f t="shared" si="2"/>
        <v>0</v>
      </c>
      <c r="W31" s="5">
        <f t="shared" si="3"/>
        <v>0</v>
      </c>
      <c r="X31" s="5">
        <f>IF(AND(I31&lt;=4,V31&gt;Inputs!$B$32),MAX(C31,Inputs!$B$32),V31)</f>
        <v>0</v>
      </c>
      <c r="Y31" s="5">
        <f>IF(AND(I31&lt;=4,W31&gt;Inputs!$B$32),MAX(C31,Inputs!$B$32),W31)</f>
        <v>0</v>
      </c>
      <c r="Z31" s="5">
        <f>IF(AND(I31&lt;=7,X31&gt;Inputs!$B$33),MAX(C31,Inputs!$B$33),X31)</f>
        <v>0</v>
      </c>
      <c r="AA31" s="5">
        <f>IF(W31&gt;Inputs!$B$34,Inputs!$B$34,Y31)</f>
        <v>0</v>
      </c>
      <c r="AB31" s="5">
        <f>IF(Z31&gt;Inputs!$B$34,Inputs!$B$34,Z31)</f>
        <v>0</v>
      </c>
      <c r="AC31" s="5">
        <f>IF(AA31&gt;Inputs!$B$34,Inputs!$B$34,AA31)</f>
        <v>0</v>
      </c>
      <c r="AD31" s="11">
        <f t="shared" si="4"/>
        <v>0</v>
      </c>
      <c r="AE31" s="11">
        <f t="shared" si="5"/>
        <v>0</v>
      </c>
    </row>
    <row r="32" spans="1:31" x14ac:dyDescent="0.25">
      <c r="A32" s="1">
        <f>'Salary and Rating'!A33</f>
        <v>0</v>
      </c>
      <c r="B32" s="1">
        <f>'Salary and Rating'!B33</f>
        <v>0</v>
      </c>
      <c r="C32" s="13">
        <f>IF(AND(D32=0,E32=1),'Salary and Rating'!C33,'2012-2013'!AD32)</f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>'Salary and Rating'!K33</f>
        <v>0</v>
      </c>
      <c r="J32" s="5">
        <f>IFERROR(IF(VLOOKUP(I32,Inputs!$A$20:$G$29,3,FALSE)="Stipend Award",VLOOKUP(I32,Inputs!$A$7:$G$16,3,FALSE),0),0)</f>
        <v>0</v>
      </c>
      <c r="K32" s="5">
        <f>IFERROR(IF(VLOOKUP(I32,Inputs!$A$20:$G$29,4,FALSE)="Stipend Award",VLOOKUP(I32,Inputs!$A$7:$G$16,4,FALSE),0),0)</f>
        <v>0</v>
      </c>
      <c r="L32" s="5">
        <f>IFERROR(IF(F32=1,IF(VLOOKUP(I32,Inputs!$A$20:$G$29,5,FALSE)="Stipend Award",VLOOKUP(I32,Inputs!$A$7:$G$16,5,FALSE),0),0),0)</f>
        <v>0</v>
      </c>
      <c r="M32" s="5">
        <f>IFERROR(IF(G32=1,IF(VLOOKUP(I32,Inputs!$A$20:$G$29,6,FALSE)="Stipend Award",VLOOKUP(I32,Inputs!$A$7:$G$16,6,FALSE),0),0),0)</f>
        <v>0</v>
      </c>
      <c r="N32" s="5">
        <f>IFERROR(IF(H32=1,IF(VLOOKUP(I32,Inputs!$A$20:$G$29,7,FALSE)="Stipend Award",VLOOKUP(I32,Inputs!$A$7:$G$16,7,FALSE),0),0),0)</f>
        <v>0</v>
      </c>
      <c r="O32" s="5">
        <f>IFERROR(IF(VLOOKUP(I32,Inputs!$A$20:$G$29,3,FALSE)="Base Increase",VLOOKUP(I32,Inputs!$A$7:$G$16,3,FALSE),0),0)</f>
        <v>0</v>
      </c>
      <c r="P32" s="5">
        <f>IFERROR(IF(VLOOKUP(I32,Inputs!$A$20:$G$29,4,FALSE)="Base Increase",VLOOKUP(I32,Inputs!$A$7:$G$16,4,FALSE),0),0)</f>
        <v>0</v>
      </c>
      <c r="Q32" s="5">
        <f>IFERROR(IF(F32=1,IF(VLOOKUP(I32,Inputs!$A$20:$G$29,5,FALSE)="Base Increase",VLOOKUP(I32,Inputs!$A$7:$G$16,5,FALSE),0),0),0)</f>
        <v>0</v>
      </c>
      <c r="R32" s="5">
        <f>IFERROR(IF(G32=1,IF(VLOOKUP(I32,Inputs!$A$20:$G$29,6,FALSE)="Base Increase",VLOOKUP(I32,Inputs!$A$7:$G$16,6,FALSE),0),0),0)</f>
        <v>0</v>
      </c>
      <c r="S32" s="5">
        <f>IFERROR(IF(H32=1,IF(VLOOKUP(I32,Inputs!$A$20:$G$29,7,FALSE)="Base Increase",VLOOKUP(I32,Inputs!$A$7:$G$16,7,FALSE),0),0),0)</f>
        <v>0</v>
      </c>
      <c r="T32" s="5">
        <f t="shared" si="0"/>
        <v>0</v>
      </c>
      <c r="U32" s="5">
        <f t="shared" si="1"/>
        <v>0</v>
      </c>
      <c r="V32" s="5">
        <f t="shared" si="2"/>
        <v>0</v>
      </c>
      <c r="W32" s="5">
        <f t="shared" si="3"/>
        <v>0</v>
      </c>
      <c r="X32" s="5">
        <f>IF(AND(I32&lt;=4,V32&gt;Inputs!$B$32),MAX(C32,Inputs!$B$32),V32)</f>
        <v>0</v>
      </c>
      <c r="Y32" s="5">
        <f>IF(AND(I32&lt;=4,W32&gt;Inputs!$B$32),MAX(C32,Inputs!$B$32),W32)</f>
        <v>0</v>
      </c>
      <c r="Z32" s="5">
        <f>IF(AND(I32&lt;=7,X32&gt;Inputs!$B$33),MAX(C32,Inputs!$B$33),X32)</f>
        <v>0</v>
      </c>
      <c r="AA32" s="5">
        <f>IF(W32&gt;Inputs!$B$34,Inputs!$B$34,Y32)</f>
        <v>0</v>
      </c>
      <c r="AB32" s="5">
        <f>IF(Z32&gt;Inputs!$B$34,Inputs!$B$34,Z32)</f>
        <v>0</v>
      </c>
      <c r="AC32" s="5">
        <f>IF(AA32&gt;Inputs!$B$34,Inputs!$B$34,AA32)</f>
        <v>0</v>
      </c>
      <c r="AD32" s="11">
        <f t="shared" si="4"/>
        <v>0</v>
      </c>
      <c r="AE32" s="11">
        <f t="shared" si="5"/>
        <v>0</v>
      </c>
    </row>
    <row r="33" spans="1:31" x14ac:dyDescent="0.25">
      <c r="A33" s="1">
        <f>'Salary and Rating'!A34</f>
        <v>0</v>
      </c>
      <c r="B33" s="1">
        <f>'Salary and Rating'!B34</f>
        <v>0</v>
      </c>
      <c r="C33" s="13">
        <f>IF(AND(D33=0,E33=1),'Salary and Rating'!C34,'2012-2013'!AD33)</f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>'Salary and Rating'!K34</f>
        <v>0</v>
      </c>
      <c r="J33" s="5">
        <f>IFERROR(IF(VLOOKUP(I33,Inputs!$A$20:$G$29,3,FALSE)="Stipend Award",VLOOKUP(I33,Inputs!$A$7:$G$16,3,FALSE),0),0)</f>
        <v>0</v>
      </c>
      <c r="K33" s="5">
        <f>IFERROR(IF(VLOOKUP(I33,Inputs!$A$20:$G$29,4,FALSE)="Stipend Award",VLOOKUP(I33,Inputs!$A$7:$G$16,4,FALSE),0),0)</f>
        <v>0</v>
      </c>
      <c r="L33" s="5">
        <f>IFERROR(IF(F33=1,IF(VLOOKUP(I33,Inputs!$A$20:$G$29,5,FALSE)="Stipend Award",VLOOKUP(I33,Inputs!$A$7:$G$16,5,FALSE),0),0),0)</f>
        <v>0</v>
      </c>
      <c r="M33" s="5">
        <f>IFERROR(IF(G33=1,IF(VLOOKUP(I33,Inputs!$A$20:$G$29,6,FALSE)="Stipend Award",VLOOKUP(I33,Inputs!$A$7:$G$16,6,FALSE),0),0),0)</f>
        <v>0</v>
      </c>
      <c r="N33" s="5">
        <f>IFERROR(IF(H33=1,IF(VLOOKUP(I33,Inputs!$A$20:$G$29,7,FALSE)="Stipend Award",VLOOKUP(I33,Inputs!$A$7:$G$16,7,FALSE),0),0),0)</f>
        <v>0</v>
      </c>
      <c r="O33" s="5">
        <f>IFERROR(IF(VLOOKUP(I33,Inputs!$A$20:$G$29,3,FALSE)="Base Increase",VLOOKUP(I33,Inputs!$A$7:$G$16,3,FALSE),0),0)</f>
        <v>0</v>
      </c>
      <c r="P33" s="5">
        <f>IFERROR(IF(VLOOKUP(I33,Inputs!$A$20:$G$29,4,FALSE)="Base Increase",VLOOKUP(I33,Inputs!$A$7:$G$16,4,FALSE),0),0)</f>
        <v>0</v>
      </c>
      <c r="Q33" s="5">
        <f>IFERROR(IF(F33=1,IF(VLOOKUP(I33,Inputs!$A$20:$G$29,5,FALSE)="Base Increase",VLOOKUP(I33,Inputs!$A$7:$G$16,5,FALSE),0),0),0)</f>
        <v>0</v>
      </c>
      <c r="R33" s="5">
        <f>IFERROR(IF(G33=1,IF(VLOOKUP(I33,Inputs!$A$20:$G$29,6,FALSE)="Base Increase",VLOOKUP(I33,Inputs!$A$7:$G$16,6,FALSE),0),0),0)</f>
        <v>0</v>
      </c>
      <c r="S33" s="5">
        <f>IFERROR(IF(H33=1,IF(VLOOKUP(I33,Inputs!$A$20:$G$29,7,FALSE)="Base Increase",VLOOKUP(I33,Inputs!$A$7:$G$16,7,FALSE),0),0),0)</f>
        <v>0</v>
      </c>
      <c r="T33" s="5">
        <f t="shared" si="0"/>
        <v>0</v>
      </c>
      <c r="U33" s="5">
        <f t="shared" si="1"/>
        <v>0</v>
      </c>
      <c r="V33" s="5">
        <f t="shared" si="2"/>
        <v>0</v>
      </c>
      <c r="W33" s="5">
        <f t="shared" si="3"/>
        <v>0</v>
      </c>
      <c r="X33" s="5">
        <f>IF(AND(I33&lt;=4,V33&gt;Inputs!$B$32),MAX(C33,Inputs!$B$32),V33)</f>
        <v>0</v>
      </c>
      <c r="Y33" s="5">
        <f>IF(AND(I33&lt;=4,W33&gt;Inputs!$B$32),MAX(C33,Inputs!$B$32),W33)</f>
        <v>0</v>
      </c>
      <c r="Z33" s="5">
        <f>IF(AND(I33&lt;=7,X33&gt;Inputs!$B$33),MAX(C33,Inputs!$B$33),X33)</f>
        <v>0</v>
      </c>
      <c r="AA33" s="5">
        <f>IF(W33&gt;Inputs!$B$34,Inputs!$B$34,Y33)</f>
        <v>0</v>
      </c>
      <c r="AB33" s="5">
        <f>IF(Z33&gt;Inputs!$B$34,Inputs!$B$34,Z33)</f>
        <v>0</v>
      </c>
      <c r="AC33" s="5">
        <f>IF(AA33&gt;Inputs!$B$34,Inputs!$B$34,AA33)</f>
        <v>0</v>
      </c>
      <c r="AD33" s="11">
        <f t="shared" si="4"/>
        <v>0</v>
      </c>
      <c r="AE33" s="11">
        <f t="shared" si="5"/>
        <v>0</v>
      </c>
    </row>
    <row r="34" spans="1:31" x14ac:dyDescent="0.25">
      <c r="A34" s="1">
        <f>'Salary and Rating'!A35</f>
        <v>0</v>
      </c>
      <c r="B34" s="1">
        <f>'Salary and Rating'!B35</f>
        <v>0</v>
      </c>
      <c r="C34" s="13">
        <f>IF(AND(D34=0,E34=1),'Salary and Rating'!C35,'2012-2013'!AD34)</f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>'Salary and Rating'!K35</f>
        <v>0</v>
      </c>
      <c r="J34" s="5">
        <f>IFERROR(IF(VLOOKUP(I34,Inputs!$A$20:$G$29,3,FALSE)="Stipend Award",VLOOKUP(I34,Inputs!$A$7:$G$16,3,FALSE),0),0)</f>
        <v>0</v>
      </c>
      <c r="K34" s="5">
        <f>IFERROR(IF(VLOOKUP(I34,Inputs!$A$20:$G$29,4,FALSE)="Stipend Award",VLOOKUP(I34,Inputs!$A$7:$G$16,4,FALSE),0),0)</f>
        <v>0</v>
      </c>
      <c r="L34" s="5">
        <f>IFERROR(IF(F34=1,IF(VLOOKUP(I34,Inputs!$A$20:$G$29,5,FALSE)="Stipend Award",VLOOKUP(I34,Inputs!$A$7:$G$16,5,FALSE),0),0),0)</f>
        <v>0</v>
      </c>
      <c r="M34" s="5">
        <f>IFERROR(IF(G34=1,IF(VLOOKUP(I34,Inputs!$A$20:$G$29,6,FALSE)="Stipend Award",VLOOKUP(I34,Inputs!$A$7:$G$16,6,FALSE),0),0),0)</f>
        <v>0</v>
      </c>
      <c r="N34" s="5">
        <f>IFERROR(IF(H34=1,IF(VLOOKUP(I34,Inputs!$A$20:$G$29,7,FALSE)="Stipend Award",VLOOKUP(I34,Inputs!$A$7:$G$16,7,FALSE),0),0),0)</f>
        <v>0</v>
      </c>
      <c r="O34" s="5">
        <f>IFERROR(IF(VLOOKUP(I34,Inputs!$A$20:$G$29,3,FALSE)="Base Increase",VLOOKUP(I34,Inputs!$A$7:$G$16,3,FALSE),0),0)</f>
        <v>0</v>
      </c>
      <c r="P34" s="5">
        <f>IFERROR(IF(VLOOKUP(I34,Inputs!$A$20:$G$29,4,FALSE)="Base Increase",VLOOKUP(I34,Inputs!$A$7:$G$16,4,FALSE),0),0)</f>
        <v>0</v>
      </c>
      <c r="Q34" s="5">
        <f>IFERROR(IF(F34=1,IF(VLOOKUP(I34,Inputs!$A$20:$G$29,5,FALSE)="Base Increase",VLOOKUP(I34,Inputs!$A$7:$G$16,5,FALSE),0),0),0)</f>
        <v>0</v>
      </c>
      <c r="R34" s="5">
        <f>IFERROR(IF(G34=1,IF(VLOOKUP(I34,Inputs!$A$20:$G$29,6,FALSE)="Base Increase",VLOOKUP(I34,Inputs!$A$7:$G$16,6,FALSE),0),0),0)</f>
        <v>0</v>
      </c>
      <c r="S34" s="5">
        <f>IFERROR(IF(H34=1,IF(VLOOKUP(I34,Inputs!$A$20:$G$29,7,FALSE)="Base Increase",VLOOKUP(I34,Inputs!$A$7:$G$16,7,FALSE),0),0),0)</f>
        <v>0</v>
      </c>
      <c r="T34" s="5">
        <f t="shared" si="0"/>
        <v>0</v>
      </c>
      <c r="U34" s="5">
        <f t="shared" si="1"/>
        <v>0</v>
      </c>
      <c r="V34" s="5">
        <f t="shared" si="2"/>
        <v>0</v>
      </c>
      <c r="W34" s="5">
        <f t="shared" si="3"/>
        <v>0</v>
      </c>
      <c r="X34" s="5">
        <f>IF(AND(I34&lt;=4,V34&gt;Inputs!$B$32),MAX(C34,Inputs!$B$32),V34)</f>
        <v>0</v>
      </c>
      <c r="Y34" s="5">
        <f>IF(AND(I34&lt;=4,W34&gt;Inputs!$B$32),MAX(C34,Inputs!$B$32),W34)</f>
        <v>0</v>
      </c>
      <c r="Z34" s="5">
        <f>IF(AND(I34&lt;=7,X34&gt;Inputs!$B$33),MAX(C34,Inputs!$B$33),X34)</f>
        <v>0</v>
      </c>
      <c r="AA34" s="5">
        <f>IF(W34&gt;Inputs!$B$34,Inputs!$B$34,Y34)</f>
        <v>0</v>
      </c>
      <c r="AB34" s="5">
        <f>IF(Z34&gt;Inputs!$B$34,Inputs!$B$34,Z34)</f>
        <v>0</v>
      </c>
      <c r="AC34" s="5">
        <f>IF(AA34&gt;Inputs!$B$34,Inputs!$B$34,AA34)</f>
        <v>0</v>
      </c>
      <c r="AD34" s="11">
        <f t="shared" si="4"/>
        <v>0</v>
      </c>
      <c r="AE34" s="11">
        <f t="shared" si="5"/>
        <v>0</v>
      </c>
    </row>
    <row r="35" spans="1:31" x14ac:dyDescent="0.25">
      <c r="A35" s="1">
        <f>'Salary and Rating'!A36</f>
        <v>0</v>
      </c>
      <c r="B35" s="1">
        <f>'Salary and Rating'!B36</f>
        <v>0</v>
      </c>
      <c r="C35" s="13">
        <f>IF(AND(D35=0,E35=1),'Salary and Rating'!C36,'2012-2013'!AD35)</f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>'Salary and Rating'!K36</f>
        <v>0</v>
      </c>
      <c r="J35" s="5">
        <f>IFERROR(IF(VLOOKUP(I35,Inputs!$A$20:$G$29,3,FALSE)="Stipend Award",VLOOKUP(I35,Inputs!$A$7:$G$16,3,FALSE),0),0)</f>
        <v>0</v>
      </c>
      <c r="K35" s="5">
        <f>IFERROR(IF(VLOOKUP(I35,Inputs!$A$20:$G$29,4,FALSE)="Stipend Award",VLOOKUP(I35,Inputs!$A$7:$G$16,4,FALSE),0),0)</f>
        <v>0</v>
      </c>
      <c r="L35" s="5">
        <f>IFERROR(IF(F35=1,IF(VLOOKUP(I35,Inputs!$A$20:$G$29,5,FALSE)="Stipend Award",VLOOKUP(I35,Inputs!$A$7:$G$16,5,FALSE),0),0),0)</f>
        <v>0</v>
      </c>
      <c r="M35" s="5">
        <f>IFERROR(IF(G35=1,IF(VLOOKUP(I35,Inputs!$A$20:$G$29,6,FALSE)="Stipend Award",VLOOKUP(I35,Inputs!$A$7:$G$16,6,FALSE),0),0),0)</f>
        <v>0</v>
      </c>
      <c r="N35" s="5">
        <f>IFERROR(IF(H35=1,IF(VLOOKUP(I35,Inputs!$A$20:$G$29,7,FALSE)="Stipend Award",VLOOKUP(I35,Inputs!$A$7:$G$16,7,FALSE),0),0),0)</f>
        <v>0</v>
      </c>
      <c r="O35" s="5">
        <f>IFERROR(IF(VLOOKUP(I35,Inputs!$A$20:$G$29,3,FALSE)="Base Increase",VLOOKUP(I35,Inputs!$A$7:$G$16,3,FALSE),0),0)</f>
        <v>0</v>
      </c>
      <c r="P35" s="5">
        <f>IFERROR(IF(VLOOKUP(I35,Inputs!$A$20:$G$29,4,FALSE)="Base Increase",VLOOKUP(I35,Inputs!$A$7:$G$16,4,FALSE),0),0)</f>
        <v>0</v>
      </c>
      <c r="Q35" s="5">
        <f>IFERROR(IF(F35=1,IF(VLOOKUP(I35,Inputs!$A$20:$G$29,5,FALSE)="Base Increase",VLOOKUP(I35,Inputs!$A$7:$G$16,5,FALSE),0),0),0)</f>
        <v>0</v>
      </c>
      <c r="R35" s="5">
        <f>IFERROR(IF(G35=1,IF(VLOOKUP(I35,Inputs!$A$20:$G$29,6,FALSE)="Base Increase",VLOOKUP(I35,Inputs!$A$7:$G$16,6,FALSE),0),0),0)</f>
        <v>0</v>
      </c>
      <c r="S35" s="5">
        <f>IFERROR(IF(H35=1,IF(VLOOKUP(I35,Inputs!$A$20:$G$29,7,FALSE)="Base Increase",VLOOKUP(I35,Inputs!$A$7:$G$16,7,FALSE),0),0),0)</f>
        <v>0</v>
      </c>
      <c r="T35" s="5">
        <f t="shared" si="0"/>
        <v>0</v>
      </c>
      <c r="U35" s="5">
        <f t="shared" si="1"/>
        <v>0</v>
      </c>
      <c r="V35" s="5">
        <f t="shared" si="2"/>
        <v>0</v>
      </c>
      <c r="W35" s="5">
        <f t="shared" si="3"/>
        <v>0</v>
      </c>
      <c r="X35" s="5">
        <f>IF(AND(I35&lt;=4,V35&gt;Inputs!$B$32),MAX(C35,Inputs!$B$32),V35)</f>
        <v>0</v>
      </c>
      <c r="Y35" s="5">
        <f>IF(AND(I35&lt;=4,W35&gt;Inputs!$B$32),MAX(C35,Inputs!$B$32),W35)</f>
        <v>0</v>
      </c>
      <c r="Z35" s="5">
        <f>IF(AND(I35&lt;=7,X35&gt;Inputs!$B$33),MAX(C35,Inputs!$B$33),X35)</f>
        <v>0</v>
      </c>
      <c r="AA35" s="5">
        <f>IF(W35&gt;Inputs!$B$34,Inputs!$B$34,Y35)</f>
        <v>0</v>
      </c>
      <c r="AB35" s="5">
        <f>IF(Z35&gt;Inputs!$B$34,Inputs!$B$34,Z35)</f>
        <v>0</v>
      </c>
      <c r="AC35" s="5">
        <f>IF(AA35&gt;Inputs!$B$34,Inputs!$B$34,AA35)</f>
        <v>0</v>
      </c>
      <c r="AD35" s="11">
        <f t="shared" si="4"/>
        <v>0</v>
      </c>
      <c r="AE35" s="11">
        <f t="shared" si="5"/>
        <v>0</v>
      </c>
    </row>
    <row r="36" spans="1:31" x14ac:dyDescent="0.25">
      <c r="A36" s="1">
        <f>'Salary and Rating'!A37</f>
        <v>0</v>
      </c>
      <c r="B36" s="1">
        <f>'Salary and Rating'!B37</f>
        <v>0</v>
      </c>
      <c r="C36" s="13">
        <f>IF(AND(D36=0,E36=1),'Salary and Rating'!C37,'2012-2013'!AD36)</f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>'Salary and Rating'!K37</f>
        <v>0</v>
      </c>
      <c r="J36" s="5">
        <f>IFERROR(IF(VLOOKUP(I36,Inputs!$A$20:$G$29,3,FALSE)="Stipend Award",VLOOKUP(I36,Inputs!$A$7:$G$16,3,FALSE),0),0)</f>
        <v>0</v>
      </c>
      <c r="K36" s="5">
        <f>IFERROR(IF(VLOOKUP(I36,Inputs!$A$20:$G$29,4,FALSE)="Stipend Award",VLOOKUP(I36,Inputs!$A$7:$G$16,4,FALSE),0),0)</f>
        <v>0</v>
      </c>
      <c r="L36" s="5">
        <f>IFERROR(IF(F36=1,IF(VLOOKUP(I36,Inputs!$A$20:$G$29,5,FALSE)="Stipend Award",VLOOKUP(I36,Inputs!$A$7:$G$16,5,FALSE),0),0),0)</f>
        <v>0</v>
      </c>
      <c r="M36" s="5">
        <f>IFERROR(IF(G36=1,IF(VLOOKUP(I36,Inputs!$A$20:$G$29,6,FALSE)="Stipend Award",VLOOKUP(I36,Inputs!$A$7:$G$16,6,FALSE),0),0),0)</f>
        <v>0</v>
      </c>
      <c r="N36" s="5">
        <f>IFERROR(IF(H36=1,IF(VLOOKUP(I36,Inputs!$A$20:$G$29,7,FALSE)="Stipend Award",VLOOKUP(I36,Inputs!$A$7:$G$16,7,FALSE),0),0),0)</f>
        <v>0</v>
      </c>
      <c r="O36" s="5">
        <f>IFERROR(IF(VLOOKUP(I36,Inputs!$A$20:$G$29,3,FALSE)="Base Increase",VLOOKUP(I36,Inputs!$A$7:$G$16,3,FALSE),0),0)</f>
        <v>0</v>
      </c>
      <c r="P36" s="5">
        <f>IFERROR(IF(VLOOKUP(I36,Inputs!$A$20:$G$29,4,FALSE)="Base Increase",VLOOKUP(I36,Inputs!$A$7:$G$16,4,FALSE),0),0)</f>
        <v>0</v>
      </c>
      <c r="Q36" s="5">
        <f>IFERROR(IF(F36=1,IF(VLOOKUP(I36,Inputs!$A$20:$G$29,5,FALSE)="Base Increase",VLOOKUP(I36,Inputs!$A$7:$G$16,5,FALSE),0),0),0)</f>
        <v>0</v>
      </c>
      <c r="R36" s="5">
        <f>IFERROR(IF(G36=1,IF(VLOOKUP(I36,Inputs!$A$20:$G$29,6,FALSE)="Base Increase",VLOOKUP(I36,Inputs!$A$7:$G$16,6,FALSE),0),0),0)</f>
        <v>0</v>
      </c>
      <c r="S36" s="5">
        <f>IFERROR(IF(H36=1,IF(VLOOKUP(I36,Inputs!$A$20:$G$29,7,FALSE)="Base Increase",VLOOKUP(I36,Inputs!$A$7:$G$16,7,FALSE),0),0),0)</f>
        <v>0</v>
      </c>
      <c r="T36" s="5">
        <f t="shared" si="0"/>
        <v>0</v>
      </c>
      <c r="U36" s="5">
        <f t="shared" si="1"/>
        <v>0</v>
      </c>
      <c r="V36" s="5">
        <f t="shared" si="2"/>
        <v>0</v>
      </c>
      <c r="W36" s="5">
        <f t="shared" si="3"/>
        <v>0</v>
      </c>
      <c r="X36" s="5">
        <f>IF(AND(I36&lt;=4,V36&gt;Inputs!$B$32),MAX(C36,Inputs!$B$32),V36)</f>
        <v>0</v>
      </c>
      <c r="Y36" s="5">
        <f>IF(AND(I36&lt;=4,W36&gt;Inputs!$B$32),MAX(C36,Inputs!$B$32),W36)</f>
        <v>0</v>
      </c>
      <c r="Z36" s="5">
        <f>IF(AND(I36&lt;=7,X36&gt;Inputs!$B$33),MAX(C36,Inputs!$B$33),X36)</f>
        <v>0</v>
      </c>
      <c r="AA36" s="5">
        <f>IF(W36&gt;Inputs!$B$34,Inputs!$B$34,Y36)</f>
        <v>0</v>
      </c>
      <c r="AB36" s="5">
        <f>IF(Z36&gt;Inputs!$B$34,Inputs!$B$34,Z36)</f>
        <v>0</v>
      </c>
      <c r="AC36" s="5">
        <f>IF(AA36&gt;Inputs!$B$34,Inputs!$B$34,AA36)</f>
        <v>0</v>
      </c>
      <c r="AD36" s="11">
        <f t="shared" si="4"/>
        <v>0</v>
      </c>
      <c r="AE36" s="11">
        <f t="shared" si="5"/>
        <v>0</v>
      </c>
    </row>
    <row r="37" spans="1:31" x14ac:dyDescent="0.25">
      <c r="A37" s="1">
        <f>'Salary and Rating'!A38</f>
        <v>0</v>
      </c>
      <c r="B37" s="1">
        <f>'Salary and Rating'!B38</f>
        <v>0</v>
      </c>
      <c r="C37" s="13">
        <f>IF(AND(D37=0,E37=1),'Salary and Rating'!C38,'2012-2013'!AD37)</f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>'Salary and Rating'!K38</f>
        <v>0</v>
      </c>
      <c r="J37" s="5">
        <f>IFERROR(IF(VLOOKUP(I37,Inputs!$A$20:$G$29,3,FALSE)="Stipend Award",VLOOKUP(I37,Inputs!$A$7:$G$16,3,FALSE),0),0)</f>
        <v>0</v>
      </c>
      <c r="K37" s="5">
        <f>IFERROR(IF(VLOOKUP(I37,Inputs!$A$20:$G$29,4,FALSE)="Stipend Award",VLOOKUP(I37,Inputs!$A$7:$G$16,4,FALSE),0),0)</f>
        <v>0</v>
      </c>
      <c r="L37" s="5">
        <f>IFERROR(IF(F37=1,IF(VLOOKUP(I37,Inputs!$A$20:$G$29,5,FALSE)="Stipend Award",VLOOKUP(I37,Inputs!$A$7:$G$16,5,FALSE),0),0),0)</f>
        <v>0</v>
      </c>
      <c r="M37" s="5">
        <f>IFERROR(IF(G37=1,IF(VLOOKUP(I37,Inputs!$A$20:$G$29,6,FALSE)="Stipend Award",VLOOKUP(I37,Inputs!$A$7:$G$16,6,FALSE),0),0),0)</f>
        <v>0</v>
      </c>
      <c r="N37" s="5">
        <f>IFERROR(IF(H37=1,IF(VLOOKUP(I37,Inputs!$A$20:$G$29,7,FALSE)="Stipend Award",VLOOKUP(I37,Inputs!$A$7:$G$16,7,FALSE),0),0),0)</f>
        <v>0</v>
      </c>
      <c r="O37" s="5">
        <f>IFERROR(IF(VLOOKUP(I37,Inputs!$A$20:$G$29,3,FALSE)="Base Increase",VLOOKUP(I37,Inputs!$A$7:$G$16,3,FALSE),0),0)</f>
        <v>0</v>
      </c>
      <c r="P37" s="5">
        <f>IFERROR(IF(VLOOKUP(I37,Inputs!$A$20:$G$29,4,FALSE)="Base Increase",VLOOKUP(I37,Inputs!$A$7:$G$16,4,FALSE),0),0)</f>
        <v>0</v>
      </c>
      <c r="Q37" s="5">
        <f>IFERROR(IF(F37=1,IF(VLOOKUP(I37,Inputs!$A$20:$G$29,5,FALSE)="Base Increase",VLOOKUP(I37,Inputs!$A$7:$G$16,5,FALSE),0),0),0)</f>
        <v>0</v>
      </c>
      <c r="R37" s="5">
        <f>IFERROR(IF(G37=1,IF(VLOOKUP(I37,Inputs!$A$20:$G$29,6,FALSE)="Base Increase",VLOOKUP(I37,Inputs!$A$7:$G$16,6,FALSE),0),0),0)</f>
        <v>0</v>
      </c>
      <c r="S37" s="5">
        <f>IFERROR(IF(H37=1,IF(VLOOKUP(I37,Inputs!$A$20:$G$29,7,FALSE)="Base Increase",VLOOKUP(I37,Inputs!$A$7:$G$16,7,FALSE),0),0),0)</f>
        <v>0</v>
      </c>
      <c r="T37" s="5">
        <f t="shared" si="0"/>
        <v>0</v>
      </c>
      <c r="U37" s="5">
        <f t="shared" si="1"/>
        <v>0</v>
      </c>
      <c r="V37" s="5">
        <f t="shared" si="2"/>
        <v>0</v>
      </c>
      <c r="W37" s="5">
        <f t="shared" si="3"/>
        <v>0</v>
      </c>
      <c r="X37" s="5">
        <f>IF(AND(I37&lt;=4,V37&gt;Inputs!$B$32),MAX(C37,Inputs!$B$32),V37)</f>
        <v>0</v>
      </c>
      <c r="Y37" s="5">
        <f>IF(AND(I37&lt;=4,W37&gt;Inputs!$B$32),MAX(C37,Inputs!$B$32),W37)</f>
        <v>0</v>
      </c>
      <c r="Z37" s="5">
        <f>IF(AND(I37&lt;=7,X37&gt;Inputs!$B$33),MAX(C37,Inputs!$B$33),X37)</f>
        <v>0</v>
      </c>
      <c r="AA37" s="5">
        <f>IF(W37&gt;Inputs!$B$34,Inputs!$B$34,Y37)</f>
        <v>0</v>
      </c>
      <c r="AB37" s="5">
        <f>IF(Z37&gt;Inputs!$B$34,Inputs!$B$34,Z37)</f>
        <v>0</v>
      </c>
      <c r="AC37" s="5">
        <f>IF(AA37&gt;Inputs!$B$34,Inputs!$B$34,AA37)</f>
        <v>0</v>
      </c>
      <c r="AD37" s="11">
        <f t="shared" si="4"/>
        <v>0</v>
      </c>
      <c r="AE37" s="11">
        <f t="shared" si="5"/>
        <v>0</v>
      </c>
    </row>
    <row r="38" spans="1:31" x14ac:dyDescent="0.25">
      <c r="A38" s="1">
        <f>'Salary and Rating'!A39</f>
        <v>0</v>
      </c>
      <c r="B38" s="1">
        <f>'Salary and Rating'!B39</f>
        <v>0</v>
      </c>
      <c r="C38" s="13">
        <f>IF(AND(D38=0,E38=1),'Salary and Rating'!C39,'2012-2013'!AD38)</f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>'Salary and Rating'!K39</f>
        <v>0</v>
      </c>
      <c r="J38" s="5">
        <f>IFERROR(IF(VLOOKUP(I38,Inputs!$A$20:$G$29,3,FALSE)="Stipend Award",VLOOKUP(I38,Inputs!$A$7:$G$16,3,FALSE),0),0)</f>
        <v>0</v>
      </c>
      <c r="K38" s="5">
        <f>IFERROR(IF(VLOOKUP(I38,Inputs!$A$20:$G$29,4,FALSE)="Stipend Award",VLOOKUP(I38,Inputs!$A$7:$G$16,4,FALSE),0),0)</f>
        <v>0</v>
      </c>
      <c r="L38" s="5">
        <f>IFERROR(IF(F38=1,IF(VLOOKUP(I38,Inputs!$A$20:$G$29,5,FALSE)="Stipend Award",VLOOKUP(I38,Inputs!$A$7:$G$16,5,FALSE),0),0),0)</f>
        <v>0</v>
      </c>
      <c r="M38" s="5">
        <f>IFERROR(IF(G38=1,IF(VLOOKUP(I38,Inputs!$A$20:$G$29,6,FALSE)="Stipend Award",VLOOKUP(I38,Inputs!$A$7:$G$16,6,FALSE),0),0),0)</f>
        <v>0</v>
      </c>
      <c r="N38" s="5">
        <f>IFERROR(IF(H38=1,IF(VLOOKUP(I38,Inputs!$A$20:$G$29,7,FALSE)="Stipend Award",VLOOKUP(I38,Inputs!$A$7:$G$16,7,FALSE),0),0),0)</f>
        <v>0</v>
      </c>
      <c r="O38" s="5">
        <f>IFERROR(IF(VLOOKUP(I38,Inputs!$A$20:$G$29,3,FALSE)="Base Increase",VLOOKUP(I38,Inputs!$A$7:$G$16,3,FALSE),0),0)</f>
        <v>0</v>
      </c>
      <c r="P38" s="5">
        <f>IFERROR(IF(VLOOKUP(I38,Inputs!$A$20:$G$29,4,FALSE)="Base Increase",VLOOKUP(I38,Inputs!$A$7:$G$16,4,FALSE),0),0)</f>
        <v>0</v>
      </c>
      <c r="Q38" s="5">
        <f>IFERROR(IF(F38=1,IF(VLOOKUP(I38,Inputs!$A$20:$G$29,5,FALSE)="Base Increase",VLOOKUP(I38,Inputs!$A$7:$G$16,5,FALSE),0),0),0)</f>
        <v>0</v>
      </c>
      <c r="R38" s="5">
        <f>IFERROR(IF(G38=1,IF(VLOOKUP(I38,Inputs!$A$20:$G$29,6,FALSE)="Base Increase",VLOOKUP(I38,Inputs!$A$7:$G$16,6,FALSE),0),0),0)</f>
        <v>0</v>
      </c>
      <c r="S38" s="5">
        <f>IFERROR(IF(H38=1,IF(VLOOKUP(I38,Inputs!$A$20:$G$29,7,FALSE)="Base Increase",VLOOKUP(I38,Inputs!$A$7:$G$16,7,FALSE),0),0),0)</f>
        <v>0</v>
      </c>
      <c r="T38" s="5">
        <f t="shared" si="0"/>
        <v>0</v>
      </c>
      <c r="U38" s="5">
        <f t="shared" si="1"/>
        <v>0</v>
      </c>
      <c r="V38" s="5">
        <f t="shared" si="2"/>
        <v>0</v>
      </c>
      <c r="W38" s="5">
        <f t="shared" si="3"/>
        <v>0</v>
      </c>
      <c r="X38" s="5">
        <f>IF(AND(I38&lt;=4,V38&gt;Inputs!$B$32),MAX(C38,Inputs!$B$32),V38)</f>
        <v>0</v>
      </c>
      <c r="Y38" s="5">
        <f>IF(AND(I38&lt;=4,W38&gt;Inputs!$B$32),MAX(C38,Inputs!$B$32),W38)</f>
        <v>0</v>
      </c>
      <c r="Z38" s="5">
        <f>IF(AND(I38&lt;=7,X38&gt;Inputs!$B$33),MAX(C38,Inputs!$B$33),X38)</f>
        <v>0</v>
      </c>
      <c r="AA38" s="5">
        <f>IF(W38&gt;Inputs!$B$34,Inputs!$B$34,Y38)</f>
        <v>0</v>
      </c>
      <c r="AB38" s="5">
        <f>IF(Z38&gt;Inputs!$B$34,Inputs!$B$34,Z38)</f>
        <v>0</v>
      </c>
      <c r="AC38" s="5">
        <f>IF(AA38&gt;Inputs!$B$34,Inputs!$B$34,AA38)</f>
        <v>0</v>
      </c>
      <c r="AD38" s="11">
        <f t="shared" si="4"/>
        <v>0</v>
      </c>
      <c r="AE38" s="11">
        <f t="shared" si="5"/>
        <v>0</v>
      </c>
    </row>
    <row r="39" spans="1:31" x14ac:dyDescent="0.25">
      <c r="A39" s="1">
        <f>'Salary and Rating'!A40</f>
        <v>0</v>
      </c>
      <c r="B39" s="1">
        <f>'Salary and Rating'!B40</f>
        <v>0</v>
      </c>
      <c r="C39" s="13">
        <f>IF(AND(D39=0,E39=1),'Salary and Rating'!C40,'2012-2013'!AD39)</f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>'Salary and Rating'!K40</f>
        <v>0</v>
      </c>
      <c r="J39" s="5">
        <f>IFERROR(IF(VLOOKUP(I39,Inputs!$A$20:$G$29,3,FALSE)="Stipend Award",VLOOKUP(I39,Inputs!$A$7:$G$16,3,FALSE),0),0)</f>
        <v>0</v>
      </c>
      <c r="K39" s="5">
        <f>IFERROR(IF(VLOOKUP(I39,Inputs!$A$20:$G$29,4,FALSE)="Stipend Award",VLOOKUP(I39,Inputs!$A$7:$G$16,4,FALSE),0),0)</f>
        <v>0</v>
      </c>
      <c r="L39" s="5">
        <f>IFERROR(IF(F39=1,IF(VLOOKUP(I39,Inputs!$A$20:$G$29,5,FALSE)="Stipend Award",VLOOKUP(I39,Inputs!$A$7:$G$16,5,FALSE),0),0),0)</f>
        <v>0</v>
      </c>
      <c r="M39" s="5">
        <f>IFERROR(IF(G39=1,IF(VLOOKUP(I39,Inputs!$A$20:$G$29,6,FALSE)="Stipend Award",VLOOKUP(I39,Inputs!$A$7:$G$16,6,FALSE),0),0),0)</f>
        <v>0</v>
      </c>
      <c r="N39" s="5">
        <f>IFERROR(IF(H39=1,IF(VLOOKUP(I39,Inputs!$A$20:$G$29,7,FALSE)="Stipend Award",VLOOKUP(I39,Inputs!$A$7:$G$16,7,FALSE),0),0),0)</f>
        <v>0</v>
      </c>
      <c r="O39" s="5">
        <f>IFERROR(IF(VLOOKUP(I39,Inputs!$A$20:$G$29,3,FALSE)="Base Increase",VLOOKUP(I39,Inputs!$A$7:$G$16,3,FALSE),0),0)</f>
        <v>0</v>
      </c>
      <c r="P39" s="5">
        <f>IFERROR(IF(VLOOKUP(I39,Inputs!$A$20:$G$29,4,FALSE)="Base Increase",VLOOKUP(I39,Inputs!$A$7:$G$16,4,FALSE),0),0)</f>
        <v>0</v>
      </c>
      <c r="Q39" s="5">
        <f>IFERROR(IF(F39=1,IF(VLOOKUP(I39,Inputs!$A$20:$G$29,5,FALSE)="Base Increase",VLOOKUP(I39,Inputs!$A$7:$G$16,5,FALSE),0),0),0)</f>
        <v>0</v>
      </c>
      <c r="R39" s="5">
        <f>IFERROR(IF(G39=1,IF(VLOOKUP(I39,Inputs!$A$20:$G$29,6,FALSE)="Base Increase",VLOOKUP(I39,Inputs!$A$7:$G$16,6,FALSE),0),0),0)</f>
        <v>0</v>
      </c>
      <c r="S39" s="5">
        <f>IFERROR(IF(H39=1,IF(VLOOKUP(I39,Inputs!$A$20:$G$29,7,FALSE)="Base Increase",VLOOKUP(I39,Inputs!$A$7:$G$16,7,FALSE),0),0),0)</f>
        <v>0</v>
      </c>
      <c r="T39" s="5">
        <f t="shared" si="0"/>
        <v>0</v>
      </c>
      <c r="U39" s="5">
        <f t="shared" si="1"/>
        <v>0</v>
      </c>
      <c r="V39" s="5">
        <f t="shared" si="2"/>
        <v>0</v>
      </c>
      <c r="W39" s="5">
        <f t="shared" si="3"/>
        <v>0</v>
      </c>
      <c r="X39" s="5">
        <f>IF(AND(I39&lt;=4,V39&gt;Inputs!$B$32),MAX(C39,Inputs!$B$32),V39)</f>
        <v>0</v>
      </c>
      <c r="Y39" s="5">
        <f>IF(AND(I39&lt;=4,W39&gt;Inputs!$B$32),MAX(C39,Inputs!$B$32),W39)</f>
        <v>0</v>
      </c>
      <c r="Z39" s="5">
        <f>IF(AND(I39&lt;=7,X39&gt;Inputs!$B$33),MAX(C39,Inputs!$B$33),X39)</f>
        <v>0</v>
      </c>
      <c r="AA39" s="5">
        <f>IF(W39&gt;Inputs!$B$34,Inputs!$B$34,Y39)</f>
        <v>0</v>
      </c>
      <c r="AB39" s="5">
        <f>IF(Z39&gt;Inputs!$B$34,Inputs!$B$34,Z39)</f>
        <v>0</v>
      </c>
      <c r="AC39" s="5">
        <f>IF(AA39&gt;Inputs!$B$34,Inputs!$B$34,AA39)</f>
        <v>0</v>
      </c>
      <c r="AD39" s="11">
        <f t="shared" si="4"/>
        <v>0</v>
      </c>
      <c r="AE39" s="11">
        <f t="shared" si="5"/>
        <v>0</v>
      </c>
    </row>
    <row r="40" spans="1:31" x14ac:dyDescent="0.25">
      <c r="A40" s="1">
        <f>'Salary and Rating'!A41</f>
        <v>0</v>
      </c>
      <c r="B40" s="1">
        <f>'Salary and Rating'!B41</f>
        <v>0</v>
      </c>
      <c r="C40" s="13">
        <f>IF(AND(D40=0,E40=1),'Salary and Rating'!C41,'2012-2013'!AD40)</f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>'Salary and Rating'!K41</f>
        <v>0</v>
      </c>
      <c r="J40" s="5">
        <f>IFERROR(IF(VLOOKUP(I40,Inputs!$A$20:$G$29,3,FALSE)="Stipend Award",VLOOKUP(I40,Inputs!$A$7:$G$16,3,FALSE),0),0)</f>
        <v>0</v>
      </c>
      <c r="K40" s="5">
        <f>IFERROR(IF(VLOOKUP(I40,Inputs!$A$20:$G$29,4,FALSE)="Stipend Award",VLOOKUP(I40,Inputs!$A$7:$G$16,4,FALSE),0),0)</f>
        <v>0</v>
      </c>
      <c r="L40" s="5">
        <f>IFERROR(IF(F40=1,IF(VLOOKUP(I40,Inputs!$A$20:$G$29,5,FALSE)="Stipend Award",VLOOKUP(I40,Inputs!$A$7:$G$16,5,FALSE),0),0),0)</f>
        <v>0</v>
      </c>
      <c r="M40" s="5">
        <f>IFERROR(IF(G40=1,IF(VLOOKUP(I40,Inputs!$A$20:$G$29,6,FALSE)="Stipend Award",VLOOKUP(I40,Inputs!$A$7:$G$16,6,FALSE),0),0),0)</f>
        <v>0</v>
      </c>
      <c r="N40" s="5">
        <f>IFERROR(IF(H40=1,IF(VLOOKUP(I40,Inputs!$A$20:$G$29,7,FALSE)="Stipend Award",VLOOKUP(I40,Inputs!$A$7:$G$16,7,FALSE),0),0),0)</f>
        <v>0</v>
      </c>
      <c r="O40" s="5">
        <f>IFERROR(IF(VLOOKUP(I40,Inputs!$A$20:$G$29,3,FALSE)="Base Increase",VLOOKUP(I40,Inputs!$A$7:$G$16,3,FALSE),0),0)</f>
        <v>0</v>
      </c>
      <c r="P40" s="5">
        <f>IFERROR(IF(VLOOKUP(I40,Inputs!$A$20:$G$29,4,FALSE)="Base Increase",VLOOKUP(I40,Inputs!$A$7:$G$16,4,FALSE),0),0)</f>
        <v>0</v>
      </c>
      <c r="Q40" s="5">
        <f>IFERROR(IF(F40=1,IF(VLOOKUP(I40,Inputs!$A$20:$G$29,5,FALSE)="Base Increase",VLOOKUP(I40,Inputs!$A$7:$G$16,5,FALSE),0),0),0)</f>
        <v>0</v>
      </c>
      <c r="R40" s="5">
        <f>IFERROR(IF(G40=1,IF(VLOOKUP(I40,Inputs!$A$20:$G$29,6,FALSE)="Base Increase",VLOOKUP(I40,Inputs!$A$7:$G$16,6,FALSE),0),0),0)</f>
        <v>0</v>
      </c>
      <c r="S40" s="5">
        <f>IFERROR(IF(H40=1,IF(VLOOKUP(I40,Inputs!$A$20:$G$29,7,FALSE)="Base Increase",VLOOKUP(I40,Inputs!$A$7:$G$16,7,FALSE),0),0),0)</f>
        <v>0</v>
      </c>
      <c r="T40" s="5">
        <f t="shared" si="0"/>
        <v>0</v>
      </c>
      <c r="U40" s="5">
        <f t="shared" si="1"/>
        <v>0</v>
      </c>
      <c r="V40" s="5">
        <f t="shared" si="2"/>
        <v>0</v>
      </c>
      <c r="W40" s="5">
        <f t="shared" si="3"/>
        <v>0</v>
      </c>
      <c r="X40" s="5">
        <f>IF(AND(I40&lt;=4,V40&gt;Inputs!$B$32),MAX(C40,Inputs!$B$32),V40)</f>
        <v>0</v>
      </c>
      <c r="Y40" s="5">
        <f>IF(AND(I40&lt;=4,W40&gt;Inputs!$B$32),MAX(C40,Inputs!$B$32),W40)</f>
        <v>0</v>
      </c>
      <c r="Z40" s="5">
        <f>IF(AND(I40&lt;=7,X40&gt;Inputs!$B$33),MAX(C40,Inputs!$B$33),X40)</f>
        <v>0</v>
      </c>
      <c r="AA40" s="5">
        <f>IF(W40&gt;Inputs!$B$34,Inputs!$B$34,Y40)</f>
        <v>0</v>
      </c>
      <c r="AB40" s="5">
        <f>IF(Z40&gt;Inputs!$B$34,Inputs!$B$34,Z40)</f>
        <v>0</v>
      </c>
      <c r="AC40" s="5">
        <f>IF(AA40&gt;Inputs!$B$34,Inputs!$B$34,AA40)</f>
        <v>0</v>
      </c>
      <c r="AD40" s="11">
        <f t="shared" si="4"/>
        <v>0</v>
      </c>
      <c r="AE40" s="11">
        <f t="shared" si="5"/>
        <v>0</v>
      </c>
    </row>
    <row r="41" spans="1:31" x14ac:dyDescent="0.25">
      <c r="A41" s="1">
        <f>'Salary and Rating'!A42</f>
        <v>0</v>
      </c>
      <c r="B41" s="1">
        <f>'Salary and Rating'!B42</f>
        <v>0</v>
      </c>
      <c r="C41" s="13">
        <f>IF(AND(D41=0,E41=1),'Salary and Rating'!C42,'2012-2013'!AD41)</f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>'Salary and Rating'!K42</f>
        <v>0</v>
      </c>
      <c r="J41" s="5">
        <f>IFERROR(IF(VLOOKUP(I41,Inputs!$A$20:$G$29,3,FALSE)="Stipend Award",VLOOKUP(I41,Inputs!$A$7:$G$16,3,FALSE),0),0)</f>
        <v>0</v>
      </c>
      <c r="K41" s="5">
        <f>IFERROR(IF(VLOOKUP(I41,Inputs!$A$20:$G$29,4,FALSE)="Stipend Award",VLOOKUP(I41,Inputs!$A$7:$G$16,4,FALSE),0),0)</f>
        <v>0</v>
      </c>
      <c r="L41" s="5">
        <f>IFERROR(IF(F41=1,IF(VLOOKUP(I41,Inputs!$A$20:$G$29,5,FALSE)="Stipend Award",VLOOKUP(I41,Inputs!$A$7:$G$16,5,FALSE),0),0),0)</f>
        <v>0</v>
      </c>
      <c r="M41" s="5">
        <f>IFERROR(IF(G41=1,IF(VLOOKUP(I41,Inputs!$A$20:$G$29,6,FALSE)="Stipend Award",VLOOKUP(I41,Inputs!$A$7:$G$16,6,FALSE),0),0),0)</f>
        <v>0</v>
      </c>
      <c r="N41" s="5">
        <f>IFERROR(IF(H41=1,IF(VLOOKUP(I41,Inputs!$A$20:$G$29,7,FALSE)="Stipend Award",VLOOKUP(I41,Inputs!$A$7:$G$16,7,FALSE),0),0),0)</f>
        <v>0</v>
      </c>
      <c r="O41" s="5">
        <f>IFERROR(IF(VLOOKUP(I41,Inputs!$A$20:$G$29,3,FALSE)="Base Increase",VLOOKUP(I41,Inputs!$A$7:$G$16,3,FALSE),0),0)</f>
        <v>0</v>
      </c>
      <c r="P41" s="5">
        <f>IFERROR(IF(VLOOKUP(I41,Inputs!$A$20:$G$29,4,FALSE)="Base Increase",VLOOKUP(I41,Inputs!$A$7:$G$16,4,FALSE),0),0)</f>
        <v>0</v>
      </c>
      <c r="Q41" s="5">
        <f>IFERROR(IF(F41=1,IF(VLOOKUP(I41,Inputs!$A$20:$G$29,5,FALSE)="Base Increase",VLOOKUP(I41,Inputs!$A$7:$G$16,5,FALSE),0),0),0)</f>
        <v>0</v>
      </c>
      <c r="R41" s="5">
        <f>IFERROR(IF(G41=1,IF(VLOOKUP(I41,Inputs!$A$20:$G$29,6,FALSE)="Base Increase",VLOOKUP(I41,Inputs!$A$7:$G$16,6,FALSE),0),0),0)</f>
        <v>0</v>
      </c>
      <c r="S41" s="5">
        <f>IFERROR(IF(H41=1,IF(VLOOKUP(I41,Inputs!$A$20:$G$29,7,FALSE)="Base Increase",VLOOKUP(I41,Inputs!$A$7:$G$16,7,FALSE),0),0),0)</f>
        <v>0</v>
      </c>
      <c r="T41" s="5">
        <f t="shared" si="0"/>
        <v>0</v>
      </c>
      <c r="U41" s="5">
        <f t="shared" si="1"/>
        <v>0</v>
      </c>
      <c r="V41" s="5">
        <f t="shared" si="2"/>
        <v>0</v>
      </c>
      <c r="W41" s="5">
        <f t="shared" si="3"/>
        <v>0</v>
      </c>
      <c r="X41" s="5">
        <f>IF(AND(I41&lt;=4,V41&gt;Inputs!$B$32),MAX(C41,Inputs!$B$32),V41)</f>
        <v>0</v>
      </c>
      <c r="Y41" s="5">
        <f>IF(AND(I41&lt;=4,W41&gt;Inputs!$B$32),MAX(C41,Inputs!$B$32),W41)</f>
        <v>0</v>
      </c>
      <c r="Z41" s="5">
        <f>IF(AND(I41&lt;=7,X41&gt;Inputs!$B$33),MAX(C41,Inputs!$B$33),X41)</f>
        <v>0</v>
      </c>
      <c r="AA41" s="5">
        <f>IF(W41&gt;Inputs!$B$34,Inputs!$B$34,Y41)</f>
        <v>0</v>
      </c>
      <c r="AB41" s="5">
        <f>IF(Z41&gt;Inputs!$B$34,Inputs!$B$34,Z41)</f>
        <v>0</v>
      </c>
      <c r="AC41" s="5">
        <f>IF(AA41&gt;Inputs!$B$34,Inputs!$B$34,AA41)</f>
        <v>0</v>
      </c>
      <c r="AD41" s="11">
        <f t="shared" si="4"/>
        <v>0</v>
      </c>
      <c r="AE41" s="11">
        <f t="shared" si="5"/>
        <v>0</v>
      </c>
    </row>
    <row r="42" spans="1:31" x14ac:dyDescent="0.25">
      <c r="A42" s="1">
        <f>'Salary and Rating'!A43</f>
        <v>0</v>
      </c>
      <c r="B42" s="1">
        <f>'Salary and Rating'!B43</f>
        <v>0</v>
      </c>
      <c r="C42" s="13">
        <f>IF(AND(D42=0,E42=1),'Salary and Rating'!C43,'2012-2013'!AD42)</f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>'Salary and Rating'!K43</f>
        <v>0</v>
      </c>
      <c r="J42" s="5">
        <f>IFERROR(IF(VLOOKUP(I42,Inputs!$A$20:$G$29,3,FALSE)="Stipend Award",VLOOKUP(I42,Inputs!$A$7:$G$16,3,FALSE),0),0)</f>
        <v>0</v>
      </c>
      <c r="K42" s="5">
        <f>IFERROR(IF(VLOOKUP(I42,Inputs!$A$20:$G$29,4,FALSE)="Stipend Award",VLOOKUP(I42,Inputs!$A$7:$G$16,4,FALSE),0),0)</f>
        <v>0</v>
      </c>
      <c r="L42" s="5">
        <f>IFERROR(IF(F42=1,IF(VLOOKUP(I42,Inputs!$A$20:$G$29,5,FALSE)="Stipend Award",VLOOKUP(I42,Inputs!$A$7:$G$16,5,FALSE),0),0),0)</f>
        <v>0</v>
      </c>
      <c r="M42" s="5">
        <f>IFERROR(IF(G42=1,IF(VLOOKUP(I42,Inputs!$A$20:$G$29,6,FALSE)="Stipend Award",VLOOKUP(I42,Inputs!$A$7:$G$16,6,FALSE),0),0),0)</f>
        <v>0</v>
      </c>
      <c r="N42" s="5">
        <f>IFERROR(IF(H42=1,IF(VLOOKUP(I42,Inputs!$A$20:$G$29,7,FALSE)="Stipend Award",VLOOKUP(I42,Inputs!$A$7:$G$16,7,FALSE),0),0),0)</f>
        <v>0</v>
      </c>
      <c r="O42" s="5">
        <f>IFERROR(IF(VLOOKUP(I42,Inputs!$A$20:$G$29,3,FALSE)="Base Increase",VLOOKUP(I42,Inputs!$A$7:$G$16,3,FALSE),0),0)</f>
        <v>0</v>
      </c>
      <c r="P42" s="5">
        <f>IFERROR(IF(VLOOKUP(I42,Inputs!$A$20:$G$29,4,FALSE)="Base Increase",VLOOKUP(I42,Inputs!$A$7:$G$16,4,FALSE),0),0)</f>
        <v>0</v>
      </c>
      <c r="Q42" s="5">
        <f>IFERROR(IF(F42=1,IF(VLOOKUP(I42,Inputs!$A$20:$G$29,5,FALSE)="Base Increase",VLOOKUP(I42,Inputs!$A$7:$G$16,5,FALSE),0),0),0)</f>
        <v>0</v>
      </c>
      <c r="R42" s="5">
        <f>IFERROR(IF(G42=1,IF(VLOOKUP(I42,Inputs!$A$20:$G$29,6,FALSE)="Base Increase",VLOOKUP(I42,Inputs!$A$7:$G$16,6,FALSE),0),0),0)</f>
        <v>0</v>
      </c>
      <c r="S42" s="5">
        <f>IFERROR(IF(H42=1,IF(VLOOKUP(I42,Inputs!$A$20:$G$29,7,FALSE)="Base Increase",VLOOKUP(I42,Inputs!$A$7:$G$16,7,FALSE),0),0),0)</f>
        <v>0</v>
      </c>
      <c r="T42" s="5">
        <f t="shared" si="0"/>
        <v>0</v>
      </c>
      <c r="U42" s="5">
        <f t="shared" si="1"/>
        <v>0</v>
      </c>
      <c r="V42" s="5">
        <f t="shared" si="2"/>
        <v>0</v>
      </c>
      <c r="W42" s="5">
        <f t="shared" si="3"/>
        <v>0</v>
      </c>
      <c r="X42" s="5">
        <f>IF(AND(I42&lt;=4,V42&gt;Inputs!$B$32),MAX(C42,Inputs!$B$32),V42)</f>
        <v>0</v>
      </c>
      <c r="Y42" s="5">
        <f>IF(AND(I42&lt;=4,W42&gt;Inputs!$B$32),MAX(C42,Inputs!$B$32),W42)</f>
        <v>0</v>
      </c>
      <c r="Z42" s="5">
        <f>IF(AND(I42&lt;=7,X42&gt;Inputs!$B$33),MAX(C42,Inputs!$B$33),X42)</f>
        <v>0</v>
      </c>
      <c r="AA42" s="5">
        <f>IF(W42&gt;Inputs!$B$34,Inputs!$B$34,Y42)</f>
        <v>0</v>
      </c>
      <c r="AB42" s="5">
        <f>IF(Z42&gt;Inputs!$B$34,Inputs!$B$34,Z42)</f>
        <v>0</v>
      </c>
      <c r="AC42" s="5">
        <f>IF(AA42&gt;Inputs!$B$34,Inputs!$B$34,AA42)</f>
        <v>0</v>
      </c>
      <c r="AD42" s="11">
        <f t="shared" si="4"/>
        <v>0</v>
      </c>
      <c r="AE42" s="11">
        <f t="shared" si="5"/>
        <v>0</v>
      </c>
    </row>
    <row r="43" spans="1:31" x14ac:dyDescent="0.25">
      <c r="A43" s="1">
        <f>'Salary and Rating'!A44</f>
        <v>0</v>
      </c>
      <c r="B43" s="1">
        <f>'Salary and Rating'!B44</f>
        <v>0</v>
      </c>
      <c r="C43" s="13">
        <f>IF(AND(D43=0,E43=1),'Salary and Rating'!C44,'2012-2013'!AD43)</f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>'Salary and Rating'!K44</f>
        <v>0</v>
      </c>
      <c r="J43" s="5">
        <f>IFERROR(IF(VLOOKUP(I43,Inputs!$A$20:$G$29,3,FALSE)="Stipend Award",VLOOKUP(I43,Inputs!$A$7:$G$16,3,FALSE),0),0)</f>
        <v>0</v>
      </c>
      <c r="K43" s="5">
        <f>IFERROR(IF(VLOOKUP(I43,Inputs!$A$20:$G$29,4,FALSE)="Stipend Award",VLOOKUP(I43,Inputs!$A$7:$G$16,4,FALSE),0),0)</f>
        <v>0</v>
      </c>
      <c r="L43" s="5">
        <f>IFERROR(IF(F43=1,IF(VLOOKUP(I43,Inputs!$A$20:$G$29,5,FALSE)="Stipend Award",VLOOKUP(I43,Inputs!$A$7:$G$16,5,FALSE),0),0),0)</f>
        <v>0</v>
      </c>
      <c r="M43" s="5">
        <f>IFERROR(IF(G43=1,IF(VLOOKUP(I43,Inputs!$A$20:$G$29,6,FALSE)="Stipend Award",VLOOKUP(I43,Inputs!$A$7:$G$16,6,FALSE),0),0),0)</f>
        <v>0</v>
      </c>
      <c r="N43" s="5">
        <f>IFERROR(IF(H43=1,IF(VLOOKUP(I43,Inputs!$A$20:$G$29,7,FALSE)="Stipend Award",VLOOKUP(I43,Inputs!$A$7:$G$16,7,FALSE),0),0),0)</f>
        <v>0</v>
      </c>
      <c r="O43" s="5">
        <f>IFERROR(IF(VLOOKUP(I43,Inputs!$A$20:$G$29,3,FALSE)="Base Increase",VLOOKUP(I43,Inputs!$A$7:$G$16,3,FALSE),0),0)</f>
        <v>0</v>
      </c>
      <c r="P43" s="5">
        <f>IFERROR(IF(VLOOKUP(I43,Inputs!$A$20:$G$29,4,FALSE)="Base Increase",VLOOKUP(I43,Inputs!$A$7:$G$16,4,FALSE),0),0)</f>
        <v>0</v>
      </c>
      <c r="Q43" s="5">
        <f>IFERROR(IF(F43=1,IF(VLOOKUP(I43,Inputs!$A$20:$G$29,5,FALSE)="Base Increase",VLOOKUP(I43,Inputs!$A$7:$G$16,5,FALSE),0),0),0)</f>
        <v>0</v>
      </c>
      <c r="R43" s="5">
        <f>IFERROR(IF(G43=1,IF(VLOOKUP(I43,Inputs!$A$20:$G$29,6,FALSE)="Base Increase",VLOOKUP(I43,Inputs!$A$7:$G$16,6,FALSE),0),0),0)</f>
        <v>0</v>
      </c>
      <c r="S43" s="5">
        <f>IFERROR(IF(H43=1,IF(VLOOKUP(I43,Inputs!$A$20:$G$29,7,FALSE)="Base Increase",VLOOKUP(I43,Inputs!$A$7:$G$16,7,FALSE),0),0),0)</f>
        <v>0</v>
      </c>
      <c r="T43" s="5">
        <f t="shared" si="0"/>
        <v>0</v>
      </c>
      <c r="U43" s="5">
        <f t="shared" si="1"/>
        <v>0</v>
      </c>
      <c r="V43" s="5">
        <f t="shared" si="2"/>
        <v>0</v>
      </c>
      <c r="W43" s="5">
        <f t="shared" si="3"/>
        <v>0</v>
      </c>
      <c r="X43" s="5">
        <f>IF(AND(I43&lt;=4,V43&gt;Inputs!$B$32),MAX(C43,Inputs!$B$32),V43)</f>
        <v>0</v>
      </c>
      <c r="Y43" s="5">
        <f>IF(AND(I43&lt;=4,W43&gt;Inputs!$B$32),MAX(C43,Inputs!$B$32),W43)</f>
        <v>0</v>
      </c>
      <c r="Z43" s="5">
        <f>IF(AND(I43&lt;=7,X43&gt;Inputs!$B$33),MAX(C43,Inputs!$B$33),X43)</f>
        <v>0</v>
      </c>
      <c r="AA43" s="5">
        <f>IF(W43&gt;Inputs!$B$34,Inputs!$B$34,Y43)</f>
        <v>0</v>
      </c>
      <c r="AB43" s="5">
        <f>IF(Z43&gt;Inputs!$B$34,Inputs!$B$34,Z43)</f>
        <v>0</v>
      </c>
      <c r="AC43" s="5">
        <f>IF(AA43&gt;Inputs!$B$34,Inputs!$B$34,AA43)</f>
        <v>0</v>
      </c>
      <c r="AD43" s="11">
        <f t="shared" si="4"/>
        <v>0</v>
      </c>
      <c r="AE43" s="11">
        <f t="shared" si="5"/>
        <v>0</v>
      </c>
    </row>
    <row r="44" spans="1:31" x14ac:dyDescent="0.25">
      <c r="A44" s="1">
        <f>'Salary and Rating'!A45</f>
        <v>0</v>
      </c>
      <c r="B44" s="1">
        <f>'Salary and Rating'!B45</f>
        <v>0</v>
      </c>
      <c r="C44" s="13">
        <f>IF(AND(D44=0,E44=1),'Salary and Rating'!C45,'2012-2013'!AD44)</f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>'Salary and Rating'!K45</f>
        <v>0</v>
      </c>
      <c r="J44" s="5">
        <f>IFERROR(IF(VLOOKUP(I44,Inputs!$A$20:$G$29,3,FALSE)="Stipend Award",VLOOKUP(I44,Inputs!$A$7:$G$16,3,FALSE),0),0)</f>
        <v>0</v>
      </c>
      <c r="K44" s="5">
        <f>IFERROR(IF(VLOOKUP(I44,Inputs!$A$20:$G$29,4,FALSE)="Stipend Award",VLOOKUP(I44,Inputs!$A$7:$G$16,4,FALSE),0),0)</f>
        <v>0</v>
      </c>
      <c r="L44" s="5">
        <f>IFERROR(IF(F44=1,IF(VLOOKUP(I44,Inputs!$A$20:$G$29,5,FALSE)="Stipend Award",VLOOKUP(I44,Inputs!$A$7:$G$16,5,FALSE),0),0),0)</f>
        <v>0</v>
      </c>
      <c r="M44" s="5">
        <f>IFERROR(IF(G44=1,IF(VLOOKUP(I44,Inputs!$A$20:$G$29,6,FALSE)="Stipend Award",VLOOKUP(I44,Inputs!$A$7:$G$16,6,FALSE),0),0),0)</f>
        <v>0</v>
      </c>
      <c r="N44" s="5">
        <f>IFERROR(IF(H44=1,IF(VLOOKUP(I44,Inputs!$A$20:$G$29,7,FALSE)="Stipend Award",VLOOKUP(I44,Inputs!$A$7:$G$16,7,FALSE),0),0),0)</f>
        <v>0</v>
      </c>
      <c r="O44" s="5">
        <f>IFERROR(IF(VLOOKUP(I44,Inputs!$A$20:$G$29,3,FALSE)="Base Increase",VLOOKUP(I44,Inputs!$A$7:$G$16,3,FALSE),0),0)</f>
        <v>0</v>
      </c>
      <c r="P44" s="5">
        <f>IFERROR(IF(VLOOKUP(I44,Inputs!$A$20:$G$29,4,FALSE)="Base Increase",VLOOKUP(I44,Inputs!$A$7:$G$16,4,FALSE),0),0)</f>
        <v>0</v>
      </c>
      <c r="Q44" s="5">
        <f>IFERROR(IF(F44=1,IF(VLOOKUP(I44,Inputs!$A$20:$G$29,5,FALSE)="Base Increase",VLOOKUP(I44,Inputs!$A$7:$G$16,5,FALSE),0),0),0)</f>
        <v>0</v>
      </c>
      <c r="R44" s="5">
        <f>IFERROR(IF(G44=1,IF(VLOOKUP(I44,Inputs!$A$20:$G$29,6,FALSE)="Base Increase",VLOOKUP(I44,Inputs!$A$7:$G$16,6,FALSE),0),0),0)</f>
        <v>0</v>
      </c>
      <c r="S44" s="5">
        <f>IFERROR(IF(H44=1,IF(VLOOKUP(I44,Inputs!$A$20:$G$29,7,FALSE)="Base Increase",VLOOKUP(I44,Inputs!$A$7:$G$16,7,FALSE),0),0),0)</f>
        <v>0</v>
      </c>
      <c r="T44" s="5">
        <f t="shared" si="0"/>
        <v>0</v>
      </c>
      <c r="U44" s="5">
        <f t="shared" si="1"/>
        <v>0</v>
      </c>
      <c r="V44" s="5">
        <f t="shared" si="2"/>
        <v>0</v>
      </c>
      <c r="W44" s="5">
        <f t="shared" si="3"/>
        <v>0</v>
      </c>
      <c r="X44" s="5">
        <f>IF(AND(I44&lt;=4,V44&gt;Inputs!$B$32),MAX(C44,Inputs!$B$32),V44)</f>
        <v>0</v>
      </c>
      <c r="Y44" s="5">
        <f>IF(AND(I44&lt;=4,W44&gt;Inputs!$B$32),MAX(C44,Inputs!$B$32),W44)</f>
        <v>0</v>
      </c>
      <c r="Z44" s="5">
        <f>IF(AND(I44&lt;=7,X44&gt;Inputs!$B$33),MAX(C44,Inputs!$B$33),X44)</f>
        <v>0</v>
      </c>
      <c r="AA44" s="5">
        <f>IF(W44&gt;Inputs!$B$34,Inputs!$B$34,Y44)</f>
        <v>0</v>
      </c>
      <c r="AB44" s="5">
        <f>IF(Z44&gt;Inputs!$B$34,Inputs!$B$34,Z44)</f>
        <v>0</v>
      </c>
      <c r="AC44" s="5">
        <f>IF(AA44&gt;Inputs!$B$34,Inputs!$B$34,AA44)</f>
        <v>0</v>
      </c>
      <c r="AD44" s="11">
        <f t="shared" si="4"/>
        <v>0</v>
      </c>
      <c r="AE44" s="11">
        <f t="shared" si="5"/>
        <v>0</v>
      </c>
    </row>
    <row r="45" spans="1:31" x14ac:dyDescent="0.25">
      <c r="A45" s="1">
        <f>'Salary and Rating'!A46</f>
        <v>0</v>
      </c>
      <c r="B45" s="1">
        <f>'Salary and Rating'!B46</f>
        <v>0</v>
      </c>
      <c r="C45" s="13">
        <f>IF(AND(D45=0,E45=1),'Salary and Rating'!C46,'2012-2013'!AD45)</f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>'Salary and Rating'!K46</f>
        <v>0</v>
      </c>
      <c r="J45" s="5">
        <f>IFERROR(IF(VLOOKUP(I45,Inputs!$A$20:$G$29,3,FALSE)="Stipend Award",VLOOKUP(I45,Inputs!$A$7:$G$16,3,FALSE),0),0)</f>
        <v>0</v>
      </c>
      <c r="K45" s="5">
        <f>IFERROR(IF(VLOOKUP(I45,Inputs!$A$20:$G$29,4,FALSE)="Stipend Award",VLOOKUP(I45,Inputs!$A$7:$G$16,4,FALSE),0),0)</f>
        <v>0</v>
      </c>
      <c r="L45" s="5">
        <f>IFERROR(IF(F45=1,IF(VLOOKUP(I45,Inputs!$A$20:$G$29,5,FALSE)="Stipend Award",VLOOKUP(I45,Inputs!$A$7:$G$16,5,FALSE),0),0),0)</f>
        <v>0</v>
      </c>
      <c r="M45" s="5">
        <f>IFERROR(IF(G45=1,IF(VLOOKUP(I45,Inputs!$A$20:$G$29,6,FALSE)="Stipend Award",VLOOKUP(I45,Inputs!$A$7:$G$16,6,FALSE),0),0),0)</f>
        <v>0</v>
      </c>
      <c r="N45" s="5">
        <f>IFERROR(IF(H45=1,IF(VLOOKUP(I45,Inputs!$A$20:$G$29,7,FALSE)="Stipend Award",VLOOKUP(I45,Inputs!$A$7:$G$16,7,FALSE),0),0),0)</f>
        <v>0</v>
      </c>
      <c r="O45" s="5">
        <f>IFERROR(IF(VLOOKUP(I45,Inputs!$A$20:$G$29,3,FALSE)="Base Increase",VLOOKUP(I45,Inputs!$A$7:$G$16,3,FALSE),0),0)</f>
        <v>0</v>
      </c>
      <c r="P45" s="5">
        <f>IFERROR(IF(VLOOKUP(I45,Inputs!$A$20:$G$29,4,FALSE)="Base Increase",VLOOKUP(I45,Inputs!$A$7:$G$16,4,FALSE),0),0)</f>
        <v>0</v>
      </c>
      <c r="Q45" s="5">
        <f>IFERROR(IF(F45=1,IF(VLOOKUP(I45,Inputs!$A$20:$G$29,5,FALSE)="Base Increase",VLOOKUP(I45,Inputs!$A$7:$G$16,5,FALSE),0),0),0)</f>
        <v>0</v>
      </c>
      <c r="R45" s="5">
        <f>IFERROR(IF(G45=1,IF(VLOOKUP(I45,Inputs!$A$20:$G$29,6,FALSE)="Base Increase",VLOOKUP(I45,Inputs!$A$7:$G$16,6,FALSE),0),0),0)</f>
        <v>0</v>
      </c>
      <c r="S45" s="5">
        <f>IFERROR(IF(H45=1,IF(VLOOKUP(I45,Inputs!$A$20:$G$29,7,FALSE)="Base Increase",VLOOKUP(I45,Inputs!$A$7:$G$16,7,FALSE),0),0),0)</f>
        <v>0</v>
      </c>
      <c r="T45" s="5">
        <f t="shared" si="0"/>
        <v>0</v>
      </c>
      <c r="U45" s="5">
        <f t="shared" si="1"/>
        <v>0</v>
      </c>
      <c r="V45" s="5">
        <f t="shared" si="2"/>
        <v>0</v>
      </c>
      <c r="W45" s="5">
        <f t="shared" si="3"/>
        <v>0</v>
      </c>
      <c r="X45" s="5">
        <f>IF(AND(I45&lt;=4,V45&gt;Inputs!$B$32),MAX(C45,Inputs!$B$32),V45)</f>
        <v>0</v>
      </c>
      <c r="Y45" s="5">
        <f>IF(AND(I45&lt;=4,W45&gt;Inputs!$B$32),MAX(C45,Inputs!$B$32),W45)</f>
        <v>0</v>
      </c>
      <c r="Z45" s="5">
        <f>IF(AND(I45&lt;=7,X45&gt;Inputs!$B$33),MAX(C45,Inputs!$B$33),X45)</f>
        <v>0</v>
      </c>
      <c r="AA45" s="5">
        <f>IF(W45&gt;Inputs!$B$34,Inputs!$B$34,Y45)</f>
        <v>0</v>
      </c>
      <c r="AB45" s="5">
        <f>IF(Z45&gt;Inputs!$B$34,Inputs!$B$34,Z45)</f>
        <v>0</v>
      </c>
      <c r="AC45" s="5">
        <f>IF(AA45&gt;Inputs!$B$34,Inputs!$B$34,AA45)</f>
        <v>0</v>
      </c>
      <c r="AD45" s="11">
        <f t="shared" si="4"/>
        <v>0</v>
      </c>
      <c r="AE45" s="11">
        <f t="shared" si="5"/>
        <v>0</v>
      </c>
    </row>
    <row r="46" spans="1:31" x14ac:dyDescent="0.25">
      <c r="A46" s="1">
        <f>'Salary and Rating'!A47</f>
        <v>0</v>
      </c>
      <c r="B46" s="1">
        <f>'Salary and Rating'!B47</f>
        <v>0</v>
      </c>
      <c r="C46" s="13">
        <f>IF(AND(D46=0,E46=1),'Salary and Rating'!C47,'2012-2013'!AD46)</f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>'Salary and Rating'!K47</f>
        <v>0</v>
      </c>
      <c r="J46" s="5">
        <f>IFERROR(IF(VLOOKUP(I46,Inputs!$A$20:$G$29,3,FALSE)="Stipend Award",VLOOKUP(I46,Inputs!$A$7:$G$16,3,FALSE),0),0)</f>
        <v>0</v>
      </c>
      <c r="K46" s="5">
        <f>IFERROR(IF(VLOOKUP(I46,Inputs!$A$20:$G$29,4,FALSE)="Stipend Award",VLOOKUP(I46,Inputs!$A$7:$G$16,4,FALSE),0),0)</f>
        <v>0</v>
      </c>
      <c r="L46" s="5">
        <f>IFERROR(IF(F46=1,IF(VLOOKUP(I46,Inputs!$A$20:$G$29,5,FALSE)="Stipend Award",VLOOKUP(I46,Inputs!$A$7:$G$16,5,FALSE),0),0),0)</f>
        <v>0</v>
      </c>
      <c r="M46" s="5">
        <f>IFERROR(IF(G46=1,IF(VLOOKUP(I46,Inputs!$A$20:$G$29,6,FALSE)="Stipend Award",VLOOKUP(I46,Inputs!$A$7:$G$16,6,FALSE),0),0),0)</f>
        <v>0</v>
      </c>
      <c r="N46" s="5">
        <f>IFERROR(IF(H46=1,IF(VLOOKUP(I46,Inputs!$A$20:$G$29,7,FALSE)="Stipend Award",VLOOKUP(I46,Inputs!$A$7:$G$16,7,FALSE),0),0),0)</f>
        <v>0</v>
      </c>
      <c r="O46" s="5">
        <f>IFERROR(IF(VLOOKUP(I46,Inputs!$A$20:$G$29,3,FALSE)="Base Increase",VLOOKUP(I46,Inputs!$A$7:$G$16,3,FALSE),0),0)</f>
        <v>0</v>
      </c>
      <c r="P46" s="5">
        <f>IFERROR(IF(VLOOKUP(I46,Inputs!$A$20:$G$29,4,FALSE)="Base Increase",VLOOKUP(I46,Inputs!$A$7:$G$16,4,FALSE),0),0)</f>
        <v>0</v>
      </c>
      <c r="Q46" s="5">
        <f>IFERROR(IF(F46=1,IF(VLOOKUP(I46,Inputs!$A$20:$G$29,5,FALSE)="Base Increase",VLOOKUP(I46,Inputs!$A$7:$G$16,5,FALSE),0),0),0)</f>
        <v>0</v>
      </c>
      <c r="R46" s="5">
        <f>IFERROR(IF(G46=1,IF(VLOOKUP(I46,Inputs!$A$20:$G$29,6,FALSE)="Base Increase",VLOOKUP(I46,Inputs!$A$7:$G$16,6,FALSE),0),0),0)</f>
        <v>0</v>
      </c>
      <c r="S46" s="5">
        <f>IFERROR(IF(H46=1,IF(VLOOKUP(I46,Inputs!$A$20:$G$29,7,FALSE)="Base Increase",VLOOKUP(I46,Inputs!$A$7:$G$16,7,FALSE),0),0),0)</f>
        <v>0</v>
      </c>
      <c r="T46" s="5">
        <f t="shared" si="0"/>
        <v>0</v>
      </c>
      <c r="U46" s="5">
        <f t="shared" si="1"/>
        <v>0</v>
      </c>
      <c r="V46" s="5">
        <f t="shared" si="2"/>
        <v>0</v>
      </c>
      <c r="W46" s="5">
        <f t="shared" si="3"/>
        <v>0</v>
      </c>
      <c r="X46" s="5">
        <f>IF(AND(I46&lt;=4,V46&gt;Inputs!$B$32),MAX(C46,Inputs!$B$32),V46)</f>
        <v>0</v>
      </c>
      <c r="Y46" s="5">
        <f>IF(AND(I46&lt;=4,W46&gt;Inputs!$B$32),MAX(C46,Inputs!$B$32),W46)</f>
        <v>0</v>
      </c>
      <c r="Z46" s="5">
        <f>IF(AND(I46&lt;=7,X46&gt;Inputs!$B$33),MAX(C46,Inputs!$B$33),X46)</f>
        <v>0</v>
      </c>
      <c r="AA46" s="5">
        <f>IF(W46&gt;Inputs!$B$34,Inputs!$B$34,Y46)</f>
        <v>0</v>
      </c>
      <c r="AB46" s="5">
        <f>IF(Z46&gt;Inputs!$B$34,Inputs!$B$34,Z46)</f>
        <v>0</v>
      </c>
      <c r="AC46" s="5">
        <f>IF(AA46&gt;Inputs!$B$34,Inputs!$B$34,AA46)</f>
        <v>0</v>
      </c>
      <c r="AD46" s="11">
        <f t="shared" si="4"/>
        <v>0</v>
      </c>
      <c r="AE46" s="11">
        <f t="shared" si="5"/>
        <v>0</v>
      </c>
    </row>
    <row r="47" spans="1:31" x14ac:dyDescent="0.25">
      <c r="A47" s="1">
        <f>'Salary and Rating'!A48</f>
        <v>0</v>
      </c>
      <c r="B47" s="1">
        <f>'Salary and Rating'!B48</f>
        <v>0</v>
      </c>
      <c r="C47" s="13">
        <f>IF(AND(D47=0,E47=1),'Salary and Rating'!C48,'2012-2013'!AD47)</f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>'Salary and Rating'!K48</f>
        <v>0</v>
      </c>
      <c r="J47" s="5">
        <f>IFERROR(IF(VLOOKUP(I47,Inputs!$A$20:$G$29,3,FALSE)="Stipend Award",VLOOKUP(I47,Inputs!$A$7:$G$16,3,FALSE),0),0)</f>
        <v>0</v>
      </c>
      <c r="K47" s="5">
        <f>IFERROR(IF(VLOOKUP(I47,Inputs!$A$20:$G$29,4,FALSE)="Stipend Award",VLOOKUP(I47,Inputs!$A$7:$G$16,4,FALSE),0),0)</f>
        <v>0</v>
      </c>
      <c r="L47" s="5">
        <f>IFERROR(IF(F47=1,IF(VLOOKUP(I47,Inputs!$A$20:$G$29,5,FALSE)="Stipend Award",VLOOKUP(I47,Inputs!$A$7:$G$16,5,FALSE),0),0),0)</f>
        <v>0</v>
      </c>
      <c r="M47" s="5">
        <f>IFERROR(IF(G47=1,IF(VLOOKUP(I47,Inputs!$A$20:$G$29,6,FALSE)="Stipend Award",VLOOKUP(I47,Inputs!$A$7:$G$16,6,FALSE),0),0),0)</f>
        <v>0</v>
      </c>
      <c r="N47" s="5">
        <f>IFERROR(IF(H47=1,IF(VLOOKUP(I47,Inputs!$A$20:$G$29,7,FALSE)="Stipend Award",VLOOKUP(I47,Inputs!$A$7:$G$16,7,FALSE),0),0),0)</f>
        <v>0</v>
      </c>
      <c r="O47" s="5">
        <f>IFERROR(IF(VLOOKUP(I47,Inputs!$A$20:$G$29,3,FALSE)="Base Increase",VLOOKUP(I47,Inputs!$A$7:$G$16,3,FALSE),0),0)</f>
        <v>0</v>
      </c>
      <c r="P47" s="5">
        <f>IFERROR(IF(VLOOKUP(I47,Inputs!$A$20:$G$29,4,FALSE)="Base Increase",VLOOKUP(I47,Inputs!$A$7:$G$16,4,FALSE),0),0)</f>
        <v>0</v>
      </c>
      <c r="Q47" s="5">
        <f>IFERROR(IF(F47=1,IF(VLOOKUP(I47,Inputs!$A$20:$G$29,5,FALSE)="Base Increase",VLOOKUP(I47,Inputs!$A$7:$G$16,5,FALSE),0),0),0)</f>
        <v>0</v>
      </c>
      <c r="R47" s="5">
        <f>IFERROR(IF(G47=1,IF(VLOOKUP(I47,Inputs!$A$20:$G$29,6,FALSE)="Base Increase",VLOOKUP(I47,Inputs!$A$7:$G$16,6,FALSE),0),0),0)</f>
        <v>0</v>
      </c>
      <c r="S47" s="5">
        <f>IFERROR(IF(H47=1,IF(VLOOKUP(I47,Inputs!$A$20:$G$29,7,FALSE)="Base Increase",VLOOKUP(I47,Inputs!$A$7:$G$16,7,FALSE),0),0),0)</f>
        <v>0</v>
      </c>
      <c r="T47" s="5">
        <f t="shared" si="0"/>
        <v>0</v>
      </c>
      <c r="U47" s="5">
        <f t="shared" si="1"/>
        <v>0</v>
      </c>
      <c r="V47" s="5">
        <f t="shared" si="2"/>
        <v>0</v>
      </c>
      <c r="W47" s="5">
        <f t="shared" si="3"/>
        <v>0</v>
      </c>
      <c r="X47" s="5">
        <f>IF(AND(I47&lt;=4,V47&gt;Inputs!$B$32),MAX(C47,Inputs!$B$32),V47)</f>
        <v>0</v>
      </c>
      <c r="Y47" s="5">
        <f>IF(AND(I47&lt;=4,W47&gt;Inputs!$B$32),MAX(C47,Inputs!$B$32),W47)</f>
        <v>0</v>
      </c>
      <c r="Z47" s="5">
        <f>IF(AND(I47&lt;=7,X47&gt;Inputs!$B$33),MAX(C47,Inputs!$B$33),X47)</f>
        <v>0</v>
      </c>
      <c r="AA47" s="5">
        <f>IF(W47&gt;Inputs!$B$34,Inputs!$B$34,Y47)</f>
        <v>0</v>
      </c>
      <c r="AB47" s="5">
        <f>IF(Z47&gt;Inputs!$B$34,Inputs!$B$34,Z47)</f>
        <v>0</v>
      </c>
      <c r="AC47" s="5">
        <f>IF(AA47&gt;Inputs!$B$34,Inputs!$B$34,AA47)</f>
        <v>0</v>
      </c>
      <c r="AD47" s="11">
        <f t="shared" si="4"/>
        <v>0</v>
      </c>
      <c r="AE47" s="11">
        <f t="shared" si="5"/>
        <v>0</v>
      </c>
    </row>
    <row r="48" spans="1:31" x14ac:dyDescent="0.25">
      <c r="A48" s="1">
        <f>'Salary and Rating'!A49</f>
        <v>0</v>
      </c>
      <c r="B48" s="1">
        <f>'Salary and Rating'!B49</f>
        <v>0</v>
      </c>
      <c r="C48" s="13">
        <f>IF(AND(D48=0,E48=1),'Salary and Rating'!C49,'2012-2013'!AD48)</f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>'Salary and Rating'!K49</f>
        <v>0</v>
      </c>
      <c r="J48" s="5">
        <f>IFERROR(IF(VLOOKUP(I48,Inputs!$A$20:$G$29,3,FALSE)="Stipend Award",VLOOKUP(I48,Inputs!$A$7:$G$16,3,FALSE),0),0)</f>
        <v>0</v>
      </c>
      <c r="K48" s="5">
        <f>IFERROR(IF(VLOOKUP(I48,Inputs!$A$20:$G$29,4,FALSE)="Stipend Award",VLOOKUP(I48,Inputs!$A$7:$G$16,4,FALSE),0),0)</f>
        <v>0</v>
      </c>
      <c r="L48" s="5">
        <f>IFERROR(IF(F48=1,IF(VLOOKUP(I48,Inputs!$A$20:$G$29,5,FALSE)="Stipend Award",VLOOKUP(I48,Inputs!$A$7:$G$16,5,FALSE),0),0),0)</f>
        <v>0</v>
      </c>
      <c r="M48" s="5">
        <f>IFERROR(IF(G48=1,IF(VLOOKUP(I48,Inputs!$A$20:$G$29,6,FALSE)="Stipend Award",VLOOKUP(I48,Inputs!$A$7:$G$16,6,FALSE),0),0),0)</f>
        <v>0</v>
      </c>
      <c r="N48" s="5">
        <f>IFERROR(IF(H48=1,IF(VLOOKUP(I48,Inputs!$A$20:$G$29,7,FALSE)="Stipend Award",VLOOKUP(I48,Inputs!$A$7:$G$16,7,FALSE),0),0),0)</f>
        <v>0</v>
      </c>
      <c r="O48" s="5">
        <f>IFERROR(IF(VLOOKUP(I48,Inputs!$A$20:$G$29,3,FALSE)="Base Increase",VLOOKUP(I48,Inputs!$A$7:$G$16,3,FALSE),0),0)</f>
        <v>0</v>
      </c>
      <c r="P48" s="5">
        <f>IFERROR(IF(VLOOKUP(I48,Inputs!$A$20:$G$29,4,FALSE)="Base Increase",VLOOKUP(I48,Inputs!$A$7:$G$16,4,FALSE),0),0)</f>
        <v>0</v>
      </c>
      <c r="Q48" s="5">
        <f>IFERROR(IF(F48=1,IF(VLOOKUP(I48,Inputs!$A$20:$G$29,5,FALSE)="Base Increase",VLOOKUP(I48,Inputs!$A$7:$G$16,5,FALSE),0),0),0)</f>
        <v>0</v>
      </c>
      <c r="R48" s="5">
        <f>IFERROR(IF(G48=1,IF(VLOOKUP(I48,Inputs!$A$20:$G$29,6,FALSE)="Base Increase",VLOOKUP(I48,Inputs!$A$7:$G$16,6,FALSE),0),0),0)</f>
        <v>0</v>
      </c>
      <c r="S48" s="5">
        <f>IFERROR(IF(H48=1,IF(VLOOKUP(I48,Inputs!$A$20:$G$29,7,FALSE)="Base Increase",VLOOKUP(I48,Inputs!$A$7:$G$16,7,FALSE),0),0),0)</f>
        <v>0</v>
      </c>
      <c r="T48" s="5">
        <f t="shared" si="0"/>
        <v>0</v>
      </c>
      <c r="U48" s="5">
        <f t="shared" si="1"/>
        <v>0</v>
      </c>
      <c r="V48" s="5">
        <f t="shared" si="2"/>
        <v>0</v>
      </c>
      <c r="W48" s="5">
        <f t="shared" si="3"/>
        <v>0</v>
      </c>
      <c r="X48" s="5">
        <f>IF(AND(I48&lt;=4,V48&gt;Inputs!$B$32),MAX(C48,Inputs!$B$32),V48)</f>
        <v>0</v>
      </c>
      <c r="Y48" s="5">
        <f>IF(AND(I48&lt;=4,W48&gt;Inputs!$B$32),MAX(C48,Inputs!$B$32),W48)</f>
        <v>0</v>
      </c>
      <c r="Z48" s="5">
        <f>IF(AND(I48&lt;=7,X48&gt;Inputs!$B$33),MAX(C48,Inputs!$B$33),X48)</f>
        <v>0</v>
      </c>
      <c r="AA48" s="5">
        <f>IF(W48&gt;Inputs!$B$34,Inputs!$B$34,Y48)</f>
        <v>0</v>
      </c>
      <c r="AB48" s="5">
        <f>IF(Z48&gt;Inputs!$B$34,Inputs!$B$34,Z48)</f>
        <v>0</v>
      </c>
      <c r="AC48" s="5">
        <f>IF(AA48&gt;Inputs!$B$34,Inputs!$B$34,AA48)</f>
        <v>0</v>
      </c>
      <c r="AD48" s="11">
        <f t="shared" si="4"/>
        <v>0</v>
      </c>
      <c r="AE48" s="11">
        <f t="shared" si="5"/>
        <v>0</v>
      </c>
    </row>
    <row r="49" spans="1:31" x14ac:dyDescent="0.25">
      <c r="A49" s="1">
        <f>'Salary and Rating'!A50</f>
        <v>0</v>
      </c>
      <c r="B49" s="1">
        <f>'Salary and Rating'!B50</f>
        <v>0</v>
      </c>
      <c r="C49" s="13">
        <f>IF(AND(D49=0,E49=1),'Salary and Rating'!C50,'2012-2013'!AD49)</f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>'Salary and Rating'!K50</f>
        <v>0</v>
      </c>
      <c r="J49" s="5">
        <f>IFERROR(IF(VLOOKUP(I49,Inputs!$A$20:$G$29,3,FALSE)="Stipend Award",VLOOKUP(I49,Inputs!$A$7:$G$16,3,FALSE),0),0)</f>
        <v>0</v>
      </c>
      <c r="K49" s="5">
        <f>IFERROR(IF(VLOOKUP(I49,Inputs!$A$20:$G$29,4,FALSE)="Stipend Award",VLOOKUP(I49,Inputs!$A$7:$G$16,4,FALSE),0),0)</f>
        <v>0</v>
      </c>
      <c r="L49" s="5">
        <f>IFERROR(IF(F49=1,IF(VLOOKUP(I49,Inputs!$A$20:$G$29,5,FALSE)="Stipend Award",VLOOKUP(I49,Inputs!$A$7:$G$16,5,FALSE),0),0),0)</f>
        <v>0</v>
      </c>
      <c r="M49" s="5">
        <f>IFERROR(IF(G49=1,IF(VLOOKUP(I49,Inputs!$A$20:$G$29,6,FALSE)="Stipend Award",VLOOKUP(I49,Inputs!$A$7:$G$16,6,FALSE),0),0),0)</f>
        <v>0</v>
      </c>
      <c r="N49" s="5">
        <f>IFERROR(IF(H49=1,IF(VLOOKUP(I49,Inputs!$A$20:$G$29,7,FALSE)="Stipend Award",VLOOKUP(I49,Inputs!$A$7:$G$16,7,FALSE),0),0),0)</f>
        <v>0</v>
      </c>
      <c r="O49" s="5">
        <f>IFERROR(IF(VLOOKUP(I49,Inputs!$A$20:$G$29,3,FALSE)="Base Increase",VLOOKUP(I49,Inputs!$A$7:$G$16,3,FALSE),0),0)</f>
        <v>0</v>
      </c>
      <c r="P49" s="5">
        <f>IFERROR(IF(VLOOKUP(I49,Inputs!$A$20:$G$29,4,FALSE)="Base Increase",VLOOKUP(I49,Inputs!$A$7:$G$16,4,FALSE),0),0)</f>
        <v>0</v>
      </c>
      <c r="Q49" s="5">
        <f>IFERROR(IF(F49=1,IF(VLOOKUP(I49,Inputs!$A$20:$G$29,5,FALSE)="Base Increase",VLOOKUP(I49,Inputs!$A$7:$G$16,5,FALSE),0),0),0)</f>
        <v>0</v>
      </c>
      <c r="R49" s="5">
        <f>IFERROR(IF(G49=1,IF(VLOOKUP(I49,Inputs!$A$20:$G$29,6,FALSE)="Base Increase",VLOOKUP(I49,Inputs!$A$7:$G$16,6,FALSE),0),0),0)</f>
        <v>0</v>
      </c>
      <c r="S49" s="5">
        <f>IFERROR(IF(H49=1,IF(VLOOKUP(I49,Inputs!$A$20:$G$29,7,FALSE)="Base Increase",VLOOKUP(I49,Inputs!$A$7:$G$16,7,FALSE),0),0),0)</f>
        <v>0</v>
      </c>
      <c r="T49" s="5">
        <f t="shared" si="0"/>
        <v>0</v>
      </c>
      <c r="U49" s="5">
        <f t="shared" si="1"/>
        <v>0</v>
      </c>
      <c r="V49" s="5">
        <f t="shared" si="2"/>
        <v>0</v>
      </c>
      <c r="W49" s="5">
        <f t="shared" si="3"/>
        <v>0</v>
      </c>
      <c r="X49" s="5">
        <f>IF(AND(I49&lt;=4,V49&gt;Inputs!$B$32),MAX(C49,Inputs!$B$32),V49)</f>
        <v>0</v>
      </c>
      <c r="Y49" s="5">
        <f>IF(AND(I49&lt;=4,W49&gt;Inputs!$B$32),MAX(C49,Inputs!$B$32),W49)</f>
        <v>0</v>
      </c>
      <c r="Z49" s="5">
        <f>IF(AND(I49&lt;=7,X49&gt;Inputs!$B$33),MAX(C49,Inputs!$B$33),X49)</f>
        <v>0</v>
      </c>
      <c r="AA49" s="5">
        <f>IF(W49&gt;Inputs!$B$34,Inputs!$B$34,Y49)</f>
        <v>0</v>
      </c>
      <c r="AB49" s="5">
        <f>IF(Z49&gt;Inputs!$B$34,Inputs!$B$34,Z49)</f>
        <v>0</v>
      </c>
      <c r="AC49" s="5">
        <f>IF(AA49&gt;Inputs!$B$34,Inputs!$B$34,AA49)</f>
        <v>0</v>
      </c>
      <c r="AD49" s="11">
        <f t="shared" si="4"/>
        <v>0</v>
      </c>
      <c r="AE49" s="11">
        <f t="shared" si="5"/>
        <v>0</v>
      </c>
    </row>
    <row r="50" spans="1:31" x14ac:dyDescent="0.25">
      <c r="A50" s="1">
        <f>'Salary and Rating'!A51</f>
        <v>0</v>
      </c>
      <c r="B50" s="1">
        <f>'Salary and Rating'!B51</f>
        <v>0</v>
      </c>
      <c r="C50" s="13">
        <f>IF(AND(D50=0,E50=1),'Salary and Rating'!C51,'2012-2013'!AD50)</f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f>'Salary and Rating'!K51</f>
        <v>0</v>
      </c>
      <c r="J50" s="5">
        <f>IFERROR(IF(VLOOKUP(I50,Inputs!$A$20:$G$29,3,FALSE)="Stipend Award",VLOOKUP(I50,Inputs!$A$7:$G$16,3,FALSE),0),0)</f>
        <v>0</v>
      </c>
      <c r="K50" s="5">
        <f>IFERROR(IF(VLOOKUP(I50,Inputs!$A$20:$G$29,4,FALSE)="Stipend Award",VLOOKUP(I50,Inputs!$A$7:$G$16,4,FALSE),0),0)</f>
        <v>0</v>
      </c>
      <c r="L50" s="5">
        <f>IFERROR(IF(F50=1,IF(VLOOKUP(I50,Inputs!$A$20:$G$29,5,FALSE)="Stipend Award",VLOOKUP(I50,Inputs!$A$7:$G$16,5,FALSE),0),0),0)</f>
        <v>0</v>
      </c>
      <c r="M50" s="5">
        <f>IFERROR(IF(G50=1,IF(VLOOKUP(I50,Inputs!$A$20:$G$29,6,FALSE)="Stipend Award",VLOOKUP(I50,Inputs!$A$7:$G$16,6,FALSE),0),0),0)</f>
        <v>0</v>
      </c>
      <c r="N50" s="5">
        <f>IFERROR(IF(H50=1,IF(VLOOKUP(I50,Inputs!$A$20:$G$29,7,FALSE)="Stipend Award",VLOOKUP(I50,Inputs!$A$7:$G$16,7,FALSE),0),0),0)</f>
        <v>0</v>
      </c>
      <c r="O50" s="5">
        <f>IFERROR(IF(VLOOKUP(I50,Inputs!$A$20:$G$29,3,FALSE)="Base Increase",VLOOKUP(I50,Inputs!$A$7:$G$16,3,FALSE),0),0)</f>
        <v>0</v>
      </c>
      <c r="P50" s="5">
        <f>IFERROR(IF(VLOOKUP(I50,Inputs!$A$20:$G$29,4,FALSE)="Base Increase",VLOOKUP(I50,Inputs!$A$7:$G$16,4,FALSE),0),0)</f>
        <v>0</v>
      </c>
      <c r="Q50" s="5">
        <f>IFERROR(IF(F50=1,IF(VLOOKUP(I50,Inputs!$A$20:$G$29,5,FALSE)="Base Increase",VLOOKUP(I50,Inputs!$A$7:$G$16,5,FALSE),0),0),0)</f>
        <v>0</v>
      </c>
      <c r="R50" s="5">
        <f>IFERROR(IF(G50=1,IF(VLOOKUP(I50,Inputs!$A$20:$G$29,6,FALSE)="Base Increase",VLOOKUP(I50,Inputs!$A$7:$G$16,6,FALSE),0),0),0)</f>
        <v>0</v>
      </c>
      <c r="S50" s="5">
        <f>IFERROR(IF(H50=1,IF(VLOOKUP(I50,Inputs!$A$20:$G$29,7,FALSE)="Base Increase",VLOOKUP(I50,Inputs!$A$7:$G$16,7,FALSE),0),0),0)</f>
        <v>0</v>
      </c>
      <c r="T50" s="5">
        <f t="shared" si="0"/>
        <v>0</v>
      </c>
      <c r="U50" s="5">
        <f t="shared" si="1"/>
        <v>0</v>
      </c>
      <c r="V50" s="5">
        <f t="shared" si="2"/>
        <v>0</v>
      </c>
      <c r="W50" s="5">
        <f t="shared" si="3"/>
        <v>0</v>
      </c>
      <c r="X50" s="5">
        <f>IF(AND(I50&lt;=4,V50&gt;Inputs!$B$32),MAX(C50,Inputs!$B$32),V50)</f>
        <v>0</v>
      </c>
      <c r="Y50" s="5">
        <f>IF(AND(I50&lt;=4,W50&gt;Inputs!$B$32),MAX(C50,Inputs!$B$32),W50)</f>
        <v>0</v>
      </c>
      <c r="Z50" s="5">
        <f>IF(AND(I50&lt;=7,X50&gt;Inputs!$B$33),MAX(C50,Inputs!$B$33),X50)</f>
        <v>0</v>
      </c>
      <c r="AA50" s="5">
        <f>IF(W50&gt;Inputs!$B$34,Inputs!$B$34,Y50)</f>
        <v>0</v>
      </c>
      <c r="AB50" s="5">
        <f>IF(Z50&gt;Inputs!$B$34,Inputs!$B$34,Z50)</f>
        <v>0</v>
      </c>
      <c r="AC50" s="5">
        <f>IF(AA50&gt;Inputs!$B$34,Inputs!$B$34,AA50)</f>
        <v>0</v>
      </c>
      <c r="AD50" s="11">
        <f t="shared" si="4"/>
        <v>0</v>
      </c>
      <c r="AE50" s="11">
        <f t="shared" si="5"/>
        <v>0</v>
      </c>
    </row>
    <row r="51" spans="1:31" x14ac:dyDescent="0.25">
      <c r="A51" s="1">
        <f>'Salary and Rating'!A52</f>
        <v>0</v>
      </c>
      <c r="B51" s="1">
        <f>'Salary and Rating'!B52</f>
        <v>0</v>
      </c>
      <c r="C51" s="13">
        <f>IF(AND(D51=0,E51=1),'Salary and Rating'!C52,'2012-2013'!AD51)</f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f>'Salary and Rating'!K52</f>
        <v>0</v>
      </c>
      <c r="J51" s="5">
        <f>IFERROR(IF(VLOOKUP(I51,Inputs!$A$20:$G$29,3,FALSE)="Stipend Award",VLOOKUP(I51,Inputs!$A$7:$G$16,3,FALSE),0),0)</f>
        <v>0</v>
      </c>
      <c r="K51" s="5">
        <f>IFERROR(IF(VLOOKUP(I51,Inputs!$A$20:$G$29,4,FALSE)="Stipend Award",VLOOKUP(I51,Inputs!$A$7:$G$16,4,FALSE),0),0)</f>
        <v>0</v>
      </c>
      <c r="L51" s="5">
        <f>IFERROR(IF(F51=1,IF(VLOOKUP(I51,Inputs!$A$20:$G$29,5,FALSE)="Stipend Award",VLOOKUP(I51,Inputs!$A$7:$G$16,5,FALSE),0),0),0)</f>
        <v>0</v>
      </c>
      <c r="M51" s="5">
        <f>IFERROR(IF(G51=1,IF(VLOOKUP(I51,Inputs!$A$20:$G$29,6,FALSE)="Stipend Award",VLOOKUP(I51,Inputs!$A$7:$G$16,6,FALSE),0),0),0)</f>
        <v>0</v>
      </c>
      <c r="N51" s="5">
        <f>IFERROR(IF(H51=1,IF(VLOOKUP(I51,Inputs!$A$20:$G$29,7,FALSE)="Stipend Award",VLOOKUP(I51,Inputs!$A$7:$G$16,7,FALSE),0),0),0)</f>
        <v>0</v>
      </c>
      <c r="O51" s="5">
        <f>IFERROR(IF(VLOOKUP(I51,Inputs!$A$20:$G$29,3,FALSE)="Base Increase",VLOOKUP(I51,Inputs!$A$7:$G$16,3,FALSE),0),0)</f>
        <v>0</v>
      </c>
      <c r="P51" s="5">
        <f>IFERROR(IF(VLOOKUP(I51,Inputs!$A$20:$G$29,4,FALSE)="Base Increase",VLOOKUP(I51,Inputs!$A$7:$G$16,4,FALSE),0),0)</f>
        <v>0</v>
      </c>
      <c r="Q51" s="5">
        <f>IFERROR(IF(F51=1,IF(VLOOKUP(I51,Inputs!$A$20:$G$29,5,FALSE)="Base Increase",VLOOKUP(I51,Inputs!$A$7:$G$16,5,FALSE),0),0),0)</f>
        <v>0</v>
      </c>
      <c r="R51" s="5">
        <f>IFERROR(IF(G51=1,IF(VLOOKUP(I51,Inputs!$A$20:$G$29,6,FALSE)="Base Increase",VLOOKUP(I51,Inputs!$A$7:$G$16,6,FALSE),0),0),0)</f>
        <v>0</v>
      </c>
      <c r="S51" s="5">
        <f>IFERROR(IF(H51=1,IF(VLOOKUP(I51,Inputs!$A$20:$G$29,7,FALSE)="Base Increase",VLOOKUP(I51,Inputs!$A$7:$G$16,7,FALSE),0),0),0)</f>
        <v>0</v>
      </c>
      <c r="T51" s="5">
        <f t="shared" si="0"/>
        <v>0</v>
      </c>
      <c r="U51" s="5">
        <f t="shared" si="1"/>
        <v>0</v>
      </c>
      <c r="V51" s="5">
        <f t="shared" si="2"/>
        <v>0</v>
      </c>
      <c r="W51" s="5">
        <f t="shared" si="3"/>
        <v>0</v>
      </c>
      <c r="X51" s="5">
        <f>IF(AND(I51&lt;=4,V51&gt;Inputs!$B$32),MAX(C51,Inputs!$B$32),V51)</f>
        <v>0</v>
      </c>
      <c r="Y51" s="5">
        <f>IF(AND(I51&lt;=4,W51&gt;Inputs!$B$32),MAX(C51,Inputs!$B$32),W51)</f>
        <v>0</v>
      </c>
      <c r="Z51" s="5">
        <f>IF(AND(I51&lt;=7,X51&gt;Inputs!$B$33),MAX(C51,Inputs!$B$33),X51)</f>
        <v>0</v>
      </c>
      <c r="AA51" s="5">
        <f>IF(W51&gt;Inputs!$B$34,Inputs!$B$34,Y51)</f>
        <v>0</v>
      </c>
      <c r="AB51" s="5">
        <f>IF(Z51&gt;Inputs!$B$34,Inputs!$B$34,Z51)</f>
        <v>0</v>
      </c>
      <c r="AC51" s="5">
        <f>IF(AA51&gt;Inputs!$B$34,Inputs!$B$34,AA51)</f>
        <v>0</v>
      </c>
      <c r="AD51" s="11">
        <f t="shared" si="4"/>
        <v>0</v>
      </c>
      <c r="AE51" s="11">
        <f t="shared" si="5"/>
        <v>0</v>
      </c>
    </row>
    <row r="52" spans="1:31" x14ac:dyDescent="0.25">
      <c r="A52" s="1">
        <f>'Salary and Rating'!A53</f>
        <v>0</v>
      </c>
      <c r="B52" s="1">
        <f>'Salary and Rating'!B53</f>
        <v>0</v>
      </c>
      <c r="C52" s="13">
        <f>IF(AND(D52=0,E52=1),'Salary and Rating'!C53,'2012-2013'!AD52)</f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f>'Salary and Rating'!K53</f>
        <v>0</v>
      </c>
      <c r="J52" s="5">
        <f>IFERROR(IF(VLOOKUP(I52,Inputs!$A$20:$G$29,3,FALSE)="Stipend Award",VLOOKUP(I52,Inputs!$A$7:$G$16,3,FALSE),0),0)</f>
        <v>0</v>
      </c>
      <c r="K52" s="5">
        <f>IFERROR(IF(VLOOKUP(I52,Inputs!$A$20:$G$29,4,FALSE)="Stipend Award",VLOOKUP(I52,Inputs!$A$7:$G$16,4,FALSE),0),0)</f>
        <v>0</v>
      </c>
      <c r="L52" s="5">
        <f>IFERROR(IF(F52=1,IF(VLOOKUP(I52,Inputs!$A$20:$G$29,5,FALSE)="Stipend Award",VLOOKUP(I52,Inputs!$A$7:$G$16,5,FALSE),0),0),0)</f>
        <v>0</v>
      </c>
      <c r="M52" s="5">
        <f>IFERROR(IF(G52=1,IF(VLOOKUP(I52,Inputs!$A$20:$G$29,6,FALSE)="Stipend Award",VLOOKUP(I52,Inputs!$A$7:$G$16,6,FALSE),0),0),0)</f>
        <v>0</v>
      </c>
      <c r="N52" s="5">
        <f>IFERROR(IF(H52=1,IF(VLOOKUP(I52,Inputs!$A$20:$G$29,7,FALSE)="Stipend Award",VLOOKUP(I52,Inputs!$A$7:$G$16,7,FALSE),0),0),0)</f>
        <v>0</v>
      </c>
      <c r="O52" s="5">
        <f>IFERROR(IF(VLOOKUP(I52,Inputs!$A$20:$G$29,3,FALSE)="Base Increase",VLOOKUP(I52,Inputs!$A$7:$G$16,3,FALSE),0),0)</f>
        <v>0</v>
      </c>
      <c r="P52" s="5">
        <f>IFERROR(IF(VLOOKUP(I52,Inputs!$A$20:$G$29,4,FALSE)="Base Increase",VLOOKUP(I52,Inputs!$A$7:$G$16,4,FALSE),0),0)</f>
        <v>0</v>
      </c>
      <c r="Q52" s="5">
        <f>IFERROR(IF(F52=1,IF(VLOOKUP(I52,Inputs!$A$20:$G$29,5,FALSE)="Base Increase",VLOOKUP(I52,Inputs!$A$7:$G$16,5,FALSE),0),0),0)</f>
        <v>0</v>
      </c>
      <c r="R52" s="5">
        <f>IFERROR(IF(G52=1,IF(VLOOKUP(I52,Inputs!$A$20:$G$29,6,FALSE)="Base Increase",VLOOKUP(I52,Inputs!$A$7:$G$16,6,FALSE),0),0),0)</f>
        <v>0</v>
      </c>
      <c r="S52" s="5">
        <f>IFERROR(IF(H52=1,IF(VLOOKUP(I52,Inputs!$A$20:$G$29,7,FALSE)="Base Increase",VLOOKUP(I52,Inputs!$A$7:$G$16,7,FALSE),0),0),0)</f>
        <v>0</v>
      </c>
      <c r="T52" s="5">
        <f t="shared" si="0"/>
        <v>0</v>
      </c>
      <c r="U52" s="5">
        <f t="shared" si="1"/>
        <v>0</v>
      </c>
      <c r="V52" s="5">
        <f t="shared" si="2"/>
        <v>0</v>
      </c>
      <c r="W52" s="5">
        <f t="shared" si="3"/>
        <v>0</v>
      </c>
      <c r="X52" s="5">
        <f>IF(AND(I52&lt;=4,V52&gt;Inputs!$B$32),MAX(C52,Inputs!$B$32),V52)</f>
        <v>0</v>
      </c>
      <c r="Y52" s="5">
        <f>IF(AND(I52&lt;=4,W52&gt;Inputs!$B$32),MAX(C52,Inputs!$B$32),W52)</f>
        <v>0</v>
      </c>
      <c r="Z52" s="5">
        <f>IF(AND(I52&lt;=7,X52&gt;Inputs!$B$33),MAX(C52,Inputs!$B$33),X52)</f>
        <v>0</v>
      </c>
      <c r="AA52" s="5">
        <f>IF(W52&gt;Inputs!$B$34,Inputs!$B$34,Y52)</f>
        <v>0</v>
      </c>
      <c r="AB52" s="5">
        <f>IF(Z52&gt;Inputs!$B$34,Inputs!$B$34,Z52)</f>
        <v>0</v>
      </c>
      <c r="AC52" s="5">
        <f>IF(AA52&gt;Inputs!$B$34,Inputs!$B$34,AA52)</f>
        <v>0</v>
      </c>
      <c r="AD52" s="11">
        <f t="shared" si="4"/>
        <v>0</v>
      </c>
      <c r="AE52" s="11">
        <f t="shared" si="5"/>
        <v>0</v>
      </c>
    </row>
    <row r="53" spans="1:31" x14ac:dyDescent="0.25">
      <c r="A53" s="1">
        <f>'Salary and Rating'!A54</f>
        <v>0</v>
      </c>
      <c r="B53" s="1">
        <f>'Salary and Rating'!B54</f>
        <v>0</v>
      </c>
      <c r="C53" s="13">
        <f>IF(AND(D53=0,E53=1),'Salary and Rating'!C54,'2012-2013'!AD53)</f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f>'Salary and Rating'!K54</f>
        <v>0</v>
      </c>
      <c r="J53" s="5">
        <f>IFERROR(IF(VLOOKUP(I53,Inputs!$A$20:$G$29,3,FALSE)="Stipend Award",VLOOKUP(I53,Inputs!$A$7:$G$16,3,FALSE),0),0)</f>
        <v>0</v>
      </c>
      <c r="K53" s="5">
        <f>IFERROR(IF(VLOOKUP(I53,Inputs!$A$20:$G$29,4,FALSE)="Stipend Award",VLOOKUP(I53,Inputs!$A$7:$G$16,4,FALSE),0),0)</f>
        <v>0</v>
      </c>
      <c r="L53" s="5">
        <f>IFERROR(IF(F53=1,IF(VLOOKUP(I53,Inputs!$A$20:$G$29,5,FALSE)="Stipend Award",VLOOKUP(I53,Inputs!$A$7:$G$16,5,FALSE),0),0),0)</f>
        <v>0</v>
      </c>
      <c r="M53" s="5">
        <f>IFERROR(IF(G53=1,IF(VLOOKUP(I53,Inputs!$A$20:$G$29,6,FALSE)="Stipend Award",VLOOKUP(I53,Inputs!$A$7:$G$16,6,FALSE),0),0),0)</f>
        <v>0</v>
      </c>
      <c r="N53" s="5">
        <f>IFERROR(IF(H53=1,IF(VLOOKUP(I53,Inputs!$A$20:$G$29,7,FALSE)="Stipend Award",VLOOKUP(I53,Inputs!$A$7:$G$16,7,FALSE),0),0),0)</f>
        <v>0</v>
      </c>
      <c r="O53" s="5">
        <f>IFERROR(IF(VLOOKUP(I53,Inputs!$A$20:$G$29,3,FALSE)="Base Increase",VLOOKUP(I53,Inputs!$A$7:$G$16,3,FALSE),0),0)</f>
        <v>0</v>
      </c>
      <c r="P53" s="5">
        <f>IFERROR(IF(VLOOKUP(I53,Inputs!$A$20:$G$29,4,FALSE)="Base Increase",VLOOKUP(I53,Inputs!$A$7:$G$16,4,FALSE),0),0)</f>
        <v>0</v>
      </c>
      <c r="Q53" s="5">
        <f>IFERROR(IF(F53=1,IF(VLOOKUP(I53,Inputs!$A$20:$G$29,5,FALSE)="Base Increase",VLOOKUP(I53,Inputs!$A$7:$G$16,5,FALSE),0),0),0)</f>
        <v>0</v>
      </c>
      <c r="R53" s="5">
        <f>IFERROR(IF(G53=1,IF(VLOOKUP(I53,Inputs!$A$20:$G$29,6,FALSE)="Base Increase",VLOOKUP(I53,Inputs!$A$7:$G$16,6,FALSE),0),0),0)</f>
        <v>0</v>
      </c>
      <c r="S53" s="5">
        <f>IFERROR(IF(H53=1,IF(VLOOKUP(I53,Inputs!$A$20:$G$29,7,FALSE)="Base Increase",VLOOKUP(I53,Inputs!$A$7:$G$16,7,FALSE),0),0),0)</f>
        <v>0</v>
      </c>
      <c r="T53" s="5">
        <f t="shared" si="0"/>
        <v>0</v>
      </c>
      <c r="U53" s="5">
        <f t="shared" si="1"/>
        <v>0</v>
      </c>
      <c r="V53" s="5">
        <f t="shared" si="2"/>
        <v>0</v>
      </c>
      <c r="W53" s="5">
        <f t="shared" si="3"/>
        <v>0</v>
      </c>
      <c r="X53" s="5">
        <f>IF(AND(I53&lt;=4,V53&gt;Inputs!$B$32),MAX(C53,Inputs!$B$32),V53)</f>
        <v>0</v>
      </c>
      <c r="Y53" s="5">
        <f>IF(AND(I53&lt;=4,W53&gt;Inputs!$B$32),MAX(C53,Inputs!$B$32),W53)</f>
        <v>0</v>
      </c>
      <c r="Z53" s="5">
        <f>IF(AND(I53&lt;=7,X53&gt;Inputs!$B$33),MAX(C53,Inputs!$B$33),X53)</f>
        <v>0</v>
      </c>
      <c r="AA53" s="5">
        <f>IF(W53&gt;Inputs!$B$34,Inputs!$B$34,Y53)</f>
        <v>0</v>
      </c>
      <c r="AB53" s="5">
        <f>IF(Z53&gt;Inputs!$B$34,Inputs!$B$34,Z53)</f>
        <v>0</v>
      </c>
      <c r="AC53" s="5">
        <f>IF(AA53&gt;Inputs!$B$34,Inputs!$B$34,AA53)</f>
        <v>0</v>
      </c>
      <c r="AD53" s="11">
        <f t="shared" si="4"/>
        <v>0</v>
      </c>
      <c r="AE53" s="11">
        <f t="shared" si="5"/>
        <v>0</v>
      </c>
    </row>
    <row r="54" spans="1:31" x14ac:dyDescent="0.25">
      <c r="A54" s="1">
        <f>'Salary and Rating'!A55</f>
        <v>0</v>
      </c>
      <c r="B54" s="1">
        <f>'Salary and Rating'!B55</f>
        <v>0</v>
      </c>
      <c r="C54" s="13">
        <f>IF(AND(D54=0,E54=1),'Salary and Rating'!C55,'2012-2013'!AD54)</f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f>'Salary and Rating'!K55</f>
        <v>0</v>
      </c>
      <c r="J54" s="5">
        <f>IFERROR(IF(VLOOKUP(I54,Inputs!$A$20:$G$29,3,FALSE)="Stipend Award",VLOOKUP(I54,Inputs!$A$7:$G$16,3,FALSE),0),0)</f>
        <v>0</v>
      </c>
      <c r="K54" s="5">
        <f>IFERROR(IF(VLOOKUP(I54,Inputs!$A$20:$G$29,4,FALSE)="Stipend Award",VLOOKUP(I54,Inputs!$A$7:$G$16,4,FALSE),0),0)</f>
        <v>0</v>
      </c>
      <c r="L54" s="5">
        <f>IFERROR(IF(F54=1,IF(VLOOKUP(I54,Inputs!$A$20:$G$29,5,FALSE)="Stipend Award",VLOOKUP(I54,Inputs!$A$7:$G$16,5,FALSE),0),0),0)</f>
        <v>0</v>
      </c>
      <c r="M54" s="5">
        <f>IFERROR(IF(G54=1,IF(VLOOKUP(I54,Inputs!$A$20:$G$29,6,FALSE)="Stipend Award",VLOOKUP(I54,Inputs!$A$7:$G$16,6,FALSE),0),0),0)</f>
        <v>0</v>
      </c>
      <c r="N54" s="5">
        <f>IFERROR(IF(H54=1,IF(VLOOKUP(I54,Inputs!$A$20:$G$29,7,FALSE)="Stipend Award",VLOOKUP(I54,Inputs!$A$7:$G$16,7,FALSE),0),0),0)</f>
        <v>0</v>
      </c>
      <c r="O54" s="5">
        <f>IFERROR(IF(VLOOKUP(I54,Inputs!$A$20:$G$29,3,FALSE)="Base Increase",VLOOKUP(I54,Inputs!$A$7:$G$16,3,FALSE),0),0)</f>
        <v>0</v>
      </c>
      <c r="P54" s="5">
        <f>IFERROR(IF(VLOOKUP(I54,Inputs!$A$20:$G$29,4,FALSE)="Base Increase",VLOOKUP(I54,Inputs!$A$7:$G$16,4,FALSE),0),0)</f>
        <v>0</v>
      </c>
      <c r="Q54" s="5">
        <f>IFERROR(IF(F54=1,IF(VLOOKUP(I54,Inputs!$A$20:$G$29,5,FALSE)="Base Increase",VLOOKUP(I54,Inputs!$A$7:$G$16,5,FALSE),0),0),0)</f>
        <v>0</v>
      </c>
      <c r="R54" s="5">
        <f>IFERROR(IF(G54=1,IF(VLOOKUP(I54,Inputs!$A$20:$G$29,6,FALSE)="Base Increase",VLOOKUP(I54,Inputs!$A$7:$G$16,6,FALSE),0),0),0)</f>
        <v>0</v>
      </c>
      <c r="S54" s="5">
        <f>IFERROR(IF(H54=1,IF(VLOOKUP(I54,Inputs!$A$20:$G$29,7,FALSE)="Base Increase",VLOOKUP(I54,Inputs!$A$7:$G$16,7,FALSE),0),0),0)</f>
        <v>0</v>
      </c>
      <c r="T54" s="5">
        <f t="shared" si="0"/>
        <v>0</v>
      </c>
      <c r="U54" s="5">
        <f t="shared" si="1"/>
        <v>0</v>
      </c>
      <c r="V54" s="5">
        <f t="shared" si="2"/>
        <v>0</v>
      </c>
      <c r="W54" s="5">
        <f t="shared" si="3"/>
        <v>0</v>
      </c>
      <c r="X54" s="5">
        <f>IF(AND(I54&lt;=4,V54&gt;Inputs!$B$32),MAX(C54,Inputs!$B$32),V54)</f>
        <v>0</v>
      </c>
      <c r="Y54" s="5">
        <f>IF(AND(I54&lt;=4,W54&gt;Inputs!$B$32),MAX(C54,Inputs!$B$32),W54)</f>
        <v>0</v>
      </c>
      <c r="Z54" s="5">
        <f>IF(AND(I54&lt;=7,X54&gt;Inputs!$B$33),MAX(C54,Inputs!$B$33),X54)</f>
        <v>0</v>
      </c>
      <c r="AA54" s="5">
        <f>IF(W54&gt;Inputs!$B$34,Inputs!$B$34,Y54)</f>
        <v>0</v>
      </c>
      <c r="AB54" s="5">
        <f>IF(Z54&gt;Inputs!$B$34,Inputs!$B$34,Z54)</f>
        <v>0</v>
      </c>
      <c r="AC54" s="5">
        <f>IF(AA54&gt;Inputs!$B$34,Inputs!$B$34,AA54)</f>
        <v>0</v>
      </c>
      <c r="AD54" s="11">
        <f t="shared" si="4"/>
        <v>0</v>
      </c>
      <c r="AE54" s="11">
        <f t="shared" si="5"/>
        <v>0</v>
      </c>
    </row>
    <row r="55" spans="1:31" x14ac:dyDescent="0.25">
      <c r="A55" s="1">
        <f>'Salary and Rating'!A56</f>
        <v>0</v>
      </c>
      <c r="B55" s="1">
        <f>'Salary and Rating'!B56</f>
        <v>0</v>
      </c>
      <c r="C55" s="13">
        <f>IF(AND(D55=0,E55=1),'Salary and Rating'!C56,'2012-2013'!AD55)</f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f>'Salary and Rating'!K56</f>
        <v>0</v>
      </c>
      <c r="J55" s="5">
        <f>IFERROR(IF(VLOOKUP(I55,Inputs!$A$20:$G$29,3,FALSE)="Stipend Award",VLOOKUP(I55,Inputs!$A$7:$G$16,3,FALSE),0),0)</f>
        <v>0</v>
      </c>
      <c r="K55" s="5">
        <f>IFERROR(IF(VLOOKUP(I55,Inputs!$A$20:$G$29,4,FALSE)="Stipend Award",VLOOKUP(I55,Inputs!$A$7:$G$16,4,FALSE),0),0)</f>
        <v>0</v>
      </c>
      <c r="L55" s="5">
        <f>IFERROR(IF(F55=1,IF(VLOOKUP(I55,Inputs!$A$20:$G$29,5,FALSE)="Stipend Award",VLOOKUP(I55,Inputs!$A$7:$G$16,5,FALSE),0),0),0)</f>
        <v>0</v>
      </c>
      <c r="M55" s="5">
        <f>IFERROR(IF(G55=1,IF(VLOOKUP(I55,Inputs!$A$20:$G$29,6,FALSE)="Stipend Award",VLOOKUP(I55,Inputs!$A$7:$G$16,6,FALSE),0),0),0)</f>
        <v>0</v>
      </c>
      <c r="N55" s="5">
        <f>IFERROR(IF(H55=1,IF(VLOOKUP(I55,Inputs!$A$20:$G$29,7,FALSE)="Stipend Award",VLOOKUP(I55,Inputs!$A$7:$G$16,7,FALSE),0),0),0)</f>
        <v>0</v>
      </c>
      <c r="O55" s="5">
        <f>IFERROR(IF(VLOOKUP(I55,Inputs!$A$20:$G$29,3,FALSE)="Base Increase",VLOOKUP(I55,Inputs!$A$7:$G$16,3,FALSE),0),0)</f>
        <v>0</v>
      </c>
      <c r="P55" s="5">
        <f>IFERROR(IF(VLOOKUP(I55,Inputs!$A$20:$G$29,4,FALSE)="Base Increase",VLOOKUP(I55,Inputs!$A$7:$G$16,4,FALSE),0),0)</f>
        <v>0</v>
      </c>
      <c r="Q55" s="5">
        <f>IFERROR(IF(F55=1,IF(VLOOKUP(I55,Inputs!$A$20:$G$29,5,FALSE)="Base Increase",VLOOKUP(I55,Inputs!$A$7:$G$16,5,FALSE),0),0),0)</f>
        <v>0</v>
      </c>
      <c r="R55" s="5">
        <f>IFERROR(IF(G55=1,IF(VLOOKUP(I55,Inputs!$A$20:$G$29,6,FALSE)="Base Increase",VLOOKUP(I55,Inputs!$A$7:$G$16,6,FALSE),0),0),0)</f>
        <v>0</v>
      </c>
      <c r="S55" s="5">
        <f>IFERROR(IF(H55=1,IF(VLOOKUP(I55,Inputs!$A$20:$G$29,7,FALSE)="Base Increase",VLOOKUP(I55,Inputs!$A$7:$G$16,7,FALSE),0),0),0)</f>
        <v>0</v>
      </c>
      <c r="T55" s="5">
        <f t="shared" si="0"/>
        <v>0</v>
      </c>
      <c r="U55" s="5">
        <f t="shared" si="1"/>
        <v>0</v>
      </c>
      <c r="V55" s="5">
        <f t="shared" si="2"/>
        <v>0</v>
      </c>
      <c r="W55" s="5">
        <f t="shared" si="3"/>
        <v>0</v>
      </c>
      <c r="X55" s="5">
        <f>IF(AND(I55&lt;=4,V55&gt;Inputs!$B$32),MAX(C55,Inputs!$B$32),V55)</f>
        <v>0</v>
      </c>
      <c r="Y55" s="5">
        <f>IF(AND(I55&lt;=4,W55&gt;Inputs!$B$32),MAX(C55,Inputs!$B$32),W55)</f>
        <v>0</v>
      </c>
      <c r="Z55" s="5">
        <f>IF(AND(I55&lt;=7,X55&gt;Inputs!$B$33),MAX(C55,Inputs!$B$33),X55)</f>
        <v>0</v>
      </c>
      <c r="AA55" s="5">
        <f>IF(W55&gt;Inputs!$B$34,Inputs!$B$34,Y55)</f>
        <v>0</v>
      </c>
      <c r="AB55" s="5">
        <f>IF(Z55&gt;Inputs!$B$34,Inputs!$B$34,Z55)</f>
        <v>0</v>
      </c>
      <c r="AC55" s="5">
        <f>IF(AA55&gt;Inputs!$B$34,Inputs!$B$34,AA55)</f>
        <v>0</v>
      </c>
      <c r="AD55" s="11">
        <f t="shared" si="4"/>
        <v>0</v>
      </c>
      <c r="AE55" s="11">
        <f t="shared" si="5"/>
        <v>0</v>
      </c>
    </row>
    <row r="56" spans="1:31" x14ac:dyDescent="0.25">
      <c r="A56" s="1">
        <f>'Salary and Rating'!A57</f>
        <v>0</v>
      </c>
      <c r="B56" s="1">
        <f>'Salary and Rating'!B57</f>
        <v>0</v>
      </c>
      <c r="C56" s="13">
        <f>IF(AND(D56=0,E56=1),'Salary and Rating'!C57,'2012-2013'!AD56)</f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f>'Salary and Rating'!K57</f>
        <v>0</v>
      </c>
      <c r="J56" s="5">
        <f>IFERROR(IF(VLOOKUP(I56,Inputs!$A$20:$G$29,3,FALSE)="Stipend Award",VLOOKUP(I56,Inputs!$A$7:$G$16,3,FALSE),0),0)</f>
        <v>0</v>
      </c>
      <c r="K56" s="5">
        <f>IFERROR(IF(VLOOKUP(I56,Inputs!$A$20:$G$29,4,FALSE)="Stipend Award",VLOOKUP(I56,Inputs!$A$7:$G$16,4,FALSE),0),0)</f>
        <v>0</v>
      </c>
      <c r="L56" s="5">
        <f>IFERROR(IF(F56=1,IF(VLOOKUP(I56,Inputs!$A$20:$G$29,5,FALSE)="Stipend Award",VLOOKUP(I56,Inputs!$A$7:$G$16,5,FALSE),0),0),0)</f>
        <v>0</v>
      </c>
      <c r="M56" s="5">
        <f>IFERROR(IF(G56=1,IF(VLOOKUP(I56,Inputs!$A$20:$G$29,6,FALSE)="Stipend Award",VLOOKUP(I56,Inputs!$A$7:$G$16,6,FALSE),0),0),0)</f>
        <v>0</v>
      </c>
      <c r="N56" s="5">
        <f>IFERROR(IF(H56=1,IF(VLOOKUP(I56,Inputs!$A$20:$G$29,7,FALSE)="Stipend Award",VLOOKUP(I56,Inputs!$A$7:$G$16,7,FALSE),0),0),0)</f>
        <v>0</v>
      </c>
      <c r="O56" s="5">
        <f>IFERROR(IF(VLOOKUP(I56,Inputs!$A$20:$G$29,3,FALSE)="Base Increase",VLOOKUP(I56,Inputs!$A$7:$G$16,3,FALSE),0),0)</f>
        <v>0</v>
      </c>
      <c r="P56" s="5">
        <f>IFERROR(IF(VLOOKUP(I56,Inputs!$A$20:$G$29,4,FALSE)="Base Increase",VLOOKUP(I56,Inputs!$A$7:$G$16,4,FALSE),0),0)</f>
        <v>0</v>
      </c>
      <c r="Q56" s="5">
        <f>IFERROR(IF(F56=1,IF(VLOOKUP(I56,Inputs!$A$20:$G$29,5,FALSE)="Base Increase",VLOOKUP(I56,Inputs!$A$7:$G$16,5,FALSE),0),0),0)</f>
        <v>0</v>
      </c>
      <c r="R56" s="5">
        <f>IFERROR(IF(G56=1,IF(VLOOKUP(I56,Inputs!$A$20:$G$29,6,FALSE)="Base Increase",VLOOKUP(I56,Inputs!$A$7:$G$16,6,FALSE),0),0),0)</f>
        <v>0</v>
      </c>
      <c r="S56" s="5">
        <f>IFERROR(IF(H56=1,IF(VLOOKUP(I56,Inputs!$A$20:$G$29,7,FALSE)="Base Increase",VLOOKUP(I56,Inputs!$A$7:$G$16,7,FALSE),0),0),0)</f>
        <v>0</v>
      </c>
      <c r="T56" s="5">
        <f t="shared" si="0"/>
        <v>0</v>
      </c>
      <c r="U56" s="5">
        <f t="shared" si="1"/>
        <v>0</v>
      </c>
      <c r="V56" s="5">
        <f t="shared" si="2"/>
        <v>0</v>
      </c>
      <c r="W56" s="5">
        <f t="shared" si="3"/>
        <v>0</v>
      </c>
      <c r="X56" s="5">
        <f>IF(AND(I56&lt;=4,V56&gt;Inputs!$B$32),MAX(C56,Inputs!$B$32),V56)</f>
        <v>0</v>
      </c>
      <c r="Y56" s="5">
        <f>IF(AND(I56&lt;=4,W56&gt;Inputs!$B$32),MAX(C56,Inputs!$B$32),W56)</f>
        <v>0</v>
      </c>
      <c r="Z56" s="5">
        <f>IF(AND(I56&lt;=7,X56&gt;Inputs!$B$33),MAX(C56,Inputs!$B$33),X56)</f>
        <v>0</v>
      </c>
      <c r="AA56" s="5">
        <f>IF(W56&gt;Inputs!$B$34,Inputs!$B$34,Y56)</f>
        <v>0</v>
      </c>
      <c r="AB56" s="5">
        <f>IF(Z56&gt;Inputs!$B$34,Inputs!$B$34,Z56)</f>
        <v>0</v>
      </c>
      <c r="AC56" s="5">
        <f>IF(AA56&gt;Inputs!$B$34,Inputs!$B$34,AA56)</f>
        <v>0</v>
      </c>
      <c r="AD56" s="11">
        <f t="shared" si="4"/>
        <v>0</v>
      </c>
      <c r="AE56" s="11">
        <f t="shared" si="5"/>
        <v>0</v>
      </c>
    </row>
    <row r="57" spans="1:31" x14ac:dyDescent="0.25">
      <c r="A57" s="1">
        <f>'Salary and Rating'!A58</f>
        <v>0</v>
      </c>
      <c r="B57" s="1">
        <f>'Salary and Rating'!B58</f>
        <v>0</v>
      </c>
      <c r="C57" s="13">
        <f>IF(AND(D57=0,E57=1),'Salary and Rating'!C58,'2012-2013'!AD57)</f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f>'Salary and Rating'!K58</f>
        <v>0</v>
      </c>
      <c r="J57" s="5">
        <f>IFERROR(IF(VLOOKUP(I57,Inputs!$A$20:$G$29,3,FALSE)="Stipend Award",VLOOKUP(I57,Inputs!$A$7:$G$16,3,FALSE),0),0)</f>
        <v>0</v>
      </c>
      <c r="K57" s="5">
        <f>IFERROR(IF(VLOOKUP(I57,Inputs!$A$20:$G$29,4,FALSE)="Stipend Award",VLOOKUP(I57,Inputs!$A$7:$G$16,4,FALSE),0),0)</f>
        <v>0</v>
      </c>
      <c r="L57" s="5">
        <f>IFERROR(IF(F57=1,IF(VLOOKUP(I57,Inputs!$A$20:$G$29,5,FALSE)="Stipend Award",VLOOKUP(I57,Inputs!$A$7:$G$16,5,FALSE),0),0),0)</f>
        <v>0</v>
      </c>
      <c r="M57" s="5">
        <f>IFERROR(IF(G57=1,IF(VLOOKUP(I57,Inputs!$A$20:$G$29,6,FALSE)="Stipend Award",VLOOKUP(I57,Inputs!$A$7:$G$16,6,FALSE),0),0),0)</f>
        <v>0</v>
      </c>
      <c r="N57" s="5">
        <f>IFERROR(IF(H57=1,IF(VLOOKUP(I57,Inputs!$A$20:$G$29,7,FALSE)="Stipend Award",VLOOKUP(I57,Inputs!$A$7:$G$16,7,FALSE),0),0),0)</f>
        <v>0</v>
      </c>
      <c r="O57" s="5">
        <f>IFERROR(IF(VLOOKUP(I57,Inputs!$A$20:$G$29,3,FALSE)="Base Increase",VLOOKUP(I57,Inputs!$A$7:$G$16,3,FALSE),0),0)</f>
        <v>0</v>
      </c>
      <c r="P57" s="5">
        <f>IFERROR(IF(VLOOKUP(I57,Inputs!$A$20:$G$29,4,FALSE)="Base Increase",VLOOKUP(I57,Inputs!$A$7:$G$16,4,FALSE),0),0)</f>
        <v>0</v>
      </c>
      <c r="Q57" s="5">
        <f>IFERROR(IF(F57=1,IF(VLOOKUP(I57,Inputs!$A$20:$G$29,5,FALSE)="Base Increase",VLOOKUP(I57,Inputs!$A$7:$G$16,5,FALSE),0),0),0)</f>
        <v>0</v>
      </c>
      <c r="R57" s="5">
        <f>IFERROR(IF(G57=1,IF(VLOOKUP(I57,Inputs!$A$20:$G$29,6,FALSE)="Base Increase",VLOOKUP(I57,Inputs!$A$7:$G$16,6,FALSE),0),0),0)</f>
        <v>0</v>
      </c>
      <c r="S57" s="5">
        <f>IFERROR(IF(H57=1,IF(VLOOKUP(I57,Inputs!$A$20:$G$29,7,FALSE)="Base Increase",VLOOKUP(I57,Inputs!$A$7:$G$16,7,FALSE),0),0),0)</f>
        <v>0</v>
      </c>
      <c r="T57" s="5">
        <f t="shared" si="0"/>
        <v>0</v>
      </c>
      <c r="U57" s="5">
        <f t="shared" si="1"/>
        <v>0</v>
      </c>
      <c r="V57" s="5">
        <f t="shared" si="2"/>
        <v>0</v>
      </c>
      <c r="W57" s="5">
        <f t="shared" si="3"/>
        <v>0</v>
      </c>
      <c r="X57" s="5">
        <f>IF(AND(I57&lt;=4,V57&gt;Inputs!$B$32),MAX(C57,Inputs!$B$32),V57)</f>
        <v>0</v>
      </c>
      <c r="Y57" s="5">
        <f>IF(AND(I57&lt;=4,W57&gt;Inputs!$B$32),MAX(C57,Inputs!$B$32),W57)</f>
        <v>0</v>
      </c>
      <c r="Z57" s="5">
        <f>IF(AND(I57&lt;=7,X57&gt;Inputs!$B$33),MAX(C57,Inputs!$B$33),X57)</f>
        <v>0</v>
      </c>
      <c r="AA57" s="5">
        <f>IF(W57&gt;Inputs!$B$34,Inputs!$B$34,Y57)</f>
        <v>0</v>
      </c>
      <c r="AB57" s="5">
        <f>IF(Z57&gt;Inputs!$B$34,Inputs!$B$34,Z57)</f>
        <v>0</v>
      </c>
      <c r="AC57" s="5">
        <f>IF(AA57&gt;Inputs!$B$34,Inputs!$B$34,AA57)</f>
        <v>0</v>
      </c>
      <c r="AD57" s="11">
        <f t="shared" si="4"/>
        <v>0</v>
      </c>
      <c r="AE57" s="11">
        <f t="shared" si="5"/>
        <v>0</v>
      </c>
    </row>
    <row r="58" spans="1:31" x14ac:dyDescent="0.25">
      <c r="A58" s="1">
        <f>'Salary and Rating'!A59</f>
        <v>0</v>
      </c>
      <c r="B58" s="1">
        <f>'Salary and Rating'!B59</f>
        <v>0</v>
      </c>
      <c r="C58" s="13">
        <f>IF(AND(D58=0,E58=1),'Salary and Rating'!C59,'2012-2013'!AD58)</f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f>'Salary and Rating'!K59</f>
        <v>0</v>
      </c>
      <c r="J58" s="5">
        <f>IFERROR(IF(VLOOKUP(I58,Inputs!$A$20:$G$29,3,FALSE)="Stipend Award",VLOOKUP(I58,Inputs!$A$7:$G$16,3,FALSE),0),0)</f>
        <v>0</v>
      </c>
      <c r="K58" s="5">
        <f>IFERROR(IF(VLOOKUP(I58,Inputs!$A$20:$G$29,4,FALSE)="Stipend Award",VLOOKUP(I58,Inputs!$A$7:$G$16,4,FALSE),0),0)</f>
        <v>0</v>
      </c>
      <c r="L58" s="5">
        <f>IFERROR(IF(F58=1,IF(VLOOKUP(I58,Inputs!$A$20:$G$29,5,FALSE)="Stipend Award",VLOOKUP(I58,Inputs!$A$7:$G$16,5,FALSE),0),0),0)</f>
        <v>0</v>
      </c>
      <c r="M58" s="5">
        <f>IFERROR(IF(G58=1,IF(VLOOKUP(I58,Inputs!$A$20:$G$29,6,FALSE)="Stipend Award",VLOOKUP(I58,Inputs!$A$7:$G$16,6,FALSE),0),0),0)</f>
        <v>0</v>
      </c>
      <c r="N58" s="5">
        <f>IFERROR(IF(H58=1,IF(VLOOKUP(I58,Inputs!$A$20:$G$29,7,FALSE)="Stipend Award",VLOOKUP(I58,Inputs!$A$7:$G$16,7,FALSE),0),0),0)</f>
        <v>0</v>
      </c>
      <c r="O58" s="5">
        <f>IFERROR(IF(VLOOKUP(I58,Inputs!$A$20:$G$29,3,FALSE)="Base Increase",VLOOKUP(I58,Inputs!$A$7:$G$16,3,FALSE),0),0)</f>
        <v>0</v>
      </c>
      <c r="P58" s="5">
        <f>IFERROR(IF(VLOOKUP(I58,Inputs!$A$20:$G$29,4,FALSE)="Base Increase",VLOOKUP(I58,Inputs!$A$7:$G$16,4,FALSE),0),0)</f>
        <v>0</v>
      </c>
      <c r="Q58" s="5">
        <f>IFERROR(IF(F58=1,IF(VLOOKUP(I58,Inputs!$A$20:$G$29,5,FALSE)="Base Increase",VLOOKUP(I58,Inputs!$A$7:$G$16,5,FALSE),0),0),0)</f>
        <v>0</v>
      </c>
      <c r="R58" s="5">
        <f>IFERROR(IF(G58=1,IF(VLOOKUP(I58,Inputs!$A$20:$G$29,6,FALSE)="Base Increase",VLOOKUP(I58,Inputs!$A$7:$G$16,6,FALSE),0),0),0)</f>
        <v>0</v>
      </c>
      <c r="S58" s="5">
        <f>IFERROR(IF(H58=1,IF(VLOOKUP(I58,Inputs!$A$20:$G$29,7,FALSE)="Base Increase",VLOOKUP(I58,Inputs!$A$7:$G$16,7,FALSE),0),0),0)</f>
        <v>0</v>
      </c>
      <c r="T58" s="5">
        <f t="shared" si="0"/>
        <v>0</v>
      </c>
      <c r="U58" s="5">
        <f t="shared" si="1"/>
        <v>0</v>
      </c>
      <c r="V58" s="5">
        <f t="shared" si="2"/>
        <v>0</v>
      </c>
      <c r="W58" s="5">
        <f t="shared" si="3"/>
        <v>0</v>
      </c>
      <c r="X58" s="5">
        <f>IF(AND(I58&lt;=4,V58&gt;Inputs!$B$32),MAX(C58,Inputs!$B$32),V58)</f>
        <v>0</v>
      </c>
      <c r="Y58" s="5">
        <f>IF(AND(I58&lt;=4,W58&gt;Inputs!$B$32),MAX(C58,Inputs!$B$32),W58)</f>
        <v>0</v>
      </c>
      <c r="Z58" s="5">
        <f>IF(AND(I58&lt;=7,X58&gt;Inputs!$B$33),MAX(C58,Inputs!$B$33),X58)</f>
        <v>0</v>
      </c>
      <c r="AA58" s="5">
        <f>IF(W58&gt;Inputs!$B$34,Inputs!$B$34,Y58)</f>
        <v>0</v>
      </c>
      <c r="AB58" s="5">
        <f>IF(Z58&gt;Inputs!$B$34,Inputs!$B$34,Z58)</f>
        <v>0</v>
      </c>
      <c r="AC58" s="5">
        <f>IF(AA58&gt;Inputs!$B$34,Inputs!$B$34,AA58)</f>
        <v>0</v>
      </c>
      <c r="AD58" s="11">
        <f t="shared" si="4"/>
        <v>0</v>
      </c>
      <c r="AE58" s="11">
        <f t="shared" si="5"/>
        <v>0</v>
      </c>
    </row>
    <row r="59" spans="1:31" x14ac:dyDescent="0.25">
      <c r="A59" s="1">
        <f>'Salary and Rating'!A60</f>
        <v>0</v>
      </c>
      <c r="B59" s="1">
        <f>'Salary and Rating'!B60</f>
        <v>0</v>
      </c>
      <c r="C59" s="13">
        <f>IF(AND(D59=0,E59=1),'Salary and Rating'!C60,'2012-2013'!AD59)</f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f>'Salary and Rating'!K60</f>
        <v>0</v>
      </c>
      <c r="J59" s="5">
        <f>IFERROR(IF(VLOOKUP(I59,Inputs!$A$20:$G$29,3,FALSE)="Stipend Award",VLOOKUP(I59,Inputs!$A$7:$G$16,3,FALSE),0),0)</f>
        <v>0</v>
      </c>
      <c r="K59" s="5">
        <f>IFERROR(IF(VLOOKUP(I59,Inputs!$A$20:$G$29,4,FALSE)="Stipend Award",VLOOKUP(I59,Inputs!$A$7:$G$16,4,FALSE),0),0)</f>
        <v>0</v>
      </c>
      <c r="L59" s="5">
        <f>IFERROR(IF(F59=1,IF(VLOOKUP(I59,Inputs!$A$20:$G$29,5,FALSE)="Stipend Award",VLOOKUP(I59,Inputs!$A$7:$G$16,5,FALSE),0),0),0)</f>
        <v>0</v>
      </c>
      <c r="M59" s="5">
        <f>IFERROR(IF(G59=1,IF(VLOOKUP(I59,Inputs!$A$20:$G$29,6,FALSE)="Stipend Award",VLOOKUP(I59,Inputs!$A$7:$G$16,6,FALSE),0),0),0)</f>
        <v>0</v>
      </c>
      <c r="N59" s="5">
        <f>IFERROR(IF(H59=1,IF(VLOOKUP(I59,Inputs!$A$20:$G$29,7,FALSE)="Stipend Award",VLOOKUP(I59,Inputs!$A$7:$G$16,7,FALSE),0),0),0)</f>
        <v>0</v>
      </c>
      <c r="O59" s="5">
        <f>IFERROR(IF(VLOOKUP(I59,Inputs!$A$20:$G$29,3,FALSE)="Base Increase",VLOOKUP(I59,Inputs!$A$7:$G$16,3,FALSE),0),0)</f>
        <v>0</v>
      </c>
      <c r="P59" s="5">
        <f>IFERROR(IF(VLOOKUP(I59,Inputs!$A$20:$G$29,4,FALSE)="Base Increase",VLOOKUP(I59,Inputs!$A$7:$G$16,4,FALSE),0),0)</f>
        <v>0</v>
      </c>
      <c r="Q59" s="5">
        <f>IFERROR(IF(F59=1,IF(VLOOKUP(I59,Inputs!$A$20:$G$29,5,FALSE)="Base Increase",VLOOKUP(I59,Inputs!$A$7:$G$16,5,FALSE),0),0),0)</f>
        <v>0</v>
      </c>
      <c r="R59" s="5">
        <f>IFERROR(IF(G59=1,IF(VLOOKUP(I59,Inputs!$A$20:$G$29,6,FALSE)="Base Increase",VLOOKUP(I59,Inputs!$A$7:$G$16,6,FALSE),0),0),0)</f>
        <v>0</v>
      </c>
      <c r="S59" s="5">
        <f>IFERROR(IF(H59=1,IF(VLOOKUP(I59,Inputs!$A$20:$G$29,7,FALSE)="Base Increase",VLOOKUP(I59,Inputs!$A$7:$G$16,7,FALSE),0),0),0)</f>
        <v>0</v>
      </c>
      <c r="T59" s="5">
        <f t="shared" si="0"/>
        <v>0</v>
      </c>
      <c r="U59" s="5">
        <f t="shared" si="1"/>
        <v>0</v>
      </c>
      <c r="V59" s="5">
        <f t="shared" si="2"/>
        <v>0</v>
      </c>
      <c r="W59" s="5">
        <f t="shared" si="3"/>
        <v>0</v>
      </c>
      <c r="X59" s="5">
        <f>IF(AND(I59&lt;=4,V59&gt;Inputs!$B$32),MAX(C59,Inputs!$B$32),V59)</f>
        <v>0</v>
      </c>
      <c r="Y59" s="5">
        <f>IF(AND(I59&lt;=4,W59&gt;Inputs!$B$32),MAX(C59,Inputs!$B$32),W59)</f>
        <v>0</v>
      </c>
      <c r="Z59" s="5">
        <f>IF(AND(I59&lt;=7,X59&gt;Inputs!$B$33),MAX(C59,Inputs!$B$33),X59)</f>
        <v>0</v>
      </c>
      <c r="AA59" s="5">
        <f>IF(W59&gt;Inputs!$B$34,Inputs!$B$34,Y59)</f>
        <v>0</v>
      </c>
      <c r="AB59" s="5">
        <f>IF(Z59&gt;Inputs!$B$34,Inputs!$B$34,Z59)</f>
        <v>0</v>
      </c>
      <c r="AC59" s="5">
        <f>IF(AA59&gt;Inputs!$B$34,Inputs!$B$34,AA59)</f>
        <v>0</v>
      </c>
      <c r="AD59" s="11">
        <f t="shared" si="4"/>
        <v>0</v>
      </c>
      <c r="AE59" s="11">
        <f t="shared" si="5"/>
        <v>0</v>
      </c>
    </row>
    <row r="60" spans="1:31" x14ac:dyDescent="0.25">
      <c r="A60" s="1">
        <f>'Salary and Rating'!A61</f>
        <v>0</v>
      </c>
      <c r="B60" s="1">
        <f>'Salary and Rating'!B61</f>
        <v>0</v>
      </c>
      <c r="C60" s="13">
        <f>IF(AND(D60=0,E60=1),'Salary and Rating'!C61,'2012-2013'!AD60)</f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f>'Salary and Rating'!K61</f>
        <v>0</v>
      </c>
      <c r="J60" s="5">
        <f>IFERROR(IF(VLOOKUP(I60,Inputs!$A$20:$G$29,3,FALSE)="Stipend Award",VLOOKUP(I60,Inputs!$A$7:$G$16,3,FALSE),0),0)</f>
        <v>0</v>
      </c>
      <c r="K60" s="5">
        <f>IFERROR(IF(VLOOKUP(I60,Inputs!$A$20:$G$29,4,FALSE)="Stipend Award",VLOOKUP(I60,Inputs!$A$7:$G$16,4,FALSE),0),0)</f>
        <v>0</v>
      </c>
      <c r="L60" s="5">
        <f>IFERROR(IF(F60=1,IF(VLOOKUP(I60,Inputs!$A$20:$G$29,5,FALSE)="Stipend Award",VLOOKUP(I60,Inputs!$A$7:$G$16,5,FALSE),0),0),0)</f>
        <v>0</v>
      </c>
      <c r="M60" s="5">
        <f>IFERROR(IF(G60=1,IF(VLOOKUP(I60,Inputs!$A$20:$G$29,6,FALSE)="Stipend Award",VLOOKUP(I60,Inputs!$A$7:$G$16,6,FALSE),0),0),0)</f>
        <v>0</v>
      </c>
      <c r="N60" s="5">
        <f>IFERROR(IF(H60=1,IF(VLOOKUP(I60,Inputs!$A$20:$G$29,7,FALSE)="Stipend Award",VLOOKUP(I60,Inputs!$A$7:$G$16,7,FALSE),0),0),0)</f>
        <v>0</v>
      </c>
      <c r="O60" s="5">
        <f>IFERROR(IF(VLOOKUP(I60,Inputs!$A$20:$G$29,3,FALSE)="Base Increase",VLOOKUP(I60,Inputs!$A$7:$G$16,3,FALSE),0),0)</f>
        <v>0</v>
      </c>
      <c r="P60" s="5">
        <f>IFERROR(IF(VLOOKUP(I60,Inputs!$A$20:$G$29,4,FALSE)="Base Increase",VLOOKUP(I60,Inputs!$A$7:$G$16,4,FALSE),0),0)</f>
        <v>0</v>
      </c>
      <c r="Q60" s="5">
        <f>IFERROR(IF(F60=1,IF(VLOOKUP(I60,Inputs!$A$20:$G$29,5,FALSE)="Base Increase",VLOOKUP(I60,Inputs!$A$7:$G$16,5,FALSE),0),0),0)</f>
        <v>0</v>
      </c>
      <c r="R60" s="5">
        <f>IFERROR(IF(G60=1,IF(VLOOKUP(I60,Inputs!$A$20:$G$29,6,FALSE)="Base Increase",VLOOKUP(I60,Inputs!$A$7:$G$16,6,FALSE),0),0),0)</f>
        <v>0</v>
      </c>
      <c r="S60" s="5">
        <f>IFERROR(IF(H60=1,IF(VLOOKUP(I60,Inputs!$A$20:$G$29,7,FALSE)="Base Increase",VLOOKUP(I60,Inputs!$A$7:$G$16,7,FALSE),0),0),0)</f>
        <v>0</v>
      </c>
      <c r="T60" s="5">
        <f t="shared" si="0"/>
        <v>0</v>
      </c>
      <c r="U60" s="5">
        <f t="shared" si="1"/>
        <v>0</v>
      </c>
      <c r="V60" s="5">
        <f t="shared" si="2"/>
        <v>0</v>
      </c>
      <c r="W60" s="5">
        <f t="shared" si="3"/>
        <v>0</v>
      </c>
      <c r="X60" s="5">
        <f>IF(AND(I60&lt;=4,V60&gt;Inputs!$B$32),MAX(C60,Inputs!$B$32),V60)</f>
        <v>0</v>
      </c>
      <c r="Y60" s="5">
        <f>IF(AND(I60&lt;=4,W60&gt;Inputs!$B$32),MAX(C60,Inputs!$B$32),W60)</f>
        <v>0</v>
      </c>
      <c r="Z60" s="5">
        <f>IF(AND(I60&lt;=7,X60&gt;Inputs!$B$33),MAX(C60,Inputs!$B$33),X60)</f>
        <v>0</v>
      </c>
      <c r="AA60" s="5">
        <f>IF(W60&gt;Inputs!$B$34,Inputs!$B$34,Y60)</f>
        <v>0</v>
      </c>
      <c r="AB60" s="5">
        <f>IF(Z60&gt;Inputs!$B$34,Inputs!$B$34,Z60)</f>
        <v>0</v>
      </c>
      <c r="AC60" s="5">
        <f>IF(AA60&gt;Inputs!$B$34,Inputs!$B$34,AA60)</f>
        <v>0</v>
      </c>
      <c r="AD60" s="11">
        <f t="shared" si="4"/>
        <v>0</v>
      </c>
      <c r="AE60" s="11">
        <f t="shared" si="5"/>
        <v>0</v>
      </c>
    </row>
    <row r="61" spans="1:31" x14ac:dyDescent="0.25">
      <c r="A61" s="1">
        <f>'Salary and Rating'!A62</f>
        <v>0</v>
      </c>
      <c r="B61" s="1">
        <f>'Salary and Rating'!B62</f>
        <v>0</v>
      </c>
      <c r="C61" s="13">
        <f>IF(AND(D61=0,E61=1),'Salary and Rating'!C62,'2012-2013'!AD61)</f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f>'Salary and Rating'!K62</f>
        <v>0</v>
      </c>
      <c r="J61" s="5">
        <f>IFERROR(IF(VLOOKUP(I61,Inputs!$A$20:$G$29,3,FALSE)="Stipend Award",VLOOKUP(I61,Inputs!$A$7:$G$16,3,FALSE),0),0)</f>
        <v>0</v>
      </c>
      <c r="K61" s="5">
        <f>IFERROR(IF(VLOOKUP(I61,Inputs!$A$20:$G$29,4,FALSE)="Stipend Award",VLOOKUP(I61,Inputs!$A$7:$G$16,4,FALSE),0),0)</f>
        <v>0</v>
      </c>
      <c r="L61" s="5">
        <f>IFERROR(IF(F61=1,IF(VLOOKUP(I61,Inputs!$A$20:$G$29,5,FALSE)="Stipend Award",VLOOKUP(I61,Inputs!$A$7:$G$16,5,FALSE),0),0),0)</f>
        <v>0</v>
      </c>
      <c r="M61" s="5">
        <f>IFERROR(IF(G61=1,IF(VLOOKUP(I61,Inputs!$A$20:$G$29,6,FALSE)="Stipend Award",VLOOKUP(I61,Inputs!$A$7:$G$16,6,FALSE),0),0),0)</f>
        <v>0</v>
      </c>
      <c r="N61" s="5">
        <f>IFERROR(IF(H61=1,IF(VLOOKUP(I61,Inputs!$A$20:$G$29,7,FALSE)="Stipend Award",VLOOKUP(I61,Inputs!$A$7:$G$16,7,FALSE),0),0),0)</f>
        <v>0</v>
      </c>
      <c r="O61" s="5">
        <f>IFERROR(IF(VLOOKUP(I61,Inputs!$A$20:$G$29,3,FALSE)="Base Increase",VLOOKUP(I61,Inputs!$A$7:$G$16,3,FALSE),0),0)</f>
        <v>0</v>
      </c>
      <c r="P61" s="5">
        <f>IFERROR(IF(VLOOKUP(I61,Inputs!$A$20:$G$29,4,FALSE)="Base Increase",VLOOKUP(I61,Inputs!$A$7:$G$16,4,FALSE),0),0)</f>
        <v>0</v>
      </c>
      <c r="Q61" s="5">
        <f>IFERROR(IF(F61=1,IF(VLOOKUP(I61,Inputs!$A$20:$G$29,5,FALSE)="Base Increase",VLOOKUP(I61,Inputs!$A$7:$G$16,5,FALSE),0),0),0)</f>
        <v>0</v>
      </c>
      <c r="R61" s="5">
        <f>IFERROR(IF(G61=1,IF(VLOOKUP(I61,Inputs!$A$20:$G$29,6,FALSE)="Base Increase",VLOOKUP(I61,Inputs!$A$7:$G$16,6,FALSE),0),0),0)</f>
        <v>0</v>
      </c>
      <c r="S61" s="5">
        <f>IFERROR(IF(H61=1,IF(VLOOKUP(I61,Inputs!$A$20:$G$29,7,FALSE)="Base Increase",VLOOKUP(I61,Inputs!$A$7:$G$16,7,FALSE),0),0),0)</f>
        <v>0</v>
      </c>
      <c r="T61" s="5">
        <f t="shared" si="0"/>
        <v>0</v>
      </c>
      <c r="U61" s="5">
        <f t="shared" si="1"/>
        <v>0</v>
      </c>
      <c r="V61" s="5">
        <f t="shared" si="2"/>
        <v>0</v>
      </c>
      <c r="W61" s="5">
        <f t="shared" si="3"/>
        <v>0</v>
      </c>
      <c r="X61" s="5">
        <f>IF(AND(I61&lt;=4,V61&gt;Inputs!$B$32),MAX(C61,Inputs!$B$32),V61)</f>
        <v>0</v>
      </c>
      <c r="Y61" s="5">
        <f>IF(AND(I61&lt;=4,W61&gt;Inputs!$B$32),MAX(C61,Inputs!$B$32),W61)</f>
        <v>0</v>
      </c>
      <c r="Z61" s="5">
        <f>IF(AND(I61&lt;=7,X61&gt;Inputs!$B$33),MAX(C61,Inputs!$B$33),X61)</f>
        <v>0</v>
      </c>
      <c r="AA61" s="5">
        <f>IF(W61&gt;Inputs!$B$34,Inputs!$B$34,Y61)</f>
        <v>0</v>
      </c>
      <c r="AB61" s="5">
        <f>IF(Z61&gt;Inputs!$B$34,Inputs!$B$34,Z61)</f>
        <v>0</v>
      </c>
      <c r="AC61" s="5">
        <f>IF(AA61&gt;Inputs!$B$34,Inputs!$B$34,AA61)</f>
        <v>0</v>
      </c>
      <c r="AD61" s="11">
        <f t="shared" si="4"/>
        <v>0</v>
      </c>
      <c r="AE61" s="11">
        <f t="shared" si="5"/>
        <v>0</v>
      </c>
    </row>
    <row r="62" spans="1:31" x14ac:dyDescent="0.25">
      <c r="A62" s="1">
        <f>'Salary and Rating'!A63</f>
        <v>0</v>
      </c>
      <c r="B62" s="1">
        <f>'Salary and Rating'!B63</f>
        <v>0</v>
      </c>
      <c r="C62" s="13">
        <f>IF(AND(D62=0,E62=1),'Salary and Rating'!C63,'2012-2013'!AD62)</f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f>'Salary and Rating'!K63</f>
        <v>0</v>
      </c>
      <c r="J62" s="5">
        <f>IFERROR(IF(VLOOKUP(I62,Inputs!$A$20:$G$29,3,FALSE)="Stipend Award",VLOOKUP(I62,Inputs!$A$7:$G$16,3,FALSE),0),0)</f>
        <v>0</v>
      </c>
      <c r="K62" s="5">
        <f>IFERROR(IF(VLOOKUP(I62,Inputs!$A$20:$G$29,4,FALSE)="Stipend Award",VLOOKUP(I62,Inputs!$A$7:$G$16,4,FALSE),0),0)</f>
        <v>0</v>
      </c>
      <c r="L62" s="5">
        <f>IFERROR(IF(F62=1,IF(VLOOKUP(I62,Inputs!$A$20:$G$29,5,FALSE)="Stipend Award",VLOOKUP(I62,Inputs!$A$7:$G$16,5,FALSE),0),0),0)</f>
        <v>0</v>
      </c>
      <c r="M62" s="5">
        <f>IFERROR(IF(G62=1,IF(VLOOKUP(I62,Inputs!$A$20:$G$29,6,FALSE)="Stipend Award",VLOOKUP(I62,Inputs!$A$7:$G$16,6,FALSE),0),0),0)</f>
        <v>0</v>
      </c>
      <c r="N62" s="5">
        <f>IFERROR(IF(H62=1,IF(VLOOKUP(I62,Inputs!$A$20:$G$29,7,FALSE)="Stipend Award",VLOOKUP(I62,Inputs!$A$7:$G$16,7,FALSE),0),0),0)</f>
        <v>0</v>
      </c>
      <c r="O62" s="5">
        <f>IFERROR(IF(VLOOKUP(I62,Inputs!$A$20:$G$29,3,FALSE)="Base Increase",VLOOKUP(I62,Inputs!$A$7:$G$16,3,FALSE),0),0)</f>
        <v>0</v>
      </c>
      <c r="P62" s="5">
        <f>IFERROR(IF(VLOOKUP(I62,Inputs!$A$20:$G$29,4,FALSE)="Base Increase",VLOOKUP(I62,Inputs!$A$7:$G$16,4,FALSE),0),0)</f>
        <v>0</v>
      </c>
      <c r="Q62" s="5">
        <f>IFERROR(IF(F62=1,IF(VLOOKUP(I62,Inputs!$A$20:$G$29,5,FALSE)="Base Increase",VLOOKUP(I62,Inputs!$A$7:$G$16,5,FALSE),0),0),0)</f>
        <v>0</v>
      </c>
      <c r="R62" s="5">
        <f>IFERROR(IF(G62=1,IF(VLOOKUP(I62,Inputs!$A$20:$G$29,6,FALSE)="Base Increase",VLOOKUP(I62,Inputs!$A$7:$G$16,6,FALSE),0),0),0)</f>
        <v>0</v>
      </c>
      <c r="S62" s="5">
        <f>IFERROR(IF(H62=1,IF(VLOOKUP(I62,Inputs!$A$20:$G$29,7,FALSE)="Base Increase",VLOOKUP(I62,Inputs!$A$7:$G$16,7,FALSE),0),0),0)</f>
        <v>0</v>
      </c>
      <c r="T62" s="5">
        <f t="shared" si="0"/>
        <v>0</v>
      </c>
      <c r="U62" s="5">
        <f t="shared" si="1"/>
        <v>0</v>
      </c>
      <c r="V62" s="5">
        <f t="shared" si="2"/>
        <v>0</v>
      </c>
      <c r="W62" s="5">
        <f t="shared" si="3"/>
        <v>0</v>
      </c>
      <c r="X62" s="5">
        <f>IF(AND(I62&lt;=4,V62&gt;Inputs!$B$32),MAX(C62,Inputs!$B$32),V62)</f>
        <v>0</v>
      </c>
      <c r="Y62" s="5">
        <f>IF(AND(I62&lt;=4,W62&gt;Inputs!$B$32),MAX(C62,Inputs!$B$32),W62)</f>
        <v>0</v>
      </c>
      <c r="Z62" s="5">
        <f>IF(AND(I62&lt;=7,X62&gt;Inputs!$B$33),MAX(C62,Inputs!$B$33),X62)</f>
        <v>0</v>
      </c>
      <c r="AA62" s="5">
        <f>IF(W62&gt;Inputs!$B$34,Inputs!$B$34,Y62)</f>
        <v>0</v>
      </c>
      <c r="AB62" s="5">
        <f>IF(Z62&gt;Inputs!$B$34,Inputs!$B$34,Z62)</f>
        <v>0</v>
      </c>
      <c r="AC62" s="5">
        <f>IF(AA62&gt;Inputs!$B$34,Inputs!$B$34,AA62)</f>
        <v>0</v>
      </c>
      <c r="AD62" s="11">
        <f t="shared" si="4"/>
        <v>0</v>
      </c>
      <c r="AE62" s="11">
        <f t="shared" si="5"/>
        <v>0</v>
      </c>
    </row>
    <row r="63" spans="1:31" x14ac:dyDescent="0.25">
      <c r="A63" s="1">
        <f>'Salary and Rating'!A64</f>
        <v>0</v>
      </c>
      <c r="B63" s="1">
        <f>'Salary and Rating'!B64</f>
        <v>0</v>
      </c>
      <c r="C63" s="13">
        <f>IF(AND(D63=0,E63=1),'Salary and Rating'!C64,'2012-2013'!AD63)</f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f>'Salary and Rating'!K64</f>
        <v>0</v>
      </c>
      <c r="J63" s="5">
        <f>IFERROR(IF(VLOOKUP(I63,Inputs!$A$20:$G$29,3,FALSE)="Stipend Award",VLOOKUP(I63,Inputs!$A$7:$G$16,3,FALSE),0),0)</f>
        <v>0</v>
      </c>
      <c r="K63" s="5">
        <f>IFERROR(IF(VLOOKUP(I63,Inputs!$A$20:$G$29,4,FALSE)="Stipend Award",VLOOKUP(I63,Inputs!$A$7:$G$16,4,FALSE),0),0)</f>
        <v>0</v>
      </c>
      <c r="L63" s="5">
        <f>IFERROR(IF(F63=1,IF(VLOOKUP(I63,Inputs!$A$20:$G$29,5,FALSE)="Stipend Award",VLOOKUP(I63,Inputs!$A$7:$G$16,5,FALSE),0),0),0)</f>
        <v>0</v>
      </c>
      <c r="M63" s="5">
        <f>IFERROR(IF(G63=1,IF(VLOOKUP(I63,Inputs!$A$20:$G$29,6,FALSE)="Stipend Award",VLOOKUP(I63,Inputs!$A$7:$G$16,6,FALSE),0),0),0)</f>
        <v>0</v>
      </c>
      <c r="N63" s="5">
        <f>IFERROR(IF(H63=1,IF(VLOOKUP(I63,Inputs!$A$20:$G$29,7,FALSE)="Stipend Award",VLOOKUP(I63,Inputs!$A$7:$G$16,7,FALSE),0),0),0)</f>
        <v>0</v>
      </c>
      <c r="O63" s="5">
        <f>IFERROR(IF(VLOOKUP(I63,Inputs!$A$20:$G$29,3,FALSE)="Base Increase",VLOOKUP(I63,Inputs!$A$7:$G$16,3,FALSE),0),0)</f>
        <v>0</v>
      </c>
      <c r="P63" s="5">
        <f>IFERROR(IF(VLOOKUP(I63,Inputs!$A$20:$G$29,4,FALSE)="Base Increase",VLOOKUP(I63,Inputs!$A$7:$G$16,4,FALSE),0),0)</f>
        <v>0</v>
      </c>
      <c r="Q63" s="5">
        <f>IFERROR(IF(F63=1,IF(VLOOKUP(I63,Inputs!$A$20:$G$29,5,FALSE)="Base Increase",VLOOKUP(I63,Inputs!$A$7:$G$16,5,FALSE),0),0),0)</f>
        <v>0</v>
      </c>
      <c r="R63" s="5">
        <f>IFERROR(IF(G63=1,IF(VLOOKUP(I63,Inputs!$A$20:$G$29,6,FALSE)="Base Increase",VLOOKUP(I63,Inputs!$A$7:$G$16,6,FALSE),0),0),0)</f>
        <v>0</v>
      </c>
      <c r="S63" s="5">
        <f>IFERROR(IF(H63=1,IF(VLOOKUP(I63,Inputs!$A$20:$G$29,7,FALSE)="Base Increase",VLOOKUP(I63,Inputs!$A$7:$G$16,7,FALSE),0),0),0)</f>
        <v>0</v>
      </c>
      <c r="T63" s="5">
        <f t="shared" si="0"/>
        <v>0</v>
      </c>
      <c r="U63" s="5">
        <f t="shared" si="1"/>
        <v>0</v>
      </c>
      <c r="V63" s="5">
        <f t="shared" si="2"/>
        <v>0</v>
      </c>
      <c r="W63" s="5">
        <f t="shared" si="3"/>
        <v>0</v>
      </c>
      <c r="X63" s="5">
        <f>IF(AND(I63&lt;=4,V63&gt;Inputs!$B$32),MAX(C63,Inputs!$B$32),V63)</f>
        <v>0</v>
      </c>
      <c r="Y63" s="5">
        <f>IF(AND(I63&lt;=4,W63&gt;Inputs!$B$32),MAX(C63,Inputs!$B$32),W63)</f>
        <v>0</v>
      </c>
      <c r="Z63" s="5">
        <f>IF(AND(I63&lt;=7,X63&gt;Inputs!$B$33),MAX(C63,Inputs!$B$33),X63)</f>
        <v>0</v>
      </c>
      <c r="AA63" s="5">
        <f>IF(W63&gt;Inputs!$B$34,Inputs!$B$34,Y63)</f>
        <v>0</v>
      </c>
      <c r="AB63" s="5">
        <f>IF(Z63&gt;Inputs!$B$34,Inputs!$B$34,Z63)</f>
        <v>0</v>
      </c>
      <c r="AC63" s="5">
        <f>IF(AA63&gt;Inputs!$B$34,Inputs!$B$34,AA63)</f>
        <v>0</v>
      </c>
      <c r="AD63" s="11">
        <f t="shared" si="4"/>
        <v>0</v>
      </c>
      <c r="AE63" s="11">
        <f t="shared" si="5"/>
        <v>0</v>
      </c>
    </row>
    <row r="64" spans="1:31" x14ac:dyDescent="0.25">
      <c r="A64" s="1">
        <f>'Salary and Rating'!A65</f>
        <v>0</v>
      </c>
      <c r="B64" s="1">
        <f>'Salary and Rating'!B65</f>
        <v>0</v>
      </c>
      <c r="C64" s="13">
        <f>IF(AND(D64=0,E64=1),'Salary and Rating'!C65,'2012-2013'!AD64)</f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f>'Salary and Rating'!K65</f>
        <v>0</v>
      </c>
      <c r="J64" s="5">
        <f>IFERROR(IF(VLOOKUP(I64,Inputs!$A$20:$G$29,3,FALSE)="Stipend Award",VLOOKUP(I64,Inputs!$A$7:$G$16,3,FALSE),0),0)</f>
        <v>0</v>
      </c>
      <c r="K64" s="5">
        <f>IFERROR(IF(VLOOKUP(I64,Inputs!$A$20:$G$29,4,FALSE)="Stipend Award",VLOOKUP(I64,Inputs!$A$7:$G$16,4,FALSE),0),0)</f>
        <v>0</v>
      </c>
      <c r="L64" s="5">
        <f>IFERROR(IF(F64=1,IF(VLOOKUP(I64,Inputs!$A$20:$G$29,5,FALSE)="Stipend Award",VLOOKUP(I64,Inputs!$A$7:$G$16,5,FALSE),0),0),0)</f>
        <v>0</v>
      </c>
      <c r="M64" s="5">
        <f>IFERROR(IF(G64=1,IF(VLOOKUP(I64,Inputs!$A$20:$G$29,6,FALSE)="Stipend Award",VLOOKUP(I64,Inputs!$A$7:$G$16,6,FALSE),0),0),0)</f>
        <v>0</v>
      </c>
      <c r="N64" s="5">
        <f>IFERROR(IF(H64=1,IF(VLOOKUP(I64,Inputs!$A$20:$G$29,7,FALSE)="Stipend Award",VLOOKUP(I64,Inputs!$A$7:$G$16,7,FALSE),0),0),0)</f>
        <v>0</v>
      </c>
      <c r="O64" s="5">
        <f>IFERROR(IF(VLOOKUP(I64,Inputs!$A$20:$G$29,3,FALSE)="Base Increase",VLOOKUP(I64,Inputs!$A$7:$G$16,3,FALSE),0),0)</f>
        <v>0</v>
      </c>
      <c r="P64" s="5">
        <f>IFERROR(IF(VLOOKUP(I64,Inputs!$A$20:$G$29,4,FALSE)="Base Increase",VLOOKUP(I64,Inputs!$A$7:$G$16,4,FALSE),0),0)</f>
        <v>0</v>
      </c>
      <c r="Q64" s="5">
        <f>IFERROR(IF(F64=1,IF(VLOOKUP(I64,Inputs!$A$20:$G$29,5,FALSE)="Base Increase",VLOOKUP(I64,Inputs!$A$7:$G$16,5,FALSE),0),0),0)</f>
        <v>0</v>
      </c>
      <c r="R64" s="5">
        <f>IFERROR(IF(G64=1,IF(VLOOKUP(I64,Inputs!$A$20:$G$29,6,FALSE)="Base Increase",VLOOKUP(I64,Inputs!$A$7:$G$16,6,FALSE),0),0),0)</f>
        <v>0</v>
      </c>
      <c r="S64" s="5">
        <f>IFERROR(IF(H64=1,IF(VLOOKUP(I64,Inputs!$A$20:$G$29,7,FALSE)="Base Increase",VLOOKUP(I64,Inputs!$A$7:$G$16,7,FALSE),0),0),0)</f>
        <v>0</v>
      </c>
      <c r="T64" s="5">
        <f t="shared" si="0"/>
        <v>0</v>
      </c>
      <c r="U64" s="5">
        <f t="shared" si="1"/>
        <v>0</v>
      </c>
      <c r="V64" s="5">
        <f t="shared" si="2"/>
        <v>0</v>
      </c>
      <c r="W64" s="5">
        <f t="shared" si="3"/>
        <v>0</v>
      </c>
      <c r="X64" s="5">
        <f>IF(AND(I64&lt;=4,V64&gt;Inputs!$B$32),MAX(C64,Inputs!$B$32),V64)</f>
        <v>0</v>
      </c>
      <c r="Y64" s="5">
        <f>IF(AND(I64&lt;=4,W64&gt;Inputs!$B$32),MAX(C64,Inputs!$B$32),W64)</f>
        <v>0</v>
      </c>
      <c r="Z64" s="5">
        <f>IF(AND(I64&lt;=7,X64&gt;Inputs!$B$33),MAX(C64,Inputs!$B$33),X64)</f>
        <v>0</v>
      </c>
      <c r="AA64" s="5">
        <f>IF(W64&gt;Inputs!$B$34,Inputs!$B$34,Y64)</f>
        <v>0</v>
      </c>
      <c r="AB64" s="5">
        <f>IF(Z64&gt;Inputs!$B$34,Inputs!$B$34,Z64)</f>
        <v>0</v>
      </c>
      <c r="AC64" s="5">
        <f>IF(AA64&gt;Inputs!$B$34,Inputs!$B$34,AA64)</f>
        <v>0</v>
      </c>
      <c r="AD64" s="11">
        <f t="shared" si="4"/>
        <v>0</v>
      </c>
      <c r="AE64" s="11">
        <f t="shared" si="5"/>
        <v>0</v>
      </c>
    </row>
    <row r="65" spans="1:31" x14ac:dyDescent="0.25">
      <c r="A65" s="1">
        <f>'Salary and Rating'!A66</f>
        <v>0</v>
      </c>
      <c r="B65" s="1">
        <f>'Salary and Rating'!B66</f>
        <v>0</v>
      </c>
      <c r="C65" s="13">
        <f>IF(AND(D65=0,E65=1),'Salary and Rating'!C66,'2012-2013'!AD65)</f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f>'Salary and Rating'!K66</f>
        <v>0</v>
      </c>
      <c r="J65" s="5">
        <f>IFERROR(IF(VLOOKUP(I65,Inputs!$A$20:$G$29,3,FALSE)="Stipend Award",VLOOKUP(I65,Inputs!$A$7:$G$16,3,FALSE),0),0)</f>
        <v>0</v>
      </c>
      <c r="K65" s="5">
        <f>IFERROR(IF(VLOOKUP(I65,Inputs!$A$20:$G$29,4,FALSE)="Stipend Award",VLOOKUP(I65,Inputs!$A$7:$G$16,4,FALSE),0),0)</f>
        <v>0</v>
      </c>
      <c r="L65" s="5">
        <f>IFERROR(IF(F65=1,IF(VLOOKUP(I65,Inputs!$A$20:$G$29,5,FALSE)="Stipend Award",VLOOKUP(I65,Inputs!$A$7:$G$16,5,FALSE),0),0),0)</f>
        <v>0</v>
      </c>
      <c r="M65" s="5">
        <f>IFERROR(IF(G65=1,IF(VLOOKUP(I65,Inputs!$A$20:$G$29,6,FALSE)="Stipend Award",VLOOKUP(I65,Inputs!$A$7:$G$16,6,FALSE),0),0),0)</f>
        <v>0</v>
      </c>
      <c r="N65" s="5">
        <f>IFERROR(IF(H65=1,IF(VLOOKUP(I65,Inputs!$A$20:$G$29,7,FALSE)="Stipend Award",VLOOKUP(I65,Inputs!$A$7:$G$16,7,FALSE),0),0),0)</f>
        <v>0</v>
      </c>
      <c r="O65" s="5">
        <f>IFERROR(IF(VLOOKUP(I65,Inputs!$A$20:$G$29,3,FALSE)="Base Increase",VLOOKUP(I65,Inputs!$A$7:$G$16,3,FALSE),0),0)</f>
        <v>0</v>
      </c>
      <c r="P65" s="5">
        <f>IFERROR(IF(VLOOKUP(I65,Inputs!$A$20:$G$29,4,FALSE)="Base Increase",VLOOKUP(I65,Inputs!$A$7:$G$16,4,FALSE),0),0)</f>
        <v>0</v>
      </c>
      <c r="Q65" s="5">
        <f>IFERROR(IF(F65=1,IF(VLOOKUP(I65,Inputs!$A$20:$G$29,5,FALSE)="Base Increase",VLOOKUP(I65,Inputs!$A$7:$G$16,5,FALSE),0),0),0)</f>
        <v>0</v>
      </c>
      <c r="R65" s="5">
        <f>IFERROR(IF(G65=1,IF(VLOOKUP(I65,Inputs!$A$20:$G$29,6,FALSE)="Base Increase",VLOOKUP(I65,Inputs!$A$7:$G$16,6,FALSE),0),0),0)</f>
        <v>0</v>
      </c>
      <c r="S65" s="5">
        <f>IFERROR(IF(H65=1,IF(VLOOKUP(I65,Inputs!$A$20:$G$29,7,FALSE)="Base Increase",VLOOKUP(I65,Inputs!$A$7:$G$16,7,FALSE),0),0),0)</f>
        <v>0</v>
      </c>
      <c r="T65" s="5">
        <f t="shared" si="0"/>
        <v>0</v>
      </c>
      <c r="U65" s="5">
        <f t="shared" si="1"/>
        <v>0</v>
      </c>
      <c r="V65" s="5">
        <f t="shared" si="2"/>
        <v>0</v>
      </c>
      <c r="W65" s="5">
        <f t="shared" si="3"/>
        <v>0</v>
      </c>
      <c r="X65" s="5">
        <f>IF(AND(I65&lt;=4,V65&gt;Inputs!$B$32),MAX(C65,Inputs!$B$32),V65)</f>
        <v>0</v>
      </c>
      <c r="Y65" s="5">
        <f>IF(AND(I65&lt;=4,W65&gt;Inputs!$B$32),MAX(C65,Inputs!$B$32),W65)</f>
        <v>0</v>
      </c>
      <c r="Z65" s="5">
        <f>IF(AND(I65&lt;=7,X65&gt;Inputs!$B$33),MAX(C65,Inputs!$B$33),X65)</f>
        <v>0</v>
      </c>
      <c r="AA65" s="5">
        <f>IF(W65&gt;Inputs!$B$34,Inputs!$B$34,Y65)</f>
        <v>0</v>
      </c>
      <c r="AB65" s="5">
        <f>IF(Z65&gt;Inputs!$B$34,Inputs!$B$34,Z65)</f>
        <v>0</v>
      </c>
      <c r="AC65" s="5">
        <f>IF(AA65&gt;Inputs!$B$34,Inputs!$B$34,AA65)</f>
        <v>0</v>
      </c>
      <c r="AD65" s="11">
        <f t="shared" si="4"/>
        <v>0</v>
      </c>
      <c r="AE65" s="11">
        <f t="shared" si="5"/>
        <v>0</v>
      </c>
    </row>
    <row r="66" spans="1:31" x14ac:dyDescent="0.25">
      <c r="A66" s="1">
        <f>'Salary and Rating'!A67</f>
        <v>0</v>
      </c>
      <c r="B66" s="1">
        <f>'Salary and Rating'!B67</f>
        <v>0</v>
      </c>
      <c r="C66" s="13">
        <f>IF(AND(D66=0,E66=1),'Salary and Rating'!C67,'2012-2013'!AD66)</f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f>'Salary and Rating'!K67</f>
        <v>0</v>
      </c>
      <c r="J66" s="5">
        <f>IFERROR(IF(VLOOKUP(I66,Inputs!$A$20:$G$29,3,FALSE)="Stipend Award",VLOOKUP(I66,Inputs!$A$7:$G$16,3,FALSE),0),0)</f>
        <v>0</v>
      </c>
      <c r="K66" s="5">
        <f>IFERROR(IF(VLOOKUP(I66,Inputs!$A$20:$G$29,4,FALSE)="Stipend Award",VLOOKUP(I66,Inputs!$A$7:$G$16,4,FALSE),0),0)</f>
        <v>0</v>
      </c>
      <c r="L66" s="5">
        <f>IFERROR(IF(F66=1,IF(VLOOKUP(I66,Inputs!$A$20:$G$29,5,FALSE)="Stipend Award",VLOOKUP(I66,Inputs!$A$7:$G$16,5,FALSE),0),0),0)</f>
        <v>0</v>
      </c>
      <c r="M66" s="5">
        <f>IFERROR(IF(G66=1,IF(VLOOKUP(I66,Inputs!$A$20:$G$29,6,FALSE)="Stipend Award",VLOOKUP(I66,Inputs!$A$7:$G$16,6,FALSE),0),0),0)</f>
        <v>0</v>
      </c>
      <c r="N66" s="5">
        <f>IFERROR(IF(H66=1,IF(VLOOKUP(I66,Inputs!$A$20:$G$29,7,FALSE)="Stipend Award",VLOOKUP(I66,Inputs!$A$7:$G$16,7,FALSE),0),0),0)</f>
        <v>0</v>
      </c>
      <c r="O66" s="5">
        <f>IFERROR(IF(VLOOKUP(I66,Inputs!$A$20:$G$29,3,FALSE)="Base Increase",VLOOKUP(I66,Inputs!$A$7:$G$16,3,FALSE),0),0)</f>
        <v>0</v>
      </c>
      <c r="P66" s="5">
        <f>IFERROR(IF(VLOOKUP(I66,Inputs!$A$20:$G$29,4,FALSE)="Base Increase",VLOOKUP(I66,Inputs!$A$7:$G$16,4,FALSE),0),0)</f>
        <v>0</v>
      </c>
      <c r="Q66" s="5">
        <f>IFERROR(IF(F66=1,IF(VLOOKUP(I66,Inputs!$A$20:$G$29,5,FALSE)="Base Increase",VLOOKUP(I66,Inputs!$A$7:$G$16,5,FALSE),0),0),0)</f>
        <v>0</v>
      </c>
      <c r="R66" s="5">
        <f>IFERROR(IF(G66=1,IF(VLOOKUP(I66,Inputs!$A$20:$G$29,6,FALSE)="Base Increase",VLOOKUP(I66,Inputs!$A$7:$G$16,6,FALSE),0),0),0)</f>
        <v>0</v>
      </c>
      <c r="S66" s="5">
        <f>IFERROR(IF(H66=1,IF(VLOOKUP(I66,Inputs!$A$20:$G$29,7,FALSE)="Base Increase",VLOOKUP(I66,Inputs!$A$7:$G$16,7,FALSE),0),0),0)</f>
        <v>0</v>
      </c>
      <c r="T66" s="5">
        <f t="shared" si="0"/>
        <v>0</v>
      </c>
      <c r="U66" s="5">
        <f t="shared" si="1"/>
        <v>0</v>
      </c>
      <c r="V66" s="5">
        <f t="shared" si="2"/>
        <v>0</v>
      </c>
      <c r="W66" s="5">
        <f t="shared" si="3"/>
        <v>0</v>
      </c>
      <c r="X66" s="5">
        <f>IF(AND(I66&lt;=4,V66&gt;Inputs!$B$32),MAX(C66,Inputs!$B$32),V66)</f>
        <v>0</v>
      </c>
      <c r="Y66" s="5">
        <f>IF(AND(I66&lt;=4,W66&gt;Inputs!$B$32),MAX(C66,Inputs!$B$32),W66)</f>
        <v>0</v>
      </c>
      <c r="Z66" s="5">
        <f>IF(AND(I66&lt;=7,X66&gt;Inputs!$B$33),MAX(C66,Inputs!$B$33),X66)</f>
        <v>0</v>
      </c>
      <c r="AA66" s="5">
        <f>IF(W66&gt;Inputs!$B$34,Inputs!$B$34,Y66)</f>
        <v>0</v>
      </c>
      <c r="AB66" s="5">
        <f>IF(Z66&gt;Inputs!$B$34,Inputs!$B$34,Z66)</f>
        <v>0</v>
      </c>
      <c r="AC66" s="5">
        <f>IF(AA66&gt;Inputs!$B$34,Inputs!$B$34,AA66)</f>
        <v>0</v>
      </c>
      <c r="AD66" s="11">
        <f t="shared" si="4"/>
        <v>0</v>
      </c>
      <c r="AE66" s="11">
        <f t="shared" si="5"/>
        <v>0</v>
      </c>
    </row>
    <row r="67" spans="1:31" x14ac:dyDescent="0.25">
      <c r="A67" s="1">
        <f>'Salary and Rating'!A68</f>
        <v>0</v>
      </c>
      <c r="B67" s="1">
        <f>'Salary and Rating'!B68</f>
        <v>0</v>
      </c>
      <c r="C67" s="13">
        <f>IF(AND(D67=0,E67=1),'Salary and Rating'!C68,'2012-2013'!AD67)</f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f>'Salary and Rating'!K68</f>
        <v>0</v>
      </c>
      <c r="J67" s="5">
        <f>IFERROR(IF(VLOOKUP(I67,Inputs!$A$20:$G$29,3,FALSE)="Stipend Award",VLOOKUP(I67,Inputs!$A$7:$G$16,3,FALSE),0),0)</f>
        <v>0</v>
      </c>
      <c r="K67" s="5">
        <f>IFERROR(IF(VLOOKUP(I67,Inputs!$A$20:$G$29,4,FALSE)="Stipend Award",VLOOKUP(I67,Inputs!$A$7:$G$16,4,FALSE),0),0)</f>
        <v>0</v>
      </c>
      <c r="L67" s="5">
        <f>IFERROR(IF(F67=1,IF(VLOOKUP(I67,Inputs!$A$20:$G$29,5,FALSE)="Stipend Award",VLOOKUP(I67,Inputs!$A$7:$G$16,5,FALSE),0),0),0)</f>
        <v>0</v>
      </c>
      <c r="M67" s="5">
        <f>IFERROR(IF(G67=1,IF(VLOOKUP(I67,Inputs!$A$20:$G$29,6,FALSE)="Stipend Award",VLOOKUP(I67,Inputs!$A$7:$G$16,6,FALSE),0),0),0)</f>
        <v>0</v>
      </c>
      <c r="N67" s="5">
        <f>IFERROR(IF(H67=1,IF(VLOOKUP(I67,Inputs!$A$20:$G$29,7,FALSE)="Stipend Award",VLOOKUP(I67,Inputs!$A$7:$G$16,7,FALSE),0),0),0)</f>
        <v>0</v>
      </c>
      <c r="O67" s="5">
        <f>IFERROR(IF(VLOOKUP(I67,Inputs!$A$20:$G$29,3,FALSE)="Base Increase",VLOOKUP(I67,Inputs!$A$7:$G$16,3,FALSE),0),0)</f>
        <v>0</v>
      </c>
      <c r="P67" s="5">
        <f>IFERROR(IF(VLOOKUP(I67,Inputs!$A$20:$G$29,4,FALSE)="Base Increase",VLOOKUP(I67,Inputs!$A$7:$G$16,4,FALSE),0),0)</f>
        <v>0</v>
      </c>
      <c r="Q67" s="5">
        <f>IFERROR(IF(F67=1,IF(VLOOKUP(I67,Inputs!$A$20:$G$29,5,FALSE)="Base Increase",VLOOKUP(I67,Inputs!$A$7:$G$16,5,FALSE),0),0),0)</f>
        <v>0</v>
      </c>
      <c r="R67" s="5">
        <f>IFERROR(IF(G67=1,IF(VLOOKUP(I67,Inputs!$A$20:$G$29,6,FALSE)="Base Increase",VLOOKUP(I67,Inputs!$A$7:$G$16,6,FALSE),0),0),0)</f>
        <v>0</v>
      </c>
      <c r="S67" s="5">
        <f>IFERROR(IF(H67=1,IF(VLOOKUP(I67,Inputs!$A$20:$G$29,7,FALSE)="Base Increase",VLOOKUP(I67,Inputs!$A$7:$G$16,7,FALSE),0),0),0)</f>
        <v>0</v>
      </c>
      <c r="T67" s="5">
        <f t="shared" si="0"/>
        <v>0</v>
      </c>
      <c r="U67" s="5">
        <f t="shared" si="1"/>
        <v>0</v>
      </c>
      <c r="V67" s="5">
        <f t="shared" si="2"/>
        <v>0</v>
      </c>
      <c r="W67" s="5">
        <f t="shared" si="3"/>
        <v>0</v>
      </c>
      <c r="X67" s="5">
        <f>IF(AND(I67&lt;=4,V67&gt;Inputs!$B$32),MAX(C67,Inputs!$B$32),V67)</f>
        <v>0</v>
      </c>
      <c r="Y67" s="5">
        <f>IF(AND(I67&lt;=4,W67&gt;Inputs!$B$32),MAX(C67,Inputs!$B$32),W67)</f>
        <v>0</v>
      </c>
      <c r="Z67" s="5">
        <f>IF(AND(I67&lt;=7,X67&gt;Inputs!$B$33),MAX(C67,Inputs!$B$33),X67)</f>
        <v>0</v>
      </c>
      <c r="AA67" s="5">
        <f>IF(W67&gt;Inputs!$B$34,Inputs!$B$34,Y67)</f>
        <v>0</v>
      </c>
      <c r="AB67" s="5">
        <f>IF(Z67&gt;Inputs!$B$34,Inputs!$B$34,Z67)</f>
        <v>0</v>
      </c>
      <c r="AC67" s="5">
        <f>IF(AA67&gt;Inputs!$B$34,Inputs!$B$34,AA67)</f>
        <v>0</v>
      </c>
      <c r="AD67" s="11">
        <f t="shared" si="4"/>
        <v>0</v>
      </c>
      <c r="AE67" s="11">
        <f t="shared" si="5"/>
        <v>0</v>
      </c>
    </row>
    <row r="68" spans="1:31" x14ac:dyDescent="0.25">
      <c r="A68" s="1">
        <f>'Salary and Rating'!A69</f>
        <v>0</v>
      </c>
      <c r="B68" s="1">
        <f>'Salary and Rating'!B69</f>
        <v>0</v>
      </c>
      <c r="C68" s="13">
        <f>IF(AND(D68=0,E68=1),'Salary and Rating'!C69,'2012-2013'!AD68)</f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f>'Salary and Rating'!K69</f>
        <v>0</v>
      </c>
      <c r="J68" s="5">
        <f>IFERROR(IF(VLOOKUP(I68,Inputs!$A$20:$G$29,3,FALSE)="Stipend Award",VLOOKUP(I68,Inputs!$A$7:$G$16,3,FALSE),0),0)</f>
        <v>0</v>
      </c>
      <c r="K68" s="5">
        <f>IFERROR(IF(VLOOKUP(I68,Inputs!$A$20:$G$29,4,FALSE)="Stipend Award",VLOOKUP(I68,Inputs!$A$7:$G$16,4,FALSE),0),0)</f>
        <v>0</v>
      </c>
      <c r="L68" s="5">
        <f>IFERROR(IF(F68=1,IF(VLOOKUP(I68,Inputs!$A$20:$G$29,5,FALSE)="Stipend Award",VLOOKUP(I68,Inputs!$A$7:$G$16,5,FALSE),0),0),0)</f>
        <v>0</v>
      </c>
      <c r="M68" s="5">
        <f>IFERROR(IF(G68=1,IF(VLOOKUP(I68,Inputs!$A$20:$G$29,6,FALSE)="Stipend Award",VLOOKUP(I68,Inputs!$A$7:$G$16,6,FALSE),0),0),0)</f>
        <v>0</v>
      </c>
      <c r="N68" s="5">
        <f>IFERROR(IF(H68=1,IF(VLOOKUP(I68,Inputs!$A$20:$G$29,7,FALSE)="Stipend Award",VLOOKUP(I68,Inputs!$A$7:$G$16,7,FALSE),0),0),0)</f>
        <v>0</v>
      </c>
      <c r="O68" s="5">
        <f>IFERROR(IF(VLOOKUP(I68,Inputs!$A$20:$G$29,3,FALSE)="Base Increase",VLOOKUP(I68,Inputs!$A$7:$G$16,3,FALSE),0),0)</f>
        <v>0</v>
      </c>
      <c r="P68" s="5">
        <f>IFERROR(IF(VLOOKUP(I68,Inputs!$A$20:$G$29,4,FALSE)="Base Increase",VLOOKUP(I68,Inputs!$A$7:$G$16,4,FALSE),0),0)</f>
        <v>0</v>
      </c>
      <c r="Q68" s="5">
        <f>IFERROR(IF(F68=1,IF(VLOOKUP(I68,Inputs!$A$20:$G$29,5,FALSE)="Base Increase",VLOOKUP(I68,Inputs!$A$7:$G$16,5,FALSE),0),0),0)</f>
        <v>0</v>
      </c>
      <c r="R68" s="5">
        <f>IFERROR(IF(G68=1,IF(VLOOKUP(I68,Inputs!$A$20:$G$29,6,FALSE)="Base Increase",VLOOKUP(I68,Inputs!$A$7:$G$16,6,FALSE),0),0),0)</f>
        <v>0</v>
      </c>
      <c r="S68" s="5">
        <f>IFERROR(IF(H68=1,IF(VLOOKUP(I68,Inputs!$A$20:$G$29,7,FALSE)="Base Increase",VLOOKUP(I68,Inputs!$A$7:$G$16,7,FALSE),0),0),0)</f>
        <v>0</v>
      </c>
      <c r="T68" s="5">
        <f t="shared" si="0"/>
        <v>0</v>
      </c>
      <c r="U68" s="5">
        <f t="shared" si="1"/>
        <v>0</v>
      </c>
      <c r="V68" s="5">
        <f t="shared" si="2"/>
        <v>0</v>
      </c>
      <c r="W68" s="5">
        <f t="shared" si="3"/>
        <v>0</v>
      </c>
      <c r="X68" s="5">
        <f>IF(AND(I68&lt;=4,V68&gt;Inputs!$B$32),MAX(C68,Inputs!$B$32),V68)</f>
        <v>0</v>
      </c>
      <c r="Y68" s="5">
        <f>IF(AND(I68&lt;=4,W68&gt;Inputs!$B$32),MAX(C68,Inputs!$B$32),W68)</f>
        <v>0</v>
      </c>
      <c r="Z68" s="5">
        <f>IF(AND(I68&lt;=7,X68&gt;Inputs!$B$33),MAX(C68,Inputs!$B$33),X68)</f>
        <v>0</v>
      </c>
      <c r="AA68" s="5">
        <f>IF(W68&gt;Inputs!$B$34,Inputs!$B$34,Y68)</f>
        <v>0</v>
      </c>
      <c r="AB68" s="5">
        <f>IF(Z68&gt;Inputs!$B$34,Inputs!$B$34,Z68)</f>
        <v>0</v>
      </c>
      <c r="AC68" s="5">
        <f>IF(AA68&gt;Inputs!$B$34,Inputs!$B$34,AA68)</f>
        <v>0</v>
      </c>
      <c r="AD68" s="11">
        <f t="shared" si="4"/>
        <v>0</v>
      </c>
      <c r="AE68" s="11">
        <f t="shared" si="5"/>
        <v>0</v>
      </c>
    </row>
    <row r="69" spans="1:31" x14ac:dyDescent="0.25">
      <c r="A69" s="1">
        <f>'Salary and Rating'!A70</f>
        <v>0</v>
      </c>
      <c r="B69" s="1">
        <f>'Salary and Rating'!B70</f>
        <v>0</v>
      </c>
      <c r="C69" s="13">
        <f>IF(AND(D69=0,E69=1),'Salary and Rating'!C70,'2012-2013'!AD69)</f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f>'Salary and Rating'!K70</f>
        <v>0</v>
      </c>
      <c r="J69" s="5">
        <f>IFERROR(IF(VLOOKUP(I69,Inputs!$A$20:$G$29,3,FALSE)="Stipend Award",VLOOKUP(I69,Inputs!$A$7:$G$16,3,FALSE),0),0)</f>
        <v>0</v>
      </c>
      <c r="K69" s="5">
        <f>IFERROR(IF(VLOOKUP(I69,Inputs!$A$20:$G$29,4,FALSE)="Stipend Award",VLOOKUP(I69,Inputs!$A$7:$G$16,4,FALSE),0),0)</f>
        <v>0</v>
      </c>
      <c r="L69" s="5">
        <f>IFERROR(IF(F69=1,IF(VLOOKUP(I69,Inputs!$A$20:$G$29,5,FALSE)="Stipend Award",VLOOKUP(I69,Inputs!$A$7:$G$16,5,FALSE),0),0),0)</f>
        <v>0</v>
      </c>
      <c r="M69" s="5">
        <f>IFERROR(IF(G69=1,IF(VLOOKUP(I69,Inputs!$A$20:$G$29,6,FALSE)="Stipend Award",VLOOKUP(I69,Inputs!$A$7:$G$16,6,FALSE),0),0),0)</f>
        <v>0</v>
      </c>
      <c r="N69" s="5">
        <f>IFERROR(IF(H69=1,IF(VLOOKUP(I69,Inputs!$A$20:$G$29,7,FALSE)="Stipend Award",VLOOKUP(I69,Inputs!$A$7:$G$16,7,FALSE),0),0),0)</f>
        <v>0</v>
      </c>
      <c r="O69" s="5">
        <f>IFERROR(IF(VLOOKUP(I69,Inputs!$A$20:$G$29,3,FALSE)="Base Increase",VLOOKUP(I69,Inputs!$A$7:$G$16,3,FALSE),0),0)</f>
        <v>0</v>
      </c>
      <c r="P69" s="5">
        <f>IFERROR(IF(VLOOKUP(I69,Inputs!$A$20:$G$29,4,FALSE)="Base Increase",VLOOKUP(I69,Inputs!$A$7:$G$16,4,FALSE),0),0)</f>
        <v>0</v>
      </c>
      <c r="Q69" s="5">
        <f>IFERROR(IF(F69=1,IF(VLOOKUP(I69,Inputs!$A$20:$G$29,5,FALSE)="Base Increase",VLOOKUP(I69,Inputs!$A$7:$G$16,5,FALSE),0),0),0)</f>
        <v>0</v>
      </c>
      <c r="R69" s="5">
        <f>IFERROR(IF(G69=1,IF(VLOOKUP(I69,Inputs!$A$20:$G$29,6,FALSE)="Base Increase",VLOOKUP(I69,Inputs!$A$7:$G$16,6,FALSE),0),0),0)</f>
        <v>0</v>
      </c>
      <c r="S69" s="5">
        <f>IFERROR(IF(H69=1,IF(VLOOKUP(I69,Inputs!$A$20:$G$29,7,FALSE)="Base Increase",VLOOKUP(I69,Inputs!$A$7:$G$16,7,FALSE),0),0),0)</f>
        <v>0</v>
      </c>
      <c r="T69" s="5">
        <f t="shared" ref="T69:T132" si="6">SUM(J69:N69)</f>
        <v>0</v>
      </c>
      <c r="U69" s="5">
        <f t="shared" ref="U69:U132" si="7">SUM(O69:S69)</f>
        <v>0</v>
      </c>
      <c r="V69" s="5">
        <f t="shared" ref="V69:V132" si="8">U69+C69</f>
        <v>0</v>
      </c>
      <c r="W69" s="5">
        <f t="shared" ref="W69:W132" si="9">U69+T69+C69</f>
        <v>0</v>
      </c>
      <c r="X69" s="5">
        <f>IF(AND(I69&lt;=4,V69&gt;Inputs!$B$32),MAX(C69,Inputs!$B$32),V69)</f>
        <v>0</v>
      </c>
      <c r="Y69" s="5">
        <f>IF(AND(I69&lt;=4,W69&gt;Inputs!$B$32),MAX(C69,Inputs!$B$32),W69)</f>
        <v>0</v>
      </c>
      <c r="Z69" s="5">
        <f>IF(AND(I69&lt;=7,X69&gt;Inputs!$B$33),MAX(C69,Inputs!$B$33),X69)</f>
        <v>0</v>
      </c>
      <c r="AA69" s="5">
        <f>IF(W69&gt;Inputs!$B$34,Inputs!$B$34,Y69)</f>
        <v>0</v>
      </c>
      <c r="AB69" s="5">
        <f>IF(Z69&gt;Inputs!$B$34,Inputs!$B$34,Z69)</f>
        <v>0</v>
      </c>
      <c r="AC69" s="5">
        <f>IF(AA69&gt;Inputs!$B$34,Inputs!$B$34,AA69)</f>
        <v>0</v>
      </c>
      <c r="AD69" s="11">
        <f t="shared" ref="AD69:AD132" si="10">IF(E69=0,0,AB69)</f>
        <v>0</v>
      </c>
      <c r="AE69" s="11">
        <f t="shared" ref="AE69:AE132" si="11">IF(E69=0,0,AC69)</f>
        <v>0</v>
      </c>
    </row>
    <row r="70" spans="1:31" x14ac:dyDescent="0.25">
      <c r="A70" s="1">
        <f>'Salary and Rating'!A71</f>
        <v>0</v>
      </c>
      <c r="B70" s="1">
        <f>'Salary and Rating'!B71</f>
        <v>0</v>
      </c>
      <c r="C70" s="13">
        <f>IF(AND(D70=0,E70=1),'Salary and Rating'!C71,'2012-2013'!AD70)</f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f>'Salary and Rating'!K71</f>
        <v>0</v>
      </c>
      <c r="J70" s="5">
        <f>IFERROR(IF(VLOOKUP(I70,Inputs!$A$20:$G$29,3,FALSE)="Stipend Award",VLOOKUP(I70,Inputs!$A$7:$G$16,3,FALSE),0),0)</f>
        <v>0</v>
      </c>
      <c r="K70" s="5">
        <f>IFERROR(IF(VLOOKUP(I70,Inputs!$A$20:$G$29,4,FALSE)="Stipend Award",VLOOKUP(I70,Inputs!$A$7:$G$16,4,FALSE),0),0)</f>
        <v>0</v>
      </c>
      <c r="L70" s="5">
        <f>IFERROR(IF(F70=1,IF(VLOOKUP(I70,Inputs!$A$20:$G$29,5,FALSE)="Stipend Award",VLOOKUP(I70,Inputs!$A$7:$G$16,5,FALSE),0),0),0)</f>
        <v>0</v>
      </c>
      <c r="M70" s="5">
        <f>IFERROR(IF(G70=1,IF(VLOOKUP(I70,Inputs!$A$20:$G$29,6,FALSE)="Stipend Award",VLOOKUP(I70,Inputs!$A$7:$G$16,6,FALSE),0),0),0)</f>
        <v>0</v>
      </c>
      <c r="N70" s="5">
        <f>IFERROR(IF(H70=1,IF(VLOOKUP(I70,Inputs!$A$20:$G$29,7,FALSE)="Stipend Award",VLOOKUP(I70,Inputs!$A$7:$G$16,7,FALSE),0),0),0)</f>
        <v>0</v>
      </c>
      <c r="O70" s="5">
        <f>IFERROR(IF(VLOOKUP(I70,Inputs!$A$20:$G$29,3,FALSE)="Base Increase",VLOOKUP(I70,Inputs!$A$7:$G$16,3,FALSE),0),0)</f>
        <v>0</v>
      </c>
      <c r="P70" s="5">
        <f>IFERROR(IF(VLOOKUP(I70,Inputs!$A$20:$G$29,4,FALSE)="Base Increase",VLOOKUP(I70,Inputs!$A$7:$G$16,4,FALSE),0),0)</f>
        <v>0</v>
      </c>
      <c r="Q70" s="5">
        <f>IFERROR(IF(F70=1,IF(VLOOKUP(I70,Inputs!$A$20:$G$29,5,FALSE)="Base Increase",VLOOKUP(I70,Inputs!$A$7:$G$16,5,FALSE),0),0),0)</f>
        <v>0</v>
      </c>
      <c r="R70" s="5">
        <f>IFERROR(IF(G70=1,IF(VLOOKUP(I70,Inputs!$A$20:$G$29,6,FALSE)="Base Increase",VLOOKUP(I70,Inputs!$A$7:$G$16,6,FALSE),0),0),0)</f>
        <v>0</v>
      </c>
      <c r="S70" s="5">
        <f>IFERROR(IF(H70=1,IF(VLOOKUP(I70,Inputs!$A$20:$G$29,7,FALSE)="Base Increase",VLOOKUP(I70,Inputs!$A$7:$G$16,7,FALSE),0),0),0)</f>
        <v>0</v>
      </c>
      <c r="T70" s="5">
        <f t="shared" si="6"/>
        <v>0</v>
      </c>
      <c r="U70" s="5">
        <f t="shared" si="7"/>
        <v>0</v>
      </c>
      <c r="V70" s="5">
        <f t="shared" si="8"/>
        <v>0</v>
      </c>
      <c r="W70" s="5">
        <f t="shared" si="9"/>
        <v>0</v>
      </c>
      <c r="X70" s="5">
        <f>IF(AND(I70&lt;=4,V70&gt;Inputs!$B$32),MAX(C70,Inputs!$B$32),V70)</f>
        <v>0</v>
      </c>
      <c r="Y70" s="5">
        <f>IF(AND(I70&lt;=4,W70&gt;Inputs!$B$32),MAX(C70,Inputs!$B$32),W70)</f>
        <v>0</v>
      </c>
      <c r="Z70" s="5">
        <f>IF(AND(I70&lt;=7,X70&gt;Inputs!$B$33),MAX(C70,Inputs!$B$33),X70)</f>
        <v>0</v>
      </c>
      <c r="AA70" s="5">
        <f>IF(W70&gt;Inputs!$B$34,Inputs!$B$34,Y70)</f>
        <v>0</v>
      </c>
      <c r="AB70" s="5">
        <f>IF(Z70&gt;Inputs!$B$34,Inputs!$B$34,Z70)</f>
        <v>0</v>
      </c>
      <c r="AC70" s="5">
        <f>IF(AA70&gt;Inputs!$B$34,Inputs!$B$34,AA70)</f>
        <v>0</v>
      </c>
      <c r="AD70" s="11">
        <f t="shared" si="10"/>
        <v>0</v>
      </c>
      <c r="AE70" s="11">
        <f t="shared" si="11"/>
        <v>0</v>
      </c>
    </row>
    <row r="71" spans="1:31" x14ac:dyDescent="0.25">
      <c r="A71" s="1">
        <f>'Salary and Rating'!A72</f>
        <v>0</v>
      </c>
      <c r="B71" s="1">
        <f>'Salary and Rating'!B72</f>
        <v>0</v>
      </c>
      <c r="C71" s="13">
        <f>IF(AND(D71=0,E71=1),'Salary and Rating'!C72,'2012-2013'!AD71)</f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f>'Salary and Rating'!K72</f>
        <v>0</v>
      </c>
      <c r="J71" s="5">
        <f>IFERROR(IF(VLOOKUP(I71,Inputs!$A$20:$G$29,3,FALSE)="Stipend Award",VLOOKUP(I71,Inputs!$A$7:$G$16,3,FALSE),0),0)</f>
        <v>0</v>
      </c>
      <c r="K71" s="5">
        <f>IFERROR(IF(VLOOKUP(I71,Inputs!$A$20:$G$29,4,FALSE)="Stipend Award",VLOOKUP(I71,Inputs!$A$7:$G$16,4,FALSE),0),0)</f>
        <v>0</v>
      </c>
      <c r="L71" s="5">
        <f>IFERROR(IF(F71=1,IF(VLOOKUP(I71,Inputs!$A$20:$G$29,5,FALSE)="Stipend Award",VLOOKUP(I71,Inputs!$A$7:$G$16,5,FALSE),0),0),0)</f>
        <v>0</v>
      </c>
      <c r="M71" s="5">
        <f>IFERROR(IF(G71=1,IF(VLOOKUP(I71,Inputs!$A$20:$G$29,6,FALSE)="Stipend Award",VLOOKUP(I71,Inputs!$A$7:$G$16,6,FALSE),0),0),0)</f>
        <v>0</v>
      </c>
      <c r="N71" s="5">
        <f>IFERROR(IF(H71=1,IF(VLOOKUP(I71,Inputs!$A$20:$G$29,7,FALSE)="Stipend Award",VLOOKUP(I71,Inputs!$A$7:$G$16,7,FALSE),0),0),0)</f>
        <v>0</v>
      </c>
      <c r="O71" s="5">
        <f>IFERROR(IF(VLOOKUP(I71,Inputs!$A$20:$G$29,3,FALSE)="Base Increase",VLOOKUP(I71,Inputs!$A$7:$G$16,3,FALSE),0),0)</f>
        <v>0</v>
      </c>
      <c r="P71" s="5">
        <f>IFERROR(IF(VLOOKUP(I71,Inputs!$A$20:$G$29,4,FALSE)="Base Increase",VLOOKUP(I71,Inputs!$A$7:$G$16,4,FALSE),0),0)</f>
        <v>0</v>
      </c>
      <c r="Q71" s="5">
        <f>IFERROR(IF(F71=1,IF(VLOOKUP(I71,Inputs!$A$20:$G$29,5,FALSE)="Base Increase",VLOOKUP(I71,Inputs!$A$7:$G$16,5,FALSE),0),0),0)</f>
        <v>0</v>
      </c>
      <c r="R71" s="5">
        <f>IFERROR(IF(G71=1,IF(VLOOKUP(I71,Inputs!$A$20:$G$29,6,FALSE)="Base Increase",VLOOKUP(I71,Inputs!$A$7:$G$16,6,FALSE),0),0),0)</f>
        <v>0</v>
      </c>
      <c r="S71" s="5">
        <f>IFERROR(IF(H71=1,IF(VLOOKUP(I71,Inputs!$A$20:$G$29,7,FALSE)="Base Increase",VLOOKUP(I71,Inputs!$A$7:$G$16,7,FALSE),0),0),0)</f>
        <v>0</v>
      </c>
      <c r="T71" s="5">
        <f t="shared" si="6"/>
        <v>0</v>
      </c>
      <c r="U71" s="5">
        <f t="shared" si="7"/>
        <v>0</v>
      </c>
      <c r="V71" s="5">
        <f t="shared" si="8"/>
        <v>0</v>
      </c>
      <c r="W71" s="5">
        <f t="shared" si="9"/>
        <v>0</v>
      </c>
      <c r="X71" s="5">
        <f>IF(AND(I71&lt;=4,V71&gt;Inputs!$B$32),MAX(C71,Inputs!$B$32),V71)</f>
        <v>0</v>
      </c>
      <c r="Y71" s="5">
        <f>IF(AND(I71&lt;=4,W71&gt;Inputs!$B$32),MAX(C71,Inputs!$B$32),W71)</f>
        <v>0</v>
      </c>
      <c r="Z71" s="5">
        <f>IF(AND(I71&lt;=7,X71&gt;Inputs!$B$33),MAX(C71,Inputs!$B$33),X71)</f>
        <v>0</v>
      </c>
      <c r="AA71" s="5">
        <f>IF(W71&gt;Inputs!$B$34,Inputs!$B$34,Y71)</f>
        <v>0</v>
      </c>
      <c r="AB71" s="5">
        <f>IF(Z71&gt;Inputs!$B$34,Inputs!$B$34,Z71)</f>
        <v>0</v>
      </c>
      <c r="AC71" s="5">
        <f>IF(AA71&gt;Inputs!$B$34,Inputs!$B$34,AA71)</f>
        <v>0</v>
      </c>
      <c r="AD71" s="11">
        <f t="shared" si="10"/>
        <v>0</v>
      </c>
      <c r="AE71" s="11">
        <f t="shared" si="11"/>
        <v>0</v>
      </c>
    </row>
    <row r="72" spans="1:31" x14ac:dyDescent="0.25">
      <c r="A72" s="1">
        <f>'Salary and Rating'!A73</f>
        <v>0</v>
      </c>
      <c r="B72" s="1">
        <f>'Salary and Rating'!B73</f>
        <v>0</v>
      </c>
      <c r="C72" s="13">
        <f>IF(AND(D72=0,E72=1),'Salary and Rating'!C73,'2012-2013'!AD72)</f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f>'Salary and Rating'!K73</f>
        <v>0</v>
      </c>
      <c r="J72" s="5">
        <f>IFERROR(IF(VLOOKUP(I72,Inputs!$A$20:$G$29,3,FALSE)="Stipend Award",VLOOKUP(I72,Inputs!$A$7:$G$16,3,FALSE),0),0)</f>
        <v>0</v>
      </c>
      <c r="K72" s="5">
        <f>IFERROR(IF(VLOOKUP(I72,Inputs!$A$20:$G$29,4,FALSE)="Stipend Award",VLOOKUP(I72,Inputs!$A$7:$G$16,4,FALSE),0),0)</f>
        <v>0</v>
      </c>
      <c r="L72" s="5">
        <f>IFERROR(IF(F72=1,IF(VLOOKUP(I72,Inputs!$A$20:$G$29,5,FALSE)="Stipend Award",VLOOKUP(I72,Inputs!$A$7:$G$16,5,FALSE),0),0),0)</f>
        <v>0</v>
      </c>
      <c r="M72" s="5">
        <f>IFERROR(IF(G72=1,IF(VLOOKUP(I72,Inputs!$A$20:$G$29,6,FALSE)="Stipend Award",VLOOKUP(I72,Inputs!$A$7:$G$16,6,FALSE),0),0),0)</f>
        <v>0</v>
      </c>
      <c r="N72" s="5">
        <f>IFERROR(IF(H72=1,IF(VLOOKUP(I72,Inputs!$A$20:$G$29,7,FALSE)="Stipend Award",VLOOKUP(I72,Inputs!$A$7:$G$16,7,FALSE),0),0),0)</f>
        <v>0</v>
      </c>
      <c r="O72" s="5">
        <f>IFERROR(IF(VLOOKUP(I72,Inputs!$A$20:$G$29,3,FALSE)="Base Increase",VLOOKUP(I72,Inputs!$A$7:$G$16,3,FALSE),0),0)</f>
        <v>0</v>
      </c>
      <c r="P72" s="5">
        <f>IFERROR(IF(VLOOKUP(I72,Inputs!$A$20:$G$29,4,FALSE)="Base Increase",VLOOKUP(I72,Inputs!$A$7:$G$16,4,FALSE),0),0)</f>
        <v>0</v>
      </c>
      <c r="Q72" s="5">
        <f>IFERROR(IF(F72=1,IF(VLOOKUP(I72,Inputs!$A$20:$G$29,5,FALSE)="Base Increase",VLOOKUP(I72,Inputs!$A$7:$G$16,5,FALSE),0),0),0)</f>
        <v>0</v>
      </c>
      <c r="R72" s="5">
        <f>IFERROR(IF(G72=1,IF(VLOOKUP(I72,Inputs!$A$20:$G$29,6,FALSE)="Base Increase",VLOOKUP(I72,Inputs!$A$7:$G$16,6,FALSE),0),0),0)</f>
        <v>0</v>
      </c>
      <c r="S72" s="5">
        <f>IFERROR(IF(H72=1,IF(VLOOKUP(I72,Inputs!$A$20:$G$29,7,FALSE)="Base Increase",VLOOKUP(I72,Inputs!$A$7:$G$16,7,FALSE),0),0),0)</f>
        <v>0</v>
      </c>
      <c r="T72" s="5">
        <f t="shared" si="6"/>
        <v>0</v>
      </c>
      <c r="U72" s="5">
        <f t="shared" si="7"/>
        <v>0</v>
      </c>
      <c r="V72" s="5">
        <f t="shared" si="8"/>
        <v>0</v>
      </c>
      <c r="W72" s="5">
        <f t="shared" si="9"/>
        <v>0</v>
      </c>
      <c r="X72" s="5">
        <f>IF(AND(I72&lt;=4,V72&gt;Inputs!$B$32),MAX(C72,Inputs!$B$32),V72)</f>
        <v>0</v>
      </c>
      <c r="Y72" s="5">
        <f>IF(AND(I72&lt;=4,W72&gt;Inputs!$B$32),MAX(C72,Inputs!$B$32),W72)</f>
        <v>0</v>
      </c>
      <c r="Z72" s="5">
        <f>IF(AND(I72&lt;=7,X72&gt;Inputs!$B$33),MAX(C72,Inputs!$B$33),X72)</f>
        <v>0</v>
      </c>
      <c r="AA72" s="5">
        <f>IF(W72&gt;Inputs!$B$34,Inputs!$B$34,Y72)</f>
        <v>0</v>
      </c>
      <c r="AB72" s="5">
        <f>IF(Z72&gt;Inputs!$B$34,Inputs!$B$34,Z72)</f>
        <v>0</v>
      </c>
      <c r="AC72" s="5">
        <f>IF(AA72&gt;Inputs!$B$34,Inputs!$B$34,AA72)</f>
        <v>0</v>
      </c>
      <c r="AD72" s="11">
        <f t="shared" si="10"/>
        <v>0</v>
      </c>
      <c r="AE72" s="11">
        <f t="shared" si="11"/>
        <v>0</v>
      </c>
    </row>
    <row r="73" spans="1:31" x14ac:dyDescent="0.25">
      <c r="A73" s="1">
        <f>'Salary and Rating'!A74</f>
        <v>0</v>
      </c>
      <c r="B73" s="1">
        <f>'Salary and Rating'!B74</f>
        <v>0</v>
      </c>
      <c r="C73" s="13">
        <f>IF(AND(D73=0,E73=1),'Salary and Rating'!C74,'2012-2013'!AD73)</f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f>'Salary and Rating'!K74</f>
        <v>0</v>
      </c>
      <c r="J73" s="5">
        <f>IFERROR(IF(VLOOKUP(I73,Inputs!$A$20:$G$29,3,FALSE)="Stipend Award",VLOOKUP(I73,Inputs!$A$7:$G$16,3,FALSE),0),0)</f>
        <v>0</v>
      </c>
      <c r="K73" s="5">
        <f>IFERROR(IF(VLOOKUP(I73,Inputs!$A$20:$G$29,4,FALSE)="Stipend Award",VLOOKUP(I73,Inputs!$A$7:$G$16,4,FALSE),0),0)</f>
        <v>0</v>
      </c>
      <c r="L73" s="5">
        <f>IFERROR(IF(F73=1,IF(VLOOKUP(I73,Inputs!$A$20:$G$29,5,FALSE)="Stipend Award",VLOOKUP(I73,Inputs!$A$7:$G$16,5,FALSE),0),0),0)</f>
        <v>0</v>
      </c>
      <c r="M73" s="5">
        <f>IFERROR(IF(G73=1,IF(VLOOKUP(I73,Inputs!$A$20:$G$29,6,FALSE)="Stipend Award",VLOOKUP(I73,Inputs!$A$7:$G$16,6,FALSE),0),0),0)</f>
        <v>0</v>
      </c>
      <c r="N73" s="5">
        <f>IFERROR(IF(H73=1,IF(VLOOKUP(I73,Inputs!$A$20:$G$29,7,FALSE)="Stipend Award",VLOOKUP(I73,Inputs!$A$7:$G$16,7,FALSE),0),0),0)</f>
        <v>0</v>
      </c>
      <c r="O73" s="5">
        <f>IFERROR(IF(VLOOKUP(I73,Inputs!$A$20:$G$29,3,FALSE)="Base Increase",VLOOKUP(I73,Inputs!$A$7:$G$16,3,FALSE),0),0)</f>
        <v>0</v>
      </c>
      <c r="P73" s="5">
        <f>IFERROR(IF(VLOOKUP(I73,Inputs!$A$20:$G$29,4,FALSE)="Base Increase",VLOOKUP(I73,Inputs!$A$7:$G$16,4,FALSE),0),0)</f>
        <v>0</v>
      </c>
      <c r="Q73" s="5">
        <f>IFERROR(IF(F73=1,IF(VLOOKUP(I73,Inputs!$A$20:$G$29,5,FALSE)="Base Increase",VLOOKUP(I73,Inputs!$A$7:$G$16,5,FALSE),0),0),0)</f>
        <v>0</v>
      </c>
      <c r="R73" s="5">
        <f>IFERROR(IF(G73=1,IF(VLOOKUP(I73,Inputs!$A$20:$G$29,6,FALSE)="Base Increase",VLOOKUP(I73,Inputs!$A$7:$G$16,6,FALSE),0),0),0)</f>
        <v>0</v>
      </c>
      <c r="S73" s="5">
        <f>IFERROR(IF(H73=1,IF(VLOOKUP(I73,Inputs!$A$20:$G$29,7,FALSE)="Base Increase",VLOOKUP(I73,Inputs!$A$7:$G$16,7,FALSE),0),0),0)</f>
        <v>0</v>
      </c>
      <c r="T73" s="5">
        <f t="shared" si="6"/>
        <v>0</v>
      </c>
      <c r="U73" s="5">
        <f t="shared" si="7"/>
        <v>0</v>
      </c>
      <c r="V73" s="5">
        <f t="shared" si="8"/>
        <v>0</v>
      </c>
      <c r="W73" s="5">
        <f t="shared" si="9"/>
        <v>0</v>
      </c>
      <c r="X73" s="5">
        <f>IF(AND(I73&lt;=4,V73&gt;Inputs!$B$32),MAX(C73,Inputs!$B$32),V73)</f>
        <v>0</v>
      </c>
      <c r="Y73" s="5">
        <f>IF(AND(I73&lt;=4,W73&gt;Inputs!$B$32),MAX(C73,Inputs!$B$32),W73)</f>
        <v>0</v>
      </c>
      <c r="Z73" s="5">
        <f>IF(AND(I73&lt;=7,X73&gt;Inputs!$B$33),MAX(C73,Inputs!$B$33),X73)</f>
        <v>0</v>
      </c>
      <c r="AA73" s="5">
        <f>IF(W73&gt;Inputs!$B$34,Inputs!$B$34,Y73)</f>
        <v>0</v>
      </c>
      <c r="AB73" s="5">
        <f>IF(Z73&gt;Inputs!$B$34,Inputs!$B$34,Z73)</f>
        <v>0</v>
      </c>
      <c r="AC73" s="5">
        <f>IF(AA73&gt;Inputs!$B$34,Inputs!$B$34,AA73)</f>
        <v>0</v>
      </c>
      <c r="AD73" s="11">
        <f t="shared" si="10"/>
        <v>0</v>
      </c>
      <c r="AE73" s="11">
        <f t="shared" si="11"/>
        <v>0</v>
      </c>
    </row>
    <row r="74" spans="1:31" x14ac:dyDescent="0.25">
      <c r="A74" s="1">
        <f>'Salary and Rating'!A75</f>
        <v>0</v>
      </c>
      <c r="B74" s="1">
        <f>'Salary and Rating'!B75</f>
        <v>0</v>
      </c>
      <c r="C74" s="13">
        <f>IF(AND(D74=0,E74=1),'Salary and Rating'!C75,'2012-2013'!AD74)</f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f>'Salary and Rating'!K75</f>
        <v>0</v>
      </c>
      <c r="J74" s="5">
        <f>IFERROR(IF(VLOOKUP(I74,Inputs!$A$20:$G$29,3,FALSE)="Stipend Award",VLOOKUP(I74,Inputs!$A$7:$G$16,3,FALSE),0),0)</f>
        <v>0</v>
      </c>
      <c r="K74" s="5">
        <f>IFERROR(IF(VLOOKUP(I74,Inputs!$A$20:$G$29,4,FALSE)="Stipend Award",VLOOKUP(I74,Inputs!$A$7:$G$16,4,FALSE),0),0)</f>
        <v>0</v>
      </c>
      <c r="L74" s="5">
        <f>IFERROR(IF(F74=1,IF(VLOOKUP(I74,Inputs!$A$20:$G$29,5,FALSE)="Stipend Award",VLOOKUP(I74,Inputs!$A$7:$G$16,5,FALSE),0),0),0)</f>
        <v>0</v>
      </c>
      <c r="M74" s="5">
        <f>IFERROR(IF(G74=1,IF(VLOOKUP(I74,Inputs!$A$20:$G$29,6,FALSE)="Stipend Award",VLOOKUP(I74,Inputs!$A$7:$G$16,6,FALSE),0),0),0)</f>
        <v>0</v>
      </c>
      <c r="N74" s="5">
        <f>IFERROR(IF(H74=1,IF(VLOOKUP(I74,Inputs!$A$20:$G$29,7,FALSE)="Stipend Award",VLOOKUP(I74,Inputs!$A$7:$G$16,7,FALSE),0),0),0)</f>
        <v>0</v>
      </c>
      <c r="O74" s="5">
        <f>IFERROR(IF(VLOOKUP(I74,Inputs!$A$20:$G$29,3,FALSE)="Base Increase",VLOOKUP(I74,Inputs!$A$7:$G$16,3,FALSE),0),0)</f>
        <v>0</v>
      </c>
      <c r="P74" s="5">
        <f>IFERROR(IF(VLOOKUP(I74,Inputs!$A$20:$G$29,4,FALSE)="Base Increase",VLOOKUP(I74,Inputs!$A$7:$G$16,4,FALSE),0),0)</f>
        <v>0</v>
      </c>
      <c r="Q74" s="5">
        <f>IFERROR(IF(F74=1,IF(VLOOKUP(I74,Inputs!$A$20:$G$29,5,FALSE)="Base Increase",VLOOKUP(I74,Inputs!$A$7:$G$16,5,FALSE),0),0),0)</f>
        <v>0</v>
      </c>
      <c r="R74" s="5">
        <f>IFERROR(IF(G74=1,IF(VLOOKUP(I74,Inputs!$A$20:$G$29,6,FALSE)="Base Increase",VLOOKUP(I74,Inputs!$A$7:$G$16,6,FALSE),0),0),0)</f>
        <v>0</v>
      </c>
      <c r="S74" s="5">
        <f>IFERROR(IF(H74=1,IF(VLOOKUP(I74,Inputs!$A$20:$G$29,7,FALSE)="Base Increase",VLOOKUP(I74,Inputs!$A$7:$G$16,7,FALSE),0),0),0)</f>
        <v>0</v>
      </c>
      <c r="T74" s="5">
        <f t="shared" si="6"/>
        <v>0</v>
      </c>
      <c r="U74" s="5">
        <f t="shared" si="7"/>
        <v>0</v>
      </c>
      <c r="V74" s="5">
        <f t="shared" si="8"/>
        <v>0</v>
      </c>
      <c r="W74" s="5">
        <f t="shared" si="9"/>
        <v>0</v>
      </c>
      <c r="X74" s="5">
        <f>IF(AND(I74&lt;=4,V74&gt;Inputs!$B$32),MAX(C74,Inputs!$B$32),V74)</f>
        <v>0</v>
      </c>
      <c r="Y74" s="5">
        <f>IF(AND(I74&lt;=4,W74&gt;Inputs!$B$32),MAX(C74,Inputs!$B$32),W74)</f>
        <v>0</v>
      </c>
      <c r="Z74" s="5">
        <f>IF(AND(I74&lt;=7,X74&gt;Inputs!$B$33),MAX(C74,Inputs!$B$33),X74)</f>
        <v>0</v>
      </c>
      <c r="AA74" s="5">
        <f>IF(W74&gt;Inputs!$B$34,Inputs!$B$34,Y74)</f>
        <v>0</v>
      </c>
      <c r="AB74" s="5">
        <f>IF(Z74&gt;Inputs!$B$34,Inputs!$B$34,Z74)</f>
        <v>0</v>
      </c>
      <c r="AC74" s="5">
        <f>IF(AA74&gt;Inputs!$B$34,Inputs!$B$34,AA74)</f>
        <v>0</v>
      </c>
      <c r="AD74" s="11">
        <f t="shared" si="10"/>
        <v>0</v>
      </c>
      <c r="AE74" s="11">
        <f t="shared" si="11"/>
        <v>0</v>
      </c>
    </row>
    <row r="75" spans="1:31" x14ac:dyDescent="0.25">
      <c r="A75" s="1">
        <f>'Salary and Rating'!A76</f>
        <v>0</v>
      </c>
      <c r="B75" s="1">
        <f>'Salary and Rating'!B76</f>
        <v>0</v>
      </c>
      <c r="C75" s="13">
        <f>IF(AND(D75=0,E75=1),'Salary and Rating'!C76,'2012-2013'!AD75)</f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f>'Salary and Rating'!K76</f>
        <v>0</v>
      </c>
      <c r="J75" s="5">
        <f>IFERROR(IF(VLOOKUP(I75,Inputs!$A$20:$G$29,3,FALSE)="Stipend Award",VLOOKUP(I75,Inputs!$A$7:$G$16,3,FALSE),0),0)</f>
        <v>0</v>
      </c>
      <c r="K75" s="5">
        <f>IFERROR(IF(VLOOKUP(I75,Inputs!$A$20:$G$29,4,FALSE)="Stipend Award",VLOOKUP(I75,Inputs!$A$7:$G$16,4,FALSE),0),0)</f>
        <v>0</v>
      </c>
      <c r="L75" s="5">
        <f>IFERROR(IF(F75=1,IF(VLOOKUP(I75,Inputs!$A$20:$G$29,5,FALSE)="Stipend Award",VLOOKUP(I75,Inputs!$A$7:$G$16,5,FALSE),0),0),0)</f>
        <v>0</v>
      </c>
      <c r="M75" s="5">
        <f>IFERROR(IF(G75=1,IF(VLOOKUP(I75,Inputs!$A$20:$G$29,6,FALSE)="Stipend Award",VLOOKUP(I75,Inputs!$A$7:$G$16,6,FALSE),0),0),0)</f>
        <v>0</v>
      </c>
      <c r="N75" s="5">
        <f>IFERROR(IF(H75=1,IF(VLOOKUP(I75,Inputs!$A$20:$G$29,7,FALSE)="Stipend Award",VLOOKUP(I75,Inputs!$A$7:$G$16,7,FALSE),0),0),0)</f>
        <v>0</v>
      </c>
      <c r="O75" s="5">
        <f>IFERROR(IF(VLOOKUP(I75,Inputs!$A$20:$G$29,3,FALSE)="Base Increase",VLOOKUP(I75,Inputs!$A$7:$G$16,3,FALSE),0),0)</f>
        <v>0</v>
      </c>
      <c r="P75" s="5">
        <f>IFERROR(IF(VLOOKUP(I75,Inputs!$A$20:$G$29,4,FALSE)="Base Increase",VLOOKUP(I75,Inputs!$A$7:$G$16,4,FALSE),0),0)</f>
        <v>0</v>
      </c>
      <c r="Q75" s="5">
        <f>IFERROR(IF(F75=1,IF(VLOOKUP(I75,Inputs!$A$20:$G$29,5,FALSE)="Base Increase",VLOOKUP(I75,Inputs!$A$7:$G$16,5,FALSE),0),0),0)</f>
        <v>0</v>
      </c>
      <c r="R75" s="5">
        <f>IFERROR(IF(G75=1,IF(VLOOKUP(I75,Inputs!$A$20:$G$29,6,FALSE)="Base Increase",VLOOKUP(I75,Inputs!$A$7:$G$16,6,FALSE),0),0),0)</f>
        <v>0</v>
      </c>
      <c r="S75" s="5">
        <f>IFERROR(IF(H75=1,IF(VLOOKUP(I75,Inputs!$A$20:$G$29,7,FALSE)="Base Increase",VLOOKUP(I75,Inputs!$A$7:$G$16,7,FALSE),0),0),0)</f>
        <v>0</v>
      </c>
      <c r="T75" s="5">
        <f t="shared" si="6"/>
        <v>0</v>
      </c>
      <c r="U75" s="5">
        <f t="shared" si="7"/>
        <v>0</v>
      </c>
      <c r="V75" s="5">
        <f t="shared" si="8"/>
        <v>0</v>
      </c>
      <c r="W75" s="5">
        <f t="shared" si="9"/>
        <v>0</v>
      </c>
      <c r="X75" s="5">
        <f>IF(AND(I75&lt;=4,V75&gt;Inputs!$B$32),MAX(C75,Inputs!$B$32),V75)</f>
        <v>0</v>
      </c>
      <c r="Y75" s="5">
        <f>IF(AND(I75&lt;=4,W75&gt;Inputs!$B$32),MAX(C75,Inputs!$B$32),W75)</f>
        <v>0</v>
      </c>
      <c r="Z75" s="5">
        <f>IF(AND(I75&lt;=7,X75&gt;Inputs!$B$33),MAX(C75,Inputs!$B$33),X75)</f>
        <v>0</v>
      </c>
      <c r="AA75" s="5">
        <f>IF(W75&gt;Inputs!$B$34,Inputs!$B$34,Y75)</f>
        <v>0</v>
      </c>
      <c r="AB75" s="5">
        <f>IF(Z75&gt;Inputs!$B$34,Inputs!$B$34,Z75)</f>
        <v>0</v>
      </c>
      <c r="AC75" s="5">
        <f>IF(AA75&gt;Inputs!$B$34,Inputs!$B$34,AA75)</f>
        <v>0</v>
      </c>
      <c r="AD75" s="11">
        <f t="shared" si="10"/>
        <v>0</v>
      </c>
      <c r="AE75" s="11">
        <f t="shared" si="11"/>
        <v>0</v>
      </c>
    </row>
    <row r="76" spans="1:31" x14ac:dyDescent="0.25">
      <c r="A76" s="1">
        <f>'Salary and Rating'!A77</f>
        <v>0</v>
      </c>
      <c r="B76" s="1">
        <f>'Salary and Rating'!B77</f>
        <v>0</v>
      </c>
      <c r="C76" s="13">
        <f>IF(AND(D76=0,E76=1),'Salary and Rating'!C77,'2012-2013'!AD76)</f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f>'Salary and Rating'!K77</f>
        <v>0</v>
      </c>
      <c r="J76" s="5">
        <f>IFERROR(IF(VLOOKUP(I76,Inputs!$A$20:$G$29,3,FALSE)="Stipend Award",VLOOKUP(I76,Inputs!$A$7:$G$16,3,FALSE),0),0)</f>
        <v>0</v>
      </c>
      <c r="K76" s="5">
        <f>IFERROR(IF(VLOOKUP(I76,Inputs!$A$20:$G$29,4,FALSE)="Stipend Award",VLOOKUP(I76,Inputs!$A$7:$G$16,4,FALSE),0),0)</f>
        <v>0</v>
      </c>
      <c r="L76" s="5">
        <f>IFERROR(IF(F76=1,IF(VLOOKUP(I76,Inputs!$A$20:$G$29,5,FALSE)="Stipend Award",VLOOKUP(I76,Inputs!$A$7:$G$16,5,FALSE),0),0),0)</f>
        <v>0</v>
      </c>
      <c r="M76" s="5">
        <f>IFERROR(IF(G76=1,IF(VLOOKUP(I76,Inputs!$A$20:$G$29,6,FALSE)="Stipend Award",VLOOKUP(I76,Inputs!$A$7:$G$16,6,FALSE),0),0),0)</f>
        <v>0</v>
      </c>
      <c r="N76" s="5">
        <f>IFERROR(IF(H76=1,IF(VLOOKUP(I76,Inputs!$A$20:$G$29,7,FALSE)="Stipend Award",VLOOKUP(I76,Inputs!$A$7:$G$16,7,FALSE),0),0),0)</f>
        <v>0</v>
      </c>
      <c r="O76" s="5">
        <f>IFERROR(IF(VLOOKUP(I76,Inputs!$A$20:$G$29,3,FALSE)="Base Increase",VLOOKUP(I76,Inputs!$A$7:$G$16,3,FALSE),0),0)</f>
        <v>0</v>
      </c>
      <c r="P76" s="5">
        <f>IFERROR(IF(VLOOKUP(I76,Inputs!$A$20:$G$29,4,FALSE)="Base Increase",VLOOKUP(I76,Inputs!$A$7:$G$16,4,FALSE),0),0)</f>
        <v>0</v>
      </c>
      <c r="Q76" s="5">
        <f>IFERROR(IF(F76=1,IF(VLOOKUP(I76,Inputs!$A$20:$G$29,5,FALSE)="Base Increase",VLOOKUP(I76,Inputs!$A$7:$G$16,5,FALSE),0),0),0)</f>
        <v>0</v>
      </c>
      <c r="R76" s="5">
        <f>IFERROR(IF(G76=1,IF(VLOOKUP(I76,Inputs!$A$20:$G$29,6,FALSE)="Base Increase",VLOOKUP(I76,Inputs!$A$7:$G$16,6,FALSE),0),0),0)</f>
        <v>0</v>
      </c>
      <c r="S76" s="5">
        <f>IFERROR(IF(H76=1,IF(VLOOKUP(I76,Inputs!$A$20:$G$29,7,FALSE)="Base Increase",VLOOKUP(I76,Inputs!$A$7:$G$16,7,FALSE),0),0),0)</f>
        <v>0</v>
      </c>
      <c r="T76" s="5">
        <f t="shared" si="6"/>
        <v>0</v>
      </c>
      <c r="U76" s="5">
        <f t="shared" si="7"/>
        <v>0</v>
      </c>
      <c r="V76" s="5">
        <f t="shared" si="8"/>
        <v>0</v>
      </c>
      <c r="W76" s="5">
        <f t="shared" si="9"/>
        <v>0</v>
      </c>
      <c r="X76" s="5">
        <f>IF(AND(I76&lt;=4,V76&gt;Inputs!$B$32),MAX(C76,Inputs!$B$32),V76)</f>
        <v>0</v>
      </c>
      <c r="Y76" s="5">
        <f>IF(AND(I76&lt;=4,W76&gt;Inputs!$B$32),MAX(C76,Inputs!$B$32),W76)</f>
        <v>0</v>
      </c>
      <c r="Z76" s="5">
        <f>IF(AND(I76&lt;=7,X76&gt;Inputs!$B$33),MAX(C76,Inputs!$B$33),X76)</f>
        <v>0</v>
      </c>
      <c r="AA76" s="5">
        <f>IF(W76&gt;Inputs!$B$34,Inputs!$B$34,Y76)</f>
        <v>0</v>
      </c>
      <c r="AB76" s="5">
        <f>IF(Z76&gt;Inputs!$B$34,Inputs!$B$34,Z76)</f>
        <v>0</v>
      </c>
      <c r="AC76" s="5">
        <f>IF(AA76&gt;Inputs!$B$34,Inputs!$B$34,AA76)</f>
        <v>0</v>
      </c>
      <c r="AD76" s="11">
        <f t="shared" si="10"/>
        <v>0</v>
      </c>
      <c r="AE76" s="11">
        <f t="shared" si="11"/>
        <v>0</v>
      </c>
    </row>
    <row r="77" spans="1:31" x14ac:dyDescent="0.25">
      <c r="A77" s="1">
        <f>'Salary and Rating'!A78</f>
        <v>0</v>
      </c>
      <c r="B77" s="1">
        <f>'Salary and Rating'!B78</f>
        <v>0</v>
      </c>
      <c r="C77" s="13">
        <f>IF(AND(D77=0,E77=1),'Salary and Rating'!C78,'2012-2013'!AD77)</f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f>'Salary and Rating'!K78</f>
        <v>0</v>
      </c>
      <c r="J77" s="5">
        <f>IFERROR(IF(VLOOKUP(I77,Inputs!$A$20:$G$29,3,FALSE)="Stipend Award",VLOOKUP(I77,Inputs!$A$7:$G$16,3,FALSE),0),0)</f>
        <v>0</v>
      </c>
      <c r="K77" s="5">
        <f>IFERROR(IF(VLOOKUP(I77,Inputs!$A$20:$G$29,4,FALSE)="Stipend Award",VLOOKUP(I77,Inputs!$A$7:$G$16,4,FALSE),0),0)</f>
        <v>0</v>
      </c>
      <c r="L77" s="5">
        <f>IFERROR(IF(F77=1,IF(VLOOKUP(I77,Inputs!$A$20:$G$29,5,FALSE)="Stipend Award",VLOOKUP(I77,Inputs!$A$7:$G$16,5,FALSE),0),0),0)</f>
        <v>0</v>
      </c>
      <c r="M77" s="5">
        <f>IFERROR(IF(G77=1,IF(VLOOKUP(I77,Inputs!$A$20:$G$29,6,FALSE)="Stipend Award",VLOOKUP(I77,Inputs!$A$7:$G$16,6,FALSE),0),0),0)</f>
        <v>0</v>
      </c>
      <c r="N77" s="5">
        <f>IFERROR(IF(H77=1,IF(VLOOKUP(I77,Inputs!$A$20:$G$29,7,FALSE)="Stipend Award",VLOOKUP(I77,Inputs!$A$7:$G$16,7,FALSE),0),0),0)</f>
        <v>0</v>
      </c>
      <c r="O77" s="5">
        <f>IFERROR(IF(VLOOKUP(I77,Inputs!$A$20:$G$29,3,FALSE)="Base Increase",VLOOKUP(I77,Inputs!$A$7:$G$16,3,FALSE),0),0)</f>
        <v>0</v>
      </c>
      <c r="P77" s="5">
        <f>IFERROR(IF(VLOOKUP(I77,Inputs!$A$20:$G$29,4,FALSE)="Base Increase",VLOOKUP(I77,Inputs!$A$7:$G$16,4,FALSE),0),0)</f>
        <v>0</v>
      </c>
      <c r="Q77" s="5">
        <f>IFERROR(IF(F77=1,IF(VLOOKUP(I77,Inputs!$A$20:$G$29,5,FALSE)="Base Increase",VLOOKUP(I77,Inputs!$A$7:$G$16,5,FALSE),0),0),0)</f>
        <v>0</v>
      </c>
      <c r="R77" s="5">
        <f>IFERROR(IF(G77=1,IF(VLOOKUP(I77,Inputs!$A$20:$G$29,6,FALSE)="Base Increase",VLOOKUP(I77,Inputs!$A$7:$G$16,6,FALSE),0),0),0)</f>
        <v>0</v>
      </c>
      <c r="S77" s="5">
        <f>IFERROR(IF(H77=1,IF(VLOOKUP(I77,Inputs!$A$20:$G$29,7,FALSE)="Base Increase",VLOOKUP(I77,Inputs!$A$7:$G$16,7,FALSE),0),0),0)</f>
        <v>0</v>
      </c>
      <c r="T77" s="5">
        <f t="shared" si="6"/>
        <v>0</v>
      </c>
      <c r="U77" s="5">
        <f t="shared" si="7"/>
        <v>0</v>
      </c>
      <c r="V77" s="5">
        <f t="shared" si="8"/>
        <v>0</v>
      </c>
      <c r="W77" s="5">
        <f t="shared" si="9"/>
        <v>0</v>
      </c>
      <c r="X77" s="5">
        <f>IF(AND(I77&lt;=4,V77&gt;Inputs!$B$32),MAX(C77,Inputs!$B$32),V77)</f>
        <v>0</v>
      </c>
      <c r="Y77" s="5">
        <f>IF(AND(I77&lt;=4,W77&gt;Inputs!$B$32),MAX(C77,Inputs!$B$32),W77)</f>
        <v>0</v>
      </c>
      <c r="Z77" s="5">
        <f>IF(AND(I77&lt;=7,X77&gt;Inputs!$B$33),MAX(C77,Inputs!$B$33),X77)</f>
        <v>0</v>
      </c>
      <c r="AA77" s="5">
        <f>IF(W77&gt;Inputs!$B$34,Inputs!$B$34,Y77)</f>
        <v>0</v>
      </c>
      <c r="AB77" s="5">
        <f>IF(Z77&gt;Inputs!$B$34,Inputs!$B$34,Z77)</f>
        <v>0</v>
      </c>
      <c r="AC77" s="5">
        <f>IF(AA77&gt;Inputs!$B$34,Inputs!$B$34,AA77)</f>
        <v>0</v>
      </c>
      <c r="AD77" s="11">
        <f t="shared" si="10"/>
        <v>0</v>
      </c>
      <c r="AE77" s="11">
        <f t="shared" si="11"/>
        <v>0</v>
      </c>
    </row>
    <row r="78" spans="1:31" x14ac:dyDescent="0.25">
      <c r="A78" s="1">
        <f>'Salary and Rating'!A79</f>
        <v>0</v>
      </c>
      <c r="B78" s="1">
        <f>'Salary and Rating'!B79</f>
        <v>0</v>
      </c>
      <c r="C78" s="13">
        <f>IF(AND(D78=0,E78=1),'Salary and Rating'!C79,'2012-2013'!AD78)</f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f>'Salary and Rating'!K79</f>
        <v>0</v>
      </c>
      <c r="J78" s="5">
        <f>IFERROR(IF(VLOOKUP(I78,Inputs!$A$20:$G$29,3,FALSE)="Stipend Award",VLOOKUP(I78,Inputs!$A$7:$G$16,3,FALSE),0),0)</f>
        <v>0</v>
      </c>
      <c r="K78" s="5">
        <f>IFERROR(IF(VLOOKUP(I78,Inputs!$A$20:$G$29,4,FALSE)="Stipend Award",VLOOKUP(I78,Inputs!$A$7:$G$16,4,FALSE),0),0)</f>
        <v>0</v>
      </c>
      <c r="L78" s="5">
        <f>IFERROR(IF(F78=1,IF(VLOOKUP(I78,Inputs!$A$20:$G$29,5,FALSE)="Stipend Award",VLOOKUP(I78,Inputs!$A$7:$G$16,5,FALSE),0),0),0)</f>
        <v>0</v>
      </c>
      <c r="M78" s="5">
        <f>IFERROR(IF(G78=1,IF(VLOOKUP(I78,Inputs!$A$20:$G$29,6,FALSE)="Stipend Award",VLOOKUP(I78,Inputs!$A$7:$G$16,6,FALSE),0),0),0)</f>
        <v>0</v>
      </c>
      <c r="N78" s="5">
        <f>IFERROR(IF(H78=1,IF(VLOOKUP(I78,Inputs!$A$20:$G$29,7,FALSE)="Stipend Award",VLOOKUP(I78,Inputs!$A$7:$G$16,7,FALSE),0),0),0)</f>
        <v>0</v>
      </c>
      <c r="O78" s="5">
        <f>IFERROR(IF(VLOOKUP(I78,Inputs!$A$20:$G$29,3,FALSE)="Base Increase",VLOOKUP(I78,Inputs!$A$7:$G$16,3,FALSE),0),0)</f>
        <v>0</v>
      </c>
      <c r="P78" s="5">
        <f>IFERROR(IF(VLOOKUP(I78,Inputs!$A$20:$G$29,4,FALSE)="Base Increase",VLOOKUP(I78,Inputs!$A$7:$G$16,4,FALSE),0),0)</f>
        <v>0</v>
      </c>
      <c r="Q78" s="5">
        <f>IFERROR(IF(F78=1,IF(VLOOKUP(I78,Inputs!$A$20:$G$29,5,FALSE)="Base Increase",VLOOKUP(I78,Inputs!$A$7:$G$16,5,FALSE),0),0),0)</f>
        <v>0</v>
      </c>
      <c r="R78" s="5">
        <f>IFERROR(IF(G78=1,IF(VLOOKUP(I78,Inputs!$A$20:$G$29,6,FALSE)="Base Increase",VLOOKUP(I78,Inputs!$A$7:$G$16,6,FALSE),0),0),0)</f>
        <v>0</v>
      </c>
      <c r="S78" s="5">
        <f>IFERROR(IF(H78=1,IF(VLOOKUP(I78,Inputs!$A$20:$G$29,7,FALSE)="Base Increase",VLOOKUP(I78,Inputs!$A$7:$G$16,7,FALSE),0),0),0)</f>
        <v>0</v>
      </c>
      <c r="T78" s="5">
        <f t="shared" si="6"/>
        <v>0</v>
      </c>
      <c r="U78" s="5">
        <f t="shared" si="7"/>
        <v>0</v>
      </c>
      <c r="V78" s="5">
        <f t="shared" si="8"/>
        <v>0</v>
      </c>
      <c r="W78" s="5">
        <f t="shared" si="9"/>
        <v>0</v>
      </c>
      <c r="X78" s="5">
        <f>IF(AND(I78&lt;=4,V78&gt;Inputs!$B$32),MAX(C78,Inputs!$B$32),V78)</f>
        <v>0</v>
      </c>
      <c r="Y78" s="5">
        <f>IF(AND(I78&lt;=4,W78&gt;Inputs!$B$32),MAX(C78,Inputs!$B$32),W78)</f>
        <v>0</v>
      </c>
      <c r="Z78" s="5">
        <f>IF(AND(I78&lt;=7,X78&gt;Inputs!$B$33),MAX(C78,Inputs!$B$33),X78)</f>
        <v>0</v>
      </c>
      <c r="AA78" s="5">
        <f>IF(W78&gt;Inputs!$B$34,Inputs!$B$34,Y78)</f>
        <v>0</v>
      </c>
      <c r="AB78" s="5">
        <f>IF(Z78&gt;Inputs!$B$34,Inputs!$B$34,Z78)</f>
        <v>0</v>
      </c>
      <c r="AC78" s="5">
        <f>IF(AA78&gt;Inputs!$B$34,Inputs!$B$34,AA78)</f>
        <v>0</v>
      </c>
      <c r="AD78" s="11">
        <f t="shared" si="10"/>
        <v>0</v>
      </c>
      <c r="AE78" s="11">
        <f t="shared" si="11"/>
        <v>0</v>
      </c>
    </row>
    <row r="79" spans="1:31" x14ac:dyDescent="0.25">
      <c r="A79" s="1">
        <f>'Salary and Rating'!A80</f>
        <v>0</v>
      </c>
      <c r="B79" s="1">
        <f>'Salary and Rating'!B80</f>
        <v>0</v>
      </c>
      <c r="C79" s="13">
        <f>IF(AND(D79=0,E79=1),'Salary and Rating'!C80,'2012-2013'!AD79)</f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f>'Salary and Rating'!K80</f>
        <v>0</v>
      </c>
      <c r="J79" s="5">
        <f>IFERROR(IF(VLOOKUP(I79,Inputs!$A$20:$G$29,3,FALSE)="Stipend Award",VLOOKUP(I79,Inputs!$A$7:$G$16,3,FALSE),0),0)</f>
        <v>0</v>
      </c>
      <c r="K79" s="5">
        <f>IFERROR(IF(VLOOKUP(I79,Inputs!$A$20:$G$29,4,FALSE)="Stipend Award",VLOOKUP(I79,Inputs!$A$7:$G$16,4,FALSE),0),0)</f>
        <v>0</v>
      </c>
      <c r="L79" s="5">
        <f>IFERROR(IF(F79=1,IF(VLOOKUP(I79,Inputs!$A$20:$G$29,5,FALSE)="Stipend Award",VLOOKUP(I79,Inputs!$A$7:$G$16,5,FALSE),0),0),0)</f>
        <v>0</v>
      </c>
      <c r="M79" s="5">
        <f>IFERROR(IF(G79=1,IF(VLOOKUP(I79,Inputs!$A$20:$G$29,6,FALSE)="Stipend Award",VLOOKUP(I79,Inputs!$A$7:$G$16,6,FALSE),0),0),0)</f>
        <v>0</v>
      </c>
      <c r="N79" s="5">
        <f>IFERROR(IF(H79=1,IF(VLOOKUP(I79,Inputs!$A$20:$G$29,7,FALSE)="Stipend Award",VLOOKUP(I79,Inputs!$A$7:$G$16,7,FALSE),0),0),0)</f>
        <v>0</v>
      </c>
      <c r="O79" s="5">
        <f>IFERROR(IF(VLOOKUP(I79,Inputs!$A$20:$G$29,3,FALSE)="Base Increase",VLOOKUP(I79,Inputs!$A$7:$G$16,3,FALSE),0),0)</f>
        <v>0</v>
      </c>
      <c r="P79" s="5">
        <f>IFERROR(IF(VLOOKUP(I79,Inputs!$A$20:$G$29,4,FALSE)="Base Increase",VLOOKUP(I79,Inputs!$A$7:$G$16,4,FALSE),0),0)</f>
        <v>0</v>
      </c>
      <c r="Q79" s="5">
        <f>IFERROR(IF(F79=1,IF(VLOOKUP(I79,Inputs!$A$20:$G$29,5,FALSE)="Base Increase",VLOOKUP(I79,Inputs!$A$7:$G$16,5,FALSE),0),0),0)</f>
        <v>0</v>
      </c>
      <c r="R79" s="5">
        <f>IFERROR(IF(G79=1,IF(VLOOKUP(I79,Inputs!$A$20:$G$29,6,FALSE)="Base Increase",VLOOKUP(I79,Inputs!$A$7:$G$16,6,FALSE),0),0),0)</f>
        <v>0</v>
      </c>
      <c r="S79" s="5">
        <f>IFERROR(IF(H79=1,IF(VLOOKUP(I79,Inputs!$A$20:$G$29,7,FALSE)="Base Increase",VLOOKUP(I79,Inputs!$A$7:$G$16,7,FALSE),0),0),0)</f>
        <v>0</v>
      </c>
      <c r="T79" s="5">
        <f t="shared" si="6"/>
        <v>0</v>
      </c>
      <c r="U79" s="5">
        <f t="shared" si="7"/>
        <v>0</v>
      </c>
      <c r="V79" s="5">
        <f t="shared" si="8"/>
        <v>0</v>
      </c>
      <c r="W79" s="5">
        <f t="shared" si="9"/>
        <v>0</v>
      </c>
      <c r="X79" s="5">
        <f>IF(AND(I79&lt;=4,V79&gt;Inputs!$B$32),MAX(C79,Inputs!$B$32),V79)</f>
        <v>0</v>
      </c>
      <c r="Y79" s="5">
        <f>IF(AND(I79&lt;=4,W79&gt;Inputs!$B$32),MAX(C79,Inputs!$B$32),W79)</f>
        <v>0</v>
      </c>
      <c r="Z79" s="5">
        <f>IF(AND(I79&lt;=7,X79&gt;Inputs!$B$33),MAX(C79,Inputs!$B$33),X79)</f>
        <v>0</v>
      </c>
      <c r="AA79" s="5">
        <f>IF(W79&gt;Inputs!$B$34,Inputs!$B$34,Y79)</f>
        <v>0</v>
      </c>
      <c r="AB79" s="5">
        <f>IF(Z79&gt;Inputs!$B$34,Inputs!$B$34,Z79)</f>
        <v>0</v>
      </c>
      <c r="AC79" s="5">
        <f>IF(AA79&gt;Inputs!$B$34,Inputs!$B$34,AA79)</f>
        <v>0</v>
      </c>
      <c r="AD79" s="11">
        <f t="shared" si="10"/>
        <v>0</v>
      </c>
      <c r="AE79" s="11">
        <f t="shared" si="11"/>
        <v>0</v>
      </c>
    </row>
    <row r="80" spans="1:31" x14ac:dyDescent="0.25">
      <c r="A80" s="1">
        <f>'Salary and Rating'!A81</f>
        <v>0</v>
      </c>
      <c r="B80" s="1">
        <f>'Salary and Rating'!B81</f>
        <v>0</v>
      </c>
      <c r="C80" s="13">
        <f>IF(AND(D80=0,E80=1),'Salary and Rating'!C81,'2012-2013'!AD80)</f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f>'Salary and Rating'!K81</f>
        <v>0</v>
      </c>
      <c r="J80" s="5">
        <f>IFERROR(IF(VLOOKUP(I80,Inputs!$A$20:$G$29,3,FALSE)="Stipend Award",VLOOKUP(I80,Inputs!$A$7:$G$16,3,FALSE),0),0)</f>
        <v>0</v>
      </c>
      <c r="K80" s="5">
        <f>IFERROR(IF(VLOOKUP(I80,Inputs!$A$20:$G$29,4,FALSE)="Stipend Award",VLOOKUP(I80,Inputs!$A$7:$G$16,4,FALSE),0),0)</f>
        <v>0</v>
      </c>
      <c r="L80" s="5">
        <f>IFERROR(IF(F80=1,IF(VLOOKUP(I80,Inputs!$A$20:$G$29,5,FALSE)="Stipend Award",VLOOKUP(I80,Inputs!$A$7:$G$16,5,FALSE),0),0),0)</f>
        <v>0</v>
      </c>
      <c r="M80" s="5">
        <f>IFERROR(IF(G80=1,IF(VLOOKUP(I80,Inputs!$A$20:$G$29,6,FALSE)="Stipend Award",VLOOKUP(I80,Inputs!$A$7:$G$16,6,FALSE),0),0),0)</f>
        <v>0</v>
      </c>
      <c r="N80" s="5">
        <f>IFERROR(IF(H80=1,IF(VLOOKUP(I80,Inputs!$A$20:$G$29,7,FALSE)="Stipend Award",VLOOKUP(I80,Inputs!$A$7:$G$16,7,FALSE),0),0),0)</f>
        <v>0</v>
      </c>
      <c r="O80" s="5">
        <f>IFERROR(IF(VLOOKUP(I80,Inputs!$A$20:$G$29,3,FALSE)="Base Increase",VLOOKUP(I80,Inputs!$A$7:$G$16,3,FALSE),0),0)</f>
        <v>0</v>
      </c>
      <c r="P80" s="5">
        <f>IFERROR(IF(VLOOKUP(I80,Inputs!$A$20:$G$29,4,FALSE)="Base Increase",VLOOKUP(I80,Inputs!$A$7:$G$16,4,FALSE),0),0)</f>
        <v>0</v>
      </c>
      <c r="Q80" s="5">
        <f>IFERROR(IF(F80=1,IF(VLOOKUP(I80,Inputs!$A$20:$G$29,5,FALSE)="Base Increase",VLOOKUP(I80,Inputs!$A$7:$G$16,5,FALSE),0),0),0)</f>
        <v>0</v>
      </c>
      <c r="R80" s="5">
        <f>IFERROR(IF(G80=1,IF(VLOOKUP(I80,Inputs!$A$20:$G$29,6,FALSE)="Base Increase",VLOOKUP(I80,Inputs!$A$7:$G$16,6,FALSE),0),0),0)</f>
        <v>0</v>
      </c>
      <c r="S80" s="5">
        <f>IFERROR(IF(H80=1,IF(VLOOKUP(I80,Inputs!$A$20:$G$29,7,FALSE)="Base Increase",VLOOKUP(I80,Inputs!$A$7:$G$16,7,FALSE),0),0),0)</f>
        <v>0</v>
      </c>
      <c r="T80" s="5">
        <f t="shared" si="6"/>
        <v>0</v>
      </c>
      <c r="U80" s="5">
        <f t="shared" si="7"/>
        <v>0</v>
      </c>
      <c r="V80" s="5">
        <f t="shared" si="8"/>
        <v>0</v>
      </c>
      <c r="W80" s="5">
        <f t="shared" si="9"/>
        <v>0</v>
      </c>
      <c r="X80" s="5">
        <f>IF(AND(I80&lt;=4,V80&gt;Inputs!$B$32),MAX(C80,Inputs!$B$32),V80)</f>
        <v>0</v>
      </c>
      <c r="Y80" s="5">
        <f>IF(AND(I80&lt;=4,W80&gt;Inputs!$B$32),MAX(C80,Inputs!$B$32),W80)</f>
        <v>0</v>
      </c>
      <c r="Z80" s="5">
        <f>IF(AND(I80&lt;=7,X80&gt;Inputs!$B$33),MAX(C80,Inputs!$B$33),X80)</f>
        <v>0</v>
      </c>
      <c r="AA80" s="5">
        <f>IF(W80&gt;Inputs!$B$34,Inputs!$B$34,Y80)</f>
        <v>0</v>
      </c>
      <c r="AB80" s="5">
        <f>IF(Z80&gt;Inputs!$B$34,Inputs!$B$34,Z80)</f>
        <v>0</v>
      </c>
      <c r="AC80" s="5">
        <f>IF(AA80&gt;Inputs!$B$34,Inputs!$B$34,AA80)</f>
        <v>0</v>
      </c>
      <c r="AD80" s="11">
        <f t="shared" si="10"/>
        <v>0</v>
      </c>
      <c r="AE80" s="11">
        <f t="shared" si="11"/>
        <v>0</v>
      </c>
    </row>
    <row r="81" spans="1:31" x14ac:dyDescent="0.25">
      <c r="A81" s="1">
        <f>'Salary and Rating'!A82</f>
        <v>0</v>
      </c>
      <c r="B81" s="1">
        <f>'Salary and Rating'!B82</f>
        <v>0</v>
      </c>
      <c r="C81" s="13">
        <f>IF(AND(D81=0,E81=1),'Salary and Rating'!C82,'2012-2013'!AD81)</f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f>'Salary and Rating'!K82</f>
        <v>0</v>
      </c>
      <c r="J81" s="5">
        <f>IFERROR(IF(VLOOKUP(I81,Inputs!$A$20:$G$29,3,FALSE)="Stipend Award",VLOOKUP(I81,Inputs!$A$7:$G$16,3,FALSE),0),0)</f>
        <v>0</v>
      </c>
      <c r="K81" s="5">
        <f>IFERROR(IF(VLOOKUP(I81,Inputs!$A$20:$G$29,4,FALSE)="Stipend Award",VLOOKUP(I81,Inputs!$A$7:$G$16,4,FALSE),0),0)</f>
        <v>0</v>
      </c>
      <c r="L81" s="5">
        <f>IFERROR(IF(F81=1,IF(VLOOKUP(I81,Inputs!$A$20:$G$29,5,FALSE)="Stipend Award",VLOOKUP(I81,Inputs!$A$7:$G$16,5,FALSE),0),0),0)</f>
        <v>0</v>
      </c>
      <c r="M81" s="5">
        <f>IFERROR(IF(G81=1,IF(VLOOKUP(I81,Inputs!$A$20:$G$29,6,FALSE)="Stipend Award",VLOOKUP(I81,Inputs!$A$7:$G$16,6,FALSE),0),0),0)</f>
        <v>0</v>
      </c>
      <c r="N81" s="5">
        <f>IFERROR(IF(H81=1,IF(VLOOKUP(I81,Inputs!$A$20:$G$29,7,FALSE)="Stipend Award",VLOOKUP(I81,Inputs!$A$7:$G$16,7,FALSE),0),0),0)</f>
        <v>0</v>
      </c>
      <c r="O81" s="5">
        <f>IFERROR(IF(VLOOKUP(I81,Inputs!$A$20:$G$29,3,FALSE)="Base Increase",VLOOKUP(I81,Inputs!$A$7:$G$16,3,FALSE),0),0)</f>
        <v>0</v>
      </c>
      <c r="P81" s="5">
        <f>IFERROR(IF(VLOOKUP(I81,Inputs!$A$20:$G$29,4,FALSE)="Base Increase",VLOOKUP(I81,Inputs!$A$7:$G$16,4,FALSE),0),0)</f>
        <v>0</v>
      </c>
      <c r="Q81" s="5">
        <f>IFERROR(IF(F81=1,IF(VLOOKUP(I81,Inputs!$A$20:$G$29,5,FALSE)="Base Increase",VLOOKUP(I81,Inputs!$A$7:$G$16,5,FALSE),0),0),0)</f>
        <v>0</v>
      </c>
      <c r="R81" s="5">
        <f>IFERROR(IF(G81=1,IF(VLOOKUP(I81,Inputs!$A$20:$G$29,6,FALSE)="Base Increase",VLOOKUP(I81,Inputs!$A$7:$G$16,6,FALSE),0),0),0)</f>
        <v>0</v>
      </c>
      <c r="S81" s="5">
        <f>IFERROR(IF(H81=1,IF(VLOOKUP(I81,Inputs!$A$20:$G$29,7,FALSE)="Base Increase",VLOOKUP(I81,Inputs!$A$7:$G$16,7,FALSE),0),0),0)</f>
        <v>0</v>
      </c>
      <c r="T81" s="5">
        <f t="shared" si="6"/>
        <v>0</v>
      </c>
      <c r="U81" s="5">
        <f t="shared" si="7"/>
        <v>0</v>
      </c>
      <c r="V81" s="5">
        <f t="shared" si="8"/>
        <v>0</v>
      </c>
      <c r="W81" s="5">
        <f t="shared" si="9"/>
        <v>0</v>
      </c>
      <c r="X81" s="5">
        <f>IF(AND(I81&lt;=4,V81&gt;Inputs!$B$32),MAX(C81,Inputs!$B$32),V81)</f>
        <v>0</v>
      </c>
      <c r="Y81" s="5">
        <f>IF(AND(I81&lt;=4,W81&gt;Inputs!$B$32),MAX(C81,Inputs!$B$32),W81)</f>
        <v>0</v>
      </c>
      <c r="Z81" s="5">
        <f>IF(AND(I81&lt;=7,X81&gt;Inputs!$B$33),MAX(C81,Inputs!$B$33),X81)</f>
        <v>0</v>
      </c>
      <c r="AA81" s="5">
        <f>IF(W81&gt;Inputs!$B$34,Inputs!$B$34,Y81)</f>
        <v>0</v>
      </c>
      <c r="AB81" s="5">
        <f>IF(Z81&gt;Inputs!$B$34,Inputs!$B$34,Z81)</f>
        <v>0</v>
      </c>
      <c r="AC81" s="5">
        <f>IF(AA81&gt;Inputs!$B$34,Inputs!$B$34,AA81)</f>
        <v>0</v>
      </c>
      <c r="AD81" s="11">
        <f t="shared" si="10"/>
        <v>0</v>
      </c>
      <c r="AE81" s="11">
        <f t="shared" si="11"/>
        <v>0</v>
      </c>
    </row>
    <row r="82" spans="1:31" x14ac:dyDescent="0.25">
      <c r="A82" s="1">
        <f>'Salary and Rating'!A83</f>
        <v>0</v>
      </c>
      <c r="B82" s="1">
        <f>'Salary and Rating'!B83</f>
        <v>0</v>
      </c>
      <c r="C82" s="13">
        <f>IF(AND(D82=0,E82=1),'Salary and Rating'!C83,'2012-2013'!AD82)</f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f>'Salary and Rating'!K83</f>
        <v>0</v>
      </c>
      <c r="J82" s="5">
        <f>IFERROR(IF(VLOOKUP(I82,Inputs!$A$20:$G$29,3,FALSE)="Stipend Award",VLOOKUP(I82,Inputs!$A$7:$G$16,3,FALSE),0),0)</f>
        <v>0</v>
      </c>
      <c r="K82" s="5">
        <f>IFERROR(IF(VLOOKUP(I82,Inputs!$A$20:$G$29,4,FALSE)="Stipend Award",VLOOKUP(I82,Inputs!$A$7:$G$16,4,FALSE),0),0)</f>
        <v>0</v>
      </c>
      <c r="L82" s="5">
        <f>IFERROR(IF(F82=1,IF(VLOOKUP(I82,Inputs!$A$20:$G$29,5,FALSE)="Stipend Award",VLOOKUP(I82,Inputs!$A$7:$G$16,5,FALSE),0),0),0)</f>
        <v>0</v>
      </c>
      <c r="M82" s="5">
        <f>IFERROR(IF(G82=1,IF(VLOOKUP(I82,Inputs!$A$20:$G$29,6,FALSE)="Stipend Award",VLOOKUP(I82,Inputs!$A$7:$G$16,6,FALSE),0),0),0)</f>
        <v>0</v>
      </c>
      <c r="N82" s="5">
        <f>IFERROR(IF(H82=1,IF(VLOOKUP(I82,Inputs!$A$20:$G$29,7,FALSE)="Stipend Award",VLOOKUP(I82,Inputs!$A$7:$G$16,7,FALSE),0),0),0)</f>
        <v>0</v>
      </c>
      <c r="O82" s="5">
        <f>IFERROR(IF(VLOOKUP(I82,Inputs!$A$20:$G$29,3,FALSE)="Base Increase",VLOOKUP(I82,Inputs!$A$7:$G$16,3,FALSE),0),0)</f>
        <v>0</v>
      </c>
      <c r="P82" s="5">
        <f>IFERROR(IF(VLOOKUP(I82,Inputs!$A$20:$G$29,4,FALSE)="Base Increase",VLOOKUP(I82,Inputs!$A$7:$G$16,4,FALSE),0),0)</f>
        <v>0</v>
      </c>
      <c r="Q82" s="5">
        <f>IFERROR(IF(F82=1,IF(VLOOKUP(I82,Inputs!$A$20:$G$29,5,FALSE)="Base Increase",VLOOKUP(I82,Inputs!$A$7:$G$16,5,FALSE),0),0),0)</f>
        <v>0</v>
      </c>
      <c r="R82" s="5">
        <f>IFERROR(IF(G82=1,IF(VLOOKUP(I82,Inputs!$A$20:$G$29,6,FALSE)="Base Increase",VLOOKUP(I82,Inputs!$A$7:$G$16,6,FALSE),0),0),0)</f>
        <v>0</v>
      </c>
      <c r="S82" s="5">
        <f>IFERROR(IF(H82=1,IF(VLOOKUP(I82,Inputs!$A$20:$G$29,7,FALSE)="Base Increase",VLOOKUP(I82,Inputs!$A$7:$G$16,7,FALSE),0),0),0)</f>
        <v>0</v>
      </c>
      <c r="T82" s="5">
        <f t="shared" si="6"/>
        <v>0</v>
      </c>
      <c r="U82" s="5">
        <f t="shared" si="7"/>
        <v>0</v>
      </c>
      <c r="V82" s="5">
        <f t="shared" si="8"/>
        <v>0</v>
      </c>
      <c r="W82" s="5">
        <f t="shared" si="9"/>
        <v>0</v>
      </c>
      <c r="X82" s="5">
        <f>IF(AND(I82&lt;=4,V82&gt;Inputs!$B$32),MAX(C82,Inputs!$B$32),V82)</f>
        <v>0</v>
      </c>
      <c r="Y82" s="5">
        <f>IF(AND(I82&lt;=4,W82&gt;Inputs!$B$32),MAX(C82,Inputs!$B$32),W82)</f>
        <v>0</v>
      </c>
      <c r="Z82" s="5">
        <f>IF(AND(I82&lt;=7,X82&gt;Inputs!$B$33),MAX(C82,Inputs!$B$33),X82)</f>
        <v>0</v>
      </c>
      <c r="AA82" s="5">
        <f>IF(W82&gt;Inputs!$B$34,Inputs!$B$34,Y82)</f>
        <v>0</v>
      </c>
      <c r="AB82" s="5">
        <f>IF(Z82&gt;Inputs!$B$34,Inputs!$B$34,Z82)</f>
        <v>0</v>
      </c>
      <c r="AC82" s="5">
        <f>IF(AA82&gt;Inputs!$B$34,Inputs!$B$34,AA82)</f>
        <v>0</v>
      </c>
      <c r="AD82" s="11">
        <f t="shared" si="10"/>
        <v>0</v>
      </c>
      <c r="AE82" s="11">
        <f t="shared" si="11"/>
        <v>0</v>
      </c>
    </row>
    <row r="83" spans="1:31" x14ac:dyDescent="0.25">
      <c r="A83" s="1">
        <f>'Salary and Rating'!A84</f>
        <v>0</v>
      </c>
      <c r="B83" s="1">
        <f>'Salary and Rating'!B84</f>
        <v>0</v>
      </c>
      <c r="C83" s="13">
        <f>IF(AND(D83=0,E83=1),'Salary and Rating'!C84,'2012-2013'!AD83)</f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f>'Salary and Rating'!K84</f>
        <v>0</v>
      </c>
      <c r="J83" s="5">
        <f>IFERROR(IF(VLOOKUP(I83,Inputs!$A$20:$G$29,3,FALSE)="Stipend Award",VLOOKUP(I83,Inputs!$A$7:$G$16,3,FALSE),0),0)</f>
        <v>0</v>
      </c>
      <c r="K83" s="5">
        <f>IFERROR(IF(VLOOKUP(I83,Inputs!$A$20:$G$29,4,FALSE)="Stipend Award",VLOOKUP(I83,Inputs!$A$7:$G$16,4,FALSE),0),0)</f>
        <v>0</v>
      </c>
      <c r="L83" s="5">
        <f>IFERROR(IF(F83=1,IF(VLOOKUP(I83,Inputs!$A$20:$G$29,5,FALSE)="Stipend Award",VLOOKUP(I83,Inputs!$A$7:$G$16,5,FALSE),0),0),0)</f>
        <v>0</v>
      </c>
      <c r="M83" s="5">
        <f>IFERROR(IF(G83=1,IF(VLOOKUP(I83,Inputs!$A$20:$G$29,6,FALSE)="Stipend Award",VLOOKUP(I83,Inputs!$A$7:$G$16,6,FALSE),0),0),0)</f>
        <v>0</v>
      </c>
      <c r="N83" s="5">
        <f>IFERROR(IF(H83=1,IF(VLOOKUP(I83,Inputs!$A$20:$G$29,7,FALSE)="Stipend Award",VLOOKUP(I83,Inputs!$A$7:$G$16,7,FALSE),0),0),0)</f>
        <v>0</v>
      </c>
      <c r="O83" s="5">
        <f>IFERROR(IF(VLOOKUP(I83,Inputs!$A$20:$G$29,3,FALSE)="Base Increase",VLOOKUP(I83,Inputs!$A$7:$G$16,3,FALSE),0),0)</f>
        <v>0</v>
      </c>
      <c r="P83" s="5">
        <f>IFERROR(IF(VLOOKUP(I83,Inputs!$A$20:$G$29,4,FALSE)="Base Increase",VLOOKUP(I83,Inputs!$A$7:$G$16,4,FALSE),0),0)</f>
        <v>0</v>
      </c>
      <c r="Q83" s="5">
        <f>IFERROR(IF(F83=1,IF(VLOOKUP(I83,Inputs!$A$20:$G$29,5,FALSE)="Base Increase",VLOOKUP(I83,Inputs!$A$7:$G$16,5,FALSE),0),0),0)</f>
        <v>0</v>
      </c>
      <c r="R83" s="5">
        <f>IFERROR(IF(G83=1,IF(VLOOKUP(I83,Inputs!$A$20:$G$29,6,FALSE)="Base Increase",VLOOKUP(I83,Inputs!$A$7:$G$16,6,FALSE),0),0),0)</f>
        <v>0</v>
      </c>
      <c r="S83" s="5">
        <f>IFERROR(IF(H83=1,IF(VLOOKUP(I83,Inputs!$A$20:$G$29,7,FALSE)="Base Increase",VLOOKUP(I83,Inputs!$A$7:$G$16,7,FALSE),0),0),0)</f>
        <v>0</v>
      </c>
      <c r="T83" s="5">
        <f t="shared" si="6"/>
        <v>0</v>
      </c>
      <c r="U83" s="5">
        <f t="shared" si="7"/>
        <v>0</v>
      </c>
      <c r="V83" s="5">
        <f t="shared" si="8"/>
        <v>0</v>
      </c>
      <c r="W83" s="5">
        <f t="shared" si="9"/>
        <v>0</v>
      </c>
      <c r="X83" s="5">
        <f>IF(AND(I83&lt;=4,V83&gt;Inputs!$B$32),MAX(C83,Inputs!$B$32),V83)</f>
        <v>0</v>
      </c>
      <c r="Y83" s="5">
        <f>IF(AND(I83&lt;=4,W83&gt;Inputs!$B$32),MAX(C83,Inputs!$B$32),W83)</f>
        <v>0</v>
      </c>
      <c r="Z83" s="5">
        <f>IF(AND(I83&lt;=7,X83&gt;Inputs!$B$33),MAX(C83,Inputs!$B$33),X83)</f>
        <v>0</v>
      </c>
      <c r="AA83" s="5">
        <f>IF(W83&gt;Inputs!$B$34,Inputs!$B$34,Y83)</f>
        <v>0</v>
      </c>
      <c r="AB83" s="5">
        <f>IF(Z83&gt;Inputs!$B$34,Inputs!$B$34,Z83)</f>
        <v>0</v>
      </c>
      <c r="AC83" s="5">
        <f>IF(AA83&gt;Inputs!$B$34,Inputs!$B$34,AA83)</f>
        <v>0</v>
      </c>
      <c r="AD83" s="11">
        <f t="shared" si="10"/>
        <v>0</v>
      </c>
      <c r="AE83" s="11">
        <f t="shared" si="11"/>
        <v>0</v>
      </c>
    </row>
    <row r="84" spans="1:31" x14ac:dyDescent="0.25">
      <c r="A84" s="1">
        <f>'Salary and Rating'!A85</f>
        <v>0</v>
      </c>
      <c r="B84" s="1">
        <f>'Salary and Rating'!B85</f>
        <v>0</v>
      </c>
      <c r="C84" s="13">
        <f>IF(AND(D84=0,E84=1),'Salary and Rating'!C85,'2012-2013'!AD84)</f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f>'Salary and Rating'!K85</f>
        <v>0</v>
      </c>
      <c r="J84" s="5">
        <f>IFERROR(IF(VLOOKUP(I84,Inputs!$A$20:$G$29,3,FALSE)="Stipend Award",VLOOKUP(I84,Inputs!$A$7:$G$16,3,FALSE),0),0)</f>
        <v>0</v>
      </c>
      <c r="K84" s="5">
        <f>IFERROR(IF(VLOOKUP(I84,Inputs!$A$20:$G$29,4,FALSE)="Stipend Award",VLOOKUP(I84,Inputs!$A$7:$G$16,4,FALSE),0),0)</f>
        <v>0</v>
      </c>
      <c r="L84" s="5">
        <f>IFERROR(IF(F84=1,IF(VLOOKUP(I84,Inputs!$A$20:$G$29,5,FALSE)="Stipend Award",VLOOKUP(I84,Inputs!$A$7:$G$16,5,FALSE),0),0),0)</f>
        <v>0</v>
      </c>
      <c r="M84" s="5">
        <f>IFERROR(IF(G84=1,IF(VLOOKUP(I84,Inputs!$A$20:$G$29,6,FALSE)="Stipend Award",VLOOKUP(I84,Inputs!$A$7:$G$16,6,FALSE),0),0),0)</f>
        <v>0</v>
      </c>
      <c r="N84" s="5">
        <f>IFERROR(IF(H84=1,IF(VLOOKUP(I84,Inputs!$A$20:$G$29,7,FALSE)="Stipend Award",VLOOKUP(I84,Inputs!$A$7:$G$16,7,FALSE),0),0),0)</f>
        <v>0</v>
      </c>
      <c r="O84" s="5">
        <f>IFERROR(IF(VLOOKUP(I84,Inputs!$A$20:$G$29,3,FALSE)="Base Increase",VLOOKUP(I84,Inputs!$A$7:$G$16,3,FALSE),0),0)</f>
        <v>0</v>
      </c>
      <c r="P84" s="5">
        <f>IFERROR(IF(VLOOKUP(I84,Inputs!$A$20:$G$29,4,FALSE)="Base Increase",VLOOKUP(I84,Inputs!$A$7:$G$16,4,FALSE),0),0)</f>
        <v>0</v>
      </c>
      <c r="Q84" s="5">
        <f>IFERROR(IF(F84=1,IF(VLOOKUP(I84,Inputs!$A$20:$G$29,5,FALSE)="Base Increase",VLOOKUP(I84,Inputs!$A$7:$G$16,5,FALSE),0),0),0)</f>
        <v>0</v>
      </c>
      <c r="R84" s="5">
        <f>IFERROR(IF(G84=1,IF(VLOOKUP(I84,Inputs!$A$20:$G$29,6,FALSE)="Base Increase",VLOOKUP(I84,Inputs!$A$7:$G$16,6,FALSE),0),0),0)</f>
        <v>0</v>
      </c>
      <c r="S84" s="5">
        <f>IFERROR(IF(H84=1,IF(VLOOKUP(I84,Inputs!$A$20:$G$29,7,FALSE)="Base Increase",VLOOKUP(I84,Inputs!$A$7:$G$16,7,FALSE),0),0),0)</f>
        <v>0</v>
      </c>
      <c r="T84" s="5">
        <f t="shared" si="6"/>
        <v>0</v>
      </c>
      <c r="U84" s="5">
        <f t="shared" si="7"/>
        <v>0</v>
      </c>
      <c r="V84" s="5">
        <f t="shared" si="8"/>
        <v>0</v>
      </c>
      <c r="W84" s="5">
        <f t="shared" si="9"/>
        <v>0</v>
      </c>
      <c r="X84" s="5">
        <f>IF(AND(I84&lt;=4,V84&gt;Inputs!$B$32),MAX(C84,Inputs!$B$32),V84)</f>
        <v>0</v>
      </c>
      <c r="Y84" s="5">
        <f>IF(AND(I84&lt;=4,W84&gt;Inputs!$B$32),MAX(C84,Inputs!$B$32),W84)</f>
        <v>0</v>
      </c>
      <c r="Z84" s="5">
        <f>IF(AND(I84&lt;=7,X84&gt;Inputs!$B$33),MAX(C84,Inputs!$B$33),X84)</f>
        <v>0</v>
      </c>
      <c r="AA84" s="5">
        <f>IF(W84&gt;Inputs!$B$34,Inputs!$B$34,Y84)</f>
        <v>0</v>
      </c>
      <c r="AB84" s="5">
        <f>IF(Z84&gt;Inputs!$B$34,Inputs!$B$34,Z84)</f>
        <v>0</v>
      </c>
      <c r="AC84" s="5">
        <f>IF(AA84&gt;Inputs!$B$34,Inputs!$B$34,AA84)</f>
        <v>0</v>
      </c>
      <c r="AD84" s="11">
        <f t="shared" si="10"/>
        <v>0</v>
      </c>
      <c r="AE84" s="11">
        <f t="shared" si="11"/>
        <v>0</v>
      </c>
    </row>
    <row r="85" spans="1:31" x14ac:dyDescent="0.25">
      <c r="A85" s="1">
        <f>'Salary and Rating'!A86</f>
        <v>0</v>
      </c>
      <c r="B85" s="1">
        <f>'Salary and Rating'!B86</f>
        <v>0</v>
      </c>
      <c r="C85" s="13">
        <f>IF(AND(D85=0,E85=1),'Salary and Rating'!C86,'2012-2013'!AD85)</f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f>'Salary and Rating'!K86</f>
        <v>0</v>
      </c>
      <c r="J85" s="5">
        <f>IFERROR(IF(VLOOKUP(I85,Inputs!$A$20:$G$29,3,FALSE)="Stipend Award",VLOOKUP(I85,Inputs!$A$7:$G$16,3,FALSE),0),0)</f>
        <v>0</v>
      </c>
      <c r="K85" s="5">
        <f>IFERROR(IF(VLOOKUP(I85,Inputs!$A$20:$G$29,4,FALSE)="Stipend Award",VLOOKUP(I85,Inputs!$A$7:$G$16,4,FALSE),0),0)</f>
        <v>0</v>
      </c>
      <c r="L85" s="5">
        <f>IFERROR(IF(F85=1,IF(VLOOKUP(I85,Inputs!$A$20:$G$29,5,FALSE)="Stipend Award",VLOOKUP(I85,Inputs!$A$7:$G$16,5,FALSE),0),0),0)</f>
        <v>0</v>
      </c>
      <c r="M85" s="5">
        <f>IFERROR(IF(G85=1,IF(VLOOKUP(I85,Inputs!$A$20:$G$29,6,FALSE)="Stipend Award",VLOOKUP(I85,Inputs!$A$7:$G$16,6,FALSE),0),0),0)</f>
        <v>0</v>
      </c>
      <c r="N85" s="5">
        <f>IFERROR(IF(H85=1,IF(VLOOKUP(I85,Inputs!$A$20:$G$29,7,FALSE)="Stipend Award",VLOOKUP(I85,Inputs!$A$7:$G$16,7,FALSE),0),0),0)</f>
        <v>0</v>
      </c>
      <c r="O85" s="5">
        <f>IFERROR(IF(VLOOKUP(I85,Inputs!$A$20:$G$29,3,FALSE)="Base Increase",VLOOKUP(I85,Inputs!$A$7:$G$16,3,FALSE),0),0)</f>
        <v>0</v>
      </c>
      <c r="P85" s="5">
        <f>IFERROR(IF(VLOOKUP(I85,Inputs!$A$20:$G$29,4,FALSE)="Base Increase",VLOOKUP(I85,Inputs!$A$7:$G$16,4,FALSE),0),0)</f>
        <v>0</v>
      </c>
      <c r="Q85" s="5">
        <f>IFERROR(IF(F85=1,IF(VLOOKUP(I85,Inputs!$A$20:$G$29,5,FALSE)="Base Increase",VLOOKUP(I85,Inputs!$A$7:$G$16,5,FALSE),0),0),0)</f>
        <v>0</v>
      </c>
      <c r="R85" s="5">
        <f>IFERROR(IF(G85=1,IF(VLOOKUP(I85,Inputs!$A$20:$G$29,6,FALSE)="Base Increase",VLOOKUP(I85,Inputs!$A$7:$G$16,6,FALSE),0),0),0)</f>
        <v>0</v>
      </c>
      <c r="S85" s="5">
        <f>IFERROR(IF(H85=1,IF(VLOOKUP(I85,Inputs!$A$20:$G$29,7,FALSE)="Base Increase",VLOOKUP(I85,Inputs!$A$7:$G$16,7,FALSE),0),0),0)</f>
        <v>0</v>
      </c>
      <c r="T85" s="5">
        <f t="shared" si="6"/>
        <v>0</v>
      </c>
      <c r="U85" s="5">
        <f t="shared" si="7"/>
        <v>0</v>
      </c>
      <c r="V85" s="5">
        <f t="shared" si="8"/>
        <v>0</v>
      </c>
      <c r="W85" s="5">
        <f t="shared" si="9"/>
        <v>0</v>
      </c>
      <c r="X85" s="5">
        <f>IF(AND(I85&lt;=4,V85&gt;Inputs!$B$32),MAX(C85,Inputs!$B$32),V85)</f>
        <v>0</v>
      </c>
      <c r="Y85" s="5">
        <f>IF(AND(I85&lt;=4,W85&gt;Inputs!$B$32),MAX(C85,Inputs!$B$32),W85)</f>
        <v>0</v>
      </c>
      <c r="Z85" s="5">
        <f>IF(AND(I85&lt;=7,X85&gt;Inputs!$B$33),MAX(C85,Inputs!$B$33),X85)</f>
        <v>0</v>
      </c>
      <c r="AA85" s="5">
        <f>IF(W85&gt;Inputs!$B$34,Inputs!$B$34,Y85)</f>
        <v>0</v>
      </c>
      <c r="AB85" s="5">
        <f>IF(Z85&gt;Inputs!$B$34,Inputs!$B$34,Z85)</f>
        <v>0</v>
      </c>
      <c r="AC85" s="5">
        <f>IF(AA85&gt;Inputs!$B$34,Inputs!$B$34,AA85)</f>
        <v>0</v>
      </c>
      <c r="AD85" s="11">
        <f t="shared" si="10"/>
        <v>0</v>
      </c>
      <c r="AE85" s="11">
        <f t="shared" si="11"/>
        <v>0</v>
      </c>
    </row>
    <row r="86" spans="1:31" x14ac:dyDescent="0.25">
      <c r="A86" s="1">
        <f>'Salary and Rating'!A87</f>
        <v>0</v>
      </c>
      <c r="B86" s="1">
        <f>'Salary and Rating'!B87</f>
        <v>0</v>
      </c>
      <c r="C86" s="13">
        <f>IF(AND(D86=0,E86=1),'Salary and Rating'!C87,'2012-2013'!AD86)</f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f>'Salary and Rating'!K87</f>
        <v>0</v>
      </c>
      <c r="J86" s="5">
        <f>IFERROR(IF(VLOOKUP(I86,Inputs!$A$20:$G$29,3,FALSE)="Stipend Award",VLOOKUP(I86,Inputs!$A$7:$G$16,3,FALSE),0),0)</f>
        <v>0</v>
      </c>
      <c r="K86" s="5">
        <f>IFERROR(IF(VLOOKUP(I86,Inputs!$A$20:$G$29,4,FALSE)="Stipend Award",VLOOKUP(I86,Inputs!$A$7:$G$16,4,FALSE),0),0)</f>
        <v>0</v>
      </c>
      <c r="L86" s="5">
        <f>IFERROR(IF(F86=1,IF(VLOOKUP(I86,Inputs!$A$20:$G$29,5,FALSE)="Stipend Award",VLOOKUP(I86,Inputs!$A$7:$G$16,5,FALSE),0),0),0)</f>
        <v>0</v>
      </c>
      <c r="M86" s="5">
        <f>IFERROR(IF(G86=1,IF(VLOOKUP(I86,Inputs!$A$20:$G$29,6,FALSE)="Stipend Award",VLOOKUP(I86,Inputs!$A$7:$G$16,6,FALSE),0),0),0)</f>
        <v>0</v>
      </c>
      <c r="N86" s="5">
        <f>IFERROR(IF(H86=1,IF(VLOOKUP(I86,Inputs!$A$20:$G$29,7,FALSE)="Stipend Award",VLOOKUP(I86,Inputs!$A$7:$G$16,7,FALSE),0),0),0)</f>
        <v>0</v>
      </c>
      <c r="O86" s="5">
        <f>IFERROR(IF(VLOOKUP(I86,Inputs!$A$20:$G$29,3,FALSE)="Base Increase",VLOOKUP(I86,Inputs!$A$7:$G$16,3,FALSE),0),0)</f>
        <v>0</v>
      </c>
      <c r="P86" s="5">
        <f>IFERROR(IF(VLOOKUP(I86,Inputs!$A$20:$G$29,4,FALSE)="Base Increase",VLOOKUP(I86,Inputs!$A$7:$G$16,4,FALSE),0),0)</f>
        <v>0</v>
      </c>
      <c r="Q86" s="5">
        <f>IFERROR(IF(F86=1,IF(VLOOKUP(I86,Inputs!$A$20:$G$29,5,FALSE)="Base Increase",VLOOKUP(I86,Inputs!$A$7:$G$16,5,FALSE),0),0),0)</f>
        <v>0</v>
      </c>
      <c r="R86" s="5">
        <f>IFERROR(IF(G86=1,IF(VLOOKUP(I86,Inputs!$A$20:$G$29,6,FALSE)="Base Increase",VLOOKUP(I86,Inputs!$A$7:$G$16,6,FALSE),0),0),0)</f>
        <v>0</v>
      </c>
      <c r="S86" s="5">
        <f>IFERROR(IF(H86=1,IF(VLOOKUP(I86,Inputs!$A$20:$G$29,7,FALSE)="Base Increase",VLOOKUP(I86,Inputs!$A$7:$G$16,7,FALSE),0),0),0)</f>
        <v>0</v>
      </c>
      <c r="T86" s="5">
        <f t="shared" si="6"/>
        <v>0</v>
      </c>
      <c r="U86" s="5">
        <f t="shared" si="7"/>
        <v>0</v>
      </c>
      <c r="V86" s="5">
        <f t="shared" si="8"/>
        <v>0</v>
      </c>
      <c r="W86" s="5">
        <f t="shared" si="9"/>
        <v>0</v>
      </c>
      <c r="X86" s="5">
        <f>IF(AND(I86&lt;=4,V86&gt;Inputs!$B$32),MAX(C86,Inputs!$B$32),V86)</f>
        <v>0</v>
      </c>
      <c r="Y86" s="5">
        <f>IF(AND(I86&lt;=4,W86&gt;Inputs!$B$32),MAX(C86,Inputs!$B$32),W86)</f>
        <v>0</v>
      </c>
      <c r="Z86" s="5">
        <f>IF(AND(I86&lt;=7,X86&gt;Inputs!$B$33),MAX(C86,Inputs!$B$33),X86)</f>
        <v>0</v>
      </c>
      <c r="AA86" s="5">
        <f>IF(W86&gt;Inputs!$B$34,Inputs!$B$34,Y86)</f>
        <v>0</v>
      </c>
      <c r="AB86" s="5">
        <f>IF(Z86&gt;Inputs!$B$34,Inputs!$B$34,Z86)</f>
        <v>0</v>
      </c>
      <c r="AC86" s="5">
        <f>IF(AA86&gt;Inputs!$B$34,Inputs!$B$34,AA86)</f>
        <v>0</v>
      </c>
      <c r="AD86" s="11">
        <f t="shared" si="10"/>
        <v>0</v>
      </c>
      <c r="AE86" s="11">
        <f t="shared" si="11"/>
        <v>0</v>
      </c>
    </row>
    <row r="87" spans="1:31" x14ac:dyDescent="0.25">
      <c r="A87" s="1">
        <f>'Salary and Rating'!A88</f>
        <v>0</v>
      </c>
      <c r="B87" s="1">
        <f>'Salary and Rating'!B88</f>
        <v>0</v>
      </c>
      <c r="C87" s="13">
        <f>IF(AND(D87=0,E87=1),'Salary and Rating'!C88,'2012-2013'!AD87)</f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f>'Salary and Rating'!K88</f>
        <v>0</v>
      </c>
      <c r="J87" s="5">
        <f>IFERROR(IF(VLOOKUP(I87,Inputs!$A$20:$G$29,3,FALSE)="Stipend Award",VLOOKUP(I87,Inputs!$A$7:$G$16,3,FALSE),0),0)</f>
        <v>0</v>
      </c>
      <c r="K87" s="5">
        <f>IFERROR(IF(VLOOKUP(I87,Inputs!$A$20:$G$29,4,FALSE)="Stipend Award",VLOOKUP(I87,Inputs!$A$7:$G$16,4,FALSE),0),0)</f>
        <v>0</v>
      </c>
      <c r="L87" s="5">
        <f>IFERROR(IF(F87=1,IF(VLOOKUP(I87,Inputs!$A$20:$G$29,5,FALSE)="Stipend Award",VLOOKUP(I87,Inputs!$A$7:$G$16,5,FALSE),0),0),0)</f>
        <v>0</v>
      </c>
      <c r="M87" s="5">
        <f>IFERROR(IF(G87=1,IF(VLOOKUP(I87,Inputs!$A$20:$G$29,6,FALSE)="Stipend Award",VLOOKUP(I87,Inputs!$A$7:$G$16,6,FALSE),0),0),0)</f>
        <v>0</v>
      </c>
      <c r="N87" s="5">
        <f>IFERROR(IF(H87=1,IF(VLOOKUP(I87,Inputs!$A$20:$G$29,7,FALSE)="Stipend Award",VLOOKUP(I87,Inputs!$A$7:$G$16,7,FALSE),0),0),0)</f>
        <v>0</v>
      </c>
      <c r="O87" s="5">
        <f>IFERROR(IF(VLOOKUP(I87,Inputs!$A$20:$G$29,3,FALSE)="Base Increase",VLOOKUP(I87,Inputs!$A$7:$G$16,3,FALSE),0),0)</f>
        <v>0</v>
      </c>
      <c r="P87" s="5">
        <f>IFERROR(IF(VLOOKUP(I87,Inputs!$A$20:$G$29,4,FALSE)="Base Increase",VLOOKUP(I87,Inputs!$A$7:$G$16,4,FALSE),0),0)</f>
        <v>0</v>
      </c>
      <c r="Q87" s="5">
        <f>IFERROR(IF(F87=1,IF(VLOOKUP(I87,Inputs!$A$20:$G$29,5,FALSE)="Base Increase",VLOOKUP(I87,Inputs!$A$7:$G$16,5,FALSE),0),0),0)</f>
        <v>0</v>
      </c>
      <c r="R87" s="5">
        <f>IFERROR(IF(G87=1,IF(VLOOKUP(I87,Inputs!$A$20:$G$29,6,FALSE)="Base Increase",VLOOKUP(I87,Inputs!$A$7:$G$16,6,FALSE),0),0),0)</f>
        <v>0</v>
      </c>
      <c r="S87" s="5">
        <f>IFERROR(IF(H87=1,IF(VLOOKUP(I87,Inputs!$A$20:$G$29,7,FALSE)="Base Increase",VLOOKUP(I87,Inputs!$A$7:$G$16,7,FALSE),0),0),0)</f>
        <v>0</v>
      </c>
      <c r="T87" s="5">
        <f t="shared" si="6"/>
        <v>0</v>
      </c>
      <c r="U87" s="5">
        <f t="shared" si="7"/>
        <v>0</v>
      </c>
      <c r="V87" s="5">
        <f t="shared" si="8"/>
        <v>0</v>
      </c>
      <c r="W87" s="5">
        <f t="shared" si="9"/>
        <v>0</v>
      </c>
      <c r="X87" s="5">
        <f>IF(AND(I87&lt;=4,V87&gt;Inputs!$B$32),MAX(C87,Inputs!$B$32),V87)</f>
        <v>0</v>
      </c>
      <c r="Y87" s="5">
        <f>IF(AND(I87&lt;=4,W87&gt;Inputs!$B$32),MAX(C87,Inputs!$B$32),W87)</f>
        <v>0</v>
      </c>
      <c r="Z87" s="5">
        <f>IF(AND(I87&lt;=7,X87&gt;Inputs!$B$33),MAX(C87,Inputs!$B$33),X87)</f>
        <v>0</v>
      </c>
      <c r="AA87" s="5">
        <f>IF(W87&gt;Inputs!$B$34,Inputs!$B$34,Y87)</f>
        <v>0</v>
      </c>
      <c r="AB87" s="5">
        <f>IF(Z87&gt;Inputs!$B$34,Inputs!$B$34,Z87)</f>
        <v>0</v>
      </c>
      <c r="AC87" s="5">
        <f>IF(AA87&gt;Inputs!$B$34,Inputs!$B$34,AA87)</f>
        <v>0</v>
      </c>
      <c r="AD87" s="11">
        <f t="shared" si="10"/>
        <v>0</v>
      </c>
      <c r="AE87" s="11">
        <f t="shared" si="11"/>
        <v>0</v>
      </c>
    </row>
    <row r="88" spans="1:31" x14ac:dyDescent="0.25">
      <c r="A88" s="1">
        <f>'Salary and Rating'!A89</f>
        <v>0</v>
      </c>
      <c r="B88" s="1">
        <f>'Salary and Rating'!B89</f>
        <v>0</v>
      </c>
      <c r="C88" s="13">
        <f>IF(AND(D88=0,E88=1),'Salary and Rating'!C89,'2012-2013'!AD88)</f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f>'Salary and Rating'!K89</f>
        <v>0</v>
      </c>
      <c r="J88" s="5">
        <f>IFERROR(IF(VLOOKUP(I88,Inputs!$A$20:$G$29,3,FALSE)="Stipend Award",VLOOKUP(I88,Inputs!$A$7:$G$16,3,FALSE),0),0)</f>
        <v>0</v>
      </c>
      <c r="K88" s="5">
        <f>IFERROR(IF(VLOOKUP(I88,Inputs!$A$20:$G$29,4,FALSE)="Stipend Award",VLOOKUP(I88,Inputs!$A$7:$G$16,4,FALSE),0),0)</f>
        <v>0</v>
      </c>
      <c r="L88" s="5">
        <f>IFERROR(IF(F88=1,IF(VLOOKUP(I88,Inputs!$A$20:$G$29,5,FALSE)="Stipend Award",VLOOKUP(I88,Inputs!$A$7:$G$16,5,FALSE),0),0),0)</f>
        <v>0</v>
      </c>
      <c r="M88" s="5">
        <f>IFERROR(IF(G88=1,IF(VLOOKUP(I88,Inputs!$A$20:$G$29,6,FALSE)="Stipend Award",VLOOKUP(I88,Inputs!$A$7:$G$16,6,FALSE),0),0),0)</f>
        <v>0</v>
      </c>
      <c r="N88" s="5">
        <f>IFERROR(IF(H88=1,IF(VLOOKUP(I88,Inputs!$A$20:$G$29,7,FALSE)="Stipend Award",VLOOKUP(I88,Inputs!$A$7:$G$16,7,FALSE),0),0),0)</f>
        <v>0</v>
      </c>
      <c r="O88" s="5">
        <f>IFERROR(IF(VLOOKUP(I88,Inputs!$A$20:$G$29,3,FALSE)="Base Increase",VLOOKUP(I88,Inputs!$A$7:$G$16,3,FALSE),0),0)</f>
        <v>0</v>
      </c>
      <c r="P88" s="5">
        <f>IFERROR(IF(VLOOKUP(I88,Inputs!$A$20:$G$29,4,FALSE)="Base Increase",VLOOKUP(I88,Inputs!$A$7:$G$16,4,FALSE),0),0)</f>
        <v>0</v>
      </c>
      <c r="Q88" s="5">
        <f>IFERROR(IF(F88=1,IF(VLOOKUP(I88,Inputs!$A$20:$G$29,5,FALSE)="Base Increase",VLOOKUP(I88,Inputs!$A$7:$G$16,5,FALSE),0),0),0)</f>
        <v>0</v>
      </c>
      <c r="R88" s="5">
        <f>IFERROR(IF(G88=1,IF(VLOOKUP(I88,Inputs!$A$20:$G$29,6,FALSE)="Base Increase",VLOOKUP(I88,Inputs!$A$7:$G$16,6,FALSE),0),0),0)</f>
        <v>0</v>
      </c>
      <c r="S88" s="5">
        <f>IFERROR(IF(H88=1,IF(VLOOKUP(I88,Inputs!$A$20:$G$29,7,FALSE)="Base Increase",VLOOKUP(I88,Inputs!$A$7:$G$16,7,FALSE),0),0),0)</f>
        <v>0</v>
      </c>
      <c r="T88" s="5">
        <f t="shared" si="6"/>
        <v>0</v>
      </c>
      <c r="U88" s="5">
        <f t="shared" si="7"/>
        <v>0</v>
      </c>
      <c r="V88" s="5">
        <f t="shared" si="8"/>
        <v>0</v>
      </c>
      <c r="W88" s="5">
        <f t="shared" si="9"/>
        <v>0</v>
      </c>
      <c r="X88" s="5">
        <f>IF(AND(I88&lt;=4,V88&gt;Inputs!$B$32),MAX(C88,Inputs!$B$32),V88)</f>
        <v>0</v>
      </c>
      <c r="Y88" s="5">
        <f>IF(AND(I88&lt;=4,W88&gt;Inputs!$B$32),MAX(C88,Inputs!$B$32),W88)</f>
        <v>0</v>
      </c>
      <c r="Z88" s="5">
        <f>IF(AND(I88&lt;=7,X88&gt;Inputs!$B$33),MAX(C88,Inputs!$B$33),X88)</f>
        <v>0</v>
      </c>
      <c r="AA88" s="5">
        <f>IF(W88&gt;Inputs!$B$34,Inputs!$B$34,Y88)</f>
        <v>0</v>
      </c>
      <c r="AB88" s="5">
        <f>IF(Z88&gt;Inputs!$B$34,Inputs!$B$34,Z88)</f>
        <v>0</v>
      </c>
      <c r="AC88" s="5">
        <f>IF(AA88&gt;Inputs!$B$34,Inputs!$B$34,AA88)</f>
        <v>0</v>
      </c>
      <c r="AD88" s="11">
        <f t="shared" si="10"/>
        <v>0</v>
      </c>
      <c r="AE88" s="11">
        <f t="shared" si="11"/>
        <v>0</v>
      </c>
    </row>
    <row r="89" spans="1:31" x14ac:dyDescent="0.25">
      <c r="A89" s="1">
        <f>'Salary and Rating'!A90</f>
        <v>0</v>
      </c>
      <c r="B89" s="1">
        <f>'Salary and Rating'!B90</f>
        <v>0</v>
      </c>
      <c r="C89" s="13">
        <f>IF(AND(D89=0,E89=1),'Salary and Rating'!C90,'2012-2013'!AD89)</f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f>'Salary and Rating'!K90</f>
        <v>0</v>
      </c>
      <c r="J89" s="5">
        <f>IFERROR(IF(VLOOKUP(I89,Inputs!$A$20:$G$29,3,FALSE)="Stipend Award",VLOOKUP(I89,Inputs!$A$7:$G$16,3,FALSE),0),0)</f>
        <v>0</v>
      </c>
      <c r="K89" s="5">
        <f>IFERROR(IF(VLOOKUP(I89,Inputs!$A$20:$G$29,4,FALSE)="Stipend Award",VLOOKUP(I89,Inputs!$A$7:$G$16,4,FALSE),0),0)</f>
        <v>0</v>
      </c>
      <c r="L89" s="5">
        <f>IFERROR(IF(F89=1,IF(VLOOKUP(I89,Inputs!$A$20:$G$29,5,FALSE)="Stipend Award",VLOOKUP(I89,Inputs!$A$7:$G$16,5,FALSE),0),0),0)</f>
        <v>0</v>
      </c>
      <c r="M89" s="5">
        <f>IFERROR(IF(G89=1,IF(VLOOKUP(I89,Inputs!$A$20:$G$29,6,FALSE)="Stipend Award",VLOOKUP(I89,Inputs!$A$7:$G$16,6,FALSE),0),0),0)</f>
        <v>0</v>
      </c>
      <c r="N89" s="5">
        <f>IFERROR(IF(H89=1,IF(VLOOKUP(I89,Inputs!$A$20:$G$29,7,FALSE)="Stipend Award",VLOOKUP(I89,Inputs!$A$7:$G$16,7,FALSE),0),0),0)</f>
        <v>0</v>
      </c>
      <c r="O89" s="5">
        <f>IFERROR(IF(VLOOKUP(I89,Inputs!$A$20:$G$29,3,FALSE)="Base Increase",VLOOKUP(I89,Inputs!$A$7:$G$16,3,FALSE),0),0)</f>
        <v>0</v>
      </c>
      <c r="P89" s="5">
        <f>IFERROR(IF(VLOOKUP(I89,Inputs!$A$20:$G$29,4,FALSE)="Base Increase",VLOOKUP(I89,Inputs!$A$7:$G$16,4,FALSE),0),0)</f>
        <v>0</v>
      </c>
      <c r="Q89" s="5">
        <f>IFERROR(IF(F89=1,IF(VLOOKUP(I89,Inputs!$A$20:$G$29,5,FALSE)="Base Increase",VLOOKUP(I89,Inputs!$A$7:$G$16,5,FALSE),0),0),0)</f>
        <v>0</v>
      </c>
      <c r="R89" s="5">
        <f>IFERROR(IF(G89=1,IF(VLOOKUP(I89,Inputs!$A$20:$G$29,6,FALSE)="Base Increase",VLOOKUP(I89,Inputs!$A$7:$G$16,6,FALSE),0),0),0)</f>
        <v>0</v>
      </c>
      <c r="S89" s="5">
        <f>IFERROR(IF(H89=1,IF(VLOOKUP(I89,Inputs!$A$20:$G$29,7,FALSE)="Base Increase",VLOOKUP(I89,Inputs!$A$7:$G$16,7,FALSE),0),0),0)</f>
        <v>0</v>
      </c>
      <c r="T89" s="5">
        <f t="shared" si="6"/>
        <v>0</v>
      </c>
      <c r="U89" s="5">
        <f t="shared" si="7"/>
        <v>0</v>
      </c>
      <c r="V89" s="5">
        <f t="shared" si="8"/>
        <v>0</v>
      </c>
      <c r="W89" s="5">
        <f t="shared" si="9"/>
        <v>0</v>
      </c>
      <c r="X89" s="5">
        <f>IF(AND(I89&lt;=4,V89&gt;Inputs!$B$32),MAX(C89,Inputs!$B$32),V89)</f>
        <v>0</v>
      </c>
      <c r="Y89" s="5">
        <f>IF(AND(I89&lt;=4,W89&gt;Inputs!$B$32),MAX(C89,Inputs!$B$32),W89)</f>
        <v>0</v>
      </c>
      <c r="Z89" s="5">
        <f>IF(AND(I89&lt;=7,X89&gt;Inputs!$B$33),MAX(C89,Inputs!$B$33),X89)</f>
        <v>0</v>
      </c>
      <c r="AA89" s="5">
        <f>IF(W89&gt;Inputs!$B$34,Inputs!$B$34,Y89)</f>
        <v>0</v>
      </c>
      <c r="AB89" s="5">
        <f>IF(Z89&gt;Inputs!$B$34,Inputs!$B$34,Z89)</f>
        <v>0</v>
      </c>
      <c r="AC89" s="5">
        <f>IF(AA89&gt;Inputs!$B$34,Inputs!$B$34,AA89)</f>
        <v>0</v>
      </c>
      <c r="AD89" s="11">
        <f t="shared" si="10"/>
        <v>0</v>
      </c>
      <c r="AE89" s="11">
        <f t="shared" si="11"/>
        <v>0</v>
      </c>
    </row>
    <row r="90" spans="1:31" x14ac:dyDescent="0.25">
      <c r="A90" s="1">
        <f>'Salary and Rating'!A91</f>
        <v>0</v>
      </c>
      <c r="B90" s="1">
        <f>'Salary and Rating'!B91</f>
        <v>0</v>
      </c>
      <c r="C90" s="13">
        <f>IF(AND(D90=0,E90=1),'Salary and Rating'!C91,'2012-2013'!AD90)</f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f>'Salary and Rating'!K91</f>
        <v>0</v>
      </c>
      <c r="J90" s="5">
        <f>IFERROR(IF(VLOOKUP(I90,Inputs!$A$20:$G$29,3,FALSE)="Stipend Award",VLOOKUP(I90,Inputs!$A$7:$G$16,3,FALSE),0),0)</f>
        <v>0</v>
      </c>
      <c r="K90" s="5">
        <f>IFERROR(IF(VLOOKUP(I90,Inputs!$A$20:$G$29,4,FALSE)="Stipend Award",VLOOKUP(I90,Inputs!$A$7:$G$16,4,FALSE),0),0)</f>
        <v>0</v>
      </c>
      <c r="L90" s="5">
        <f>IFERROR(IF(F90=1,IF(VLOOKUP(I90,Inputs!$A$20:$G$29,5,FALSE)="Stipend Award",VLOOKUP(I90,Inputs!$A$7:$G$16,5,FALSE),0),0),0)</f>
        <v>0</v>
      </c>
      <c r="M90" s="5">
        <f>IFERROR(IF(G90=1,IF(VLOOKUP(I90,Inputs!$A$20:$G$29,6,FALSE)="Stipend Award",VLOOKUP(I90,Inputs!$A$7:$G$16,6,FALSE),0),0),0)</f>
        <v>0</v>
      </c>
      <c r="N90" s="5">
        <f>IFERROR(IF(H90=1,IF(VLOOKUP(I90,Inputs!$A$20:$G$29,7,FALSE)="Stipend Award",VLOOKUP(I90,Inputs!$A$7:$G$16,7,FALSE),0),0),0)</f>
        <v>0</v>
      </c>
      <c r="O90" s="5">
        <f>IFERROR(IF(VLOOKUP(I90,Inputs!$A$20:$G$29,3,FALSE)="Base Increase",VLOOKUP(I90,Inputs!$A$7:$G$16,3,FALSE),0),0)</f>
        <v>0</v>
      </c>
      <c r="P90" s="5">
        <f>IFERROR(IF(VLOOKUP(I90,Inputs!$A$20:$G$29,4,FALSE)="Base Increase",VLOOKUP(I90,Inputs!$A$7:$G$16,4,FALSE),0),0)</f>
        <v>0</v>
      </c>
      <c r="Q90" s="5">
        <f>IFERROR(IF(F90=1,IF(VLOOKUP(I90,Inputs!$A$20:$G$29,5,FALSE)="Base Increase",VLOOKUP(I90,Inputs!$A$7:$G$16,5,FALSE),0),0),0)</f>
        <v>0</v>
      </c>
      <c r="R90" s="5">
        <f>IFERROR(IF(G90=1,IF(VLOOKUP(I90,Inputs!$A$20:$G$29,6,FALSE)="Base Increase",VLOOKUP(I90,Inputs!$A$7:$G$16,6,FALSE),0),0),0)</f>
        <v>0</v>
      </c>
      <c r="S90" s="5">
        <f>IFERROR(IF(H90=1,IF(VLOOKUP(I90,Inputs!$A$20:$G$29,7,FALSE)="Base Increase",VLOOKUP(I90,Inputs!$A$7:$G$16,7,FALSE),0),0),0)</f>
        <v>0</v>
      </c>
      <c r="T90" s="5">
        <f t="shared" si="6"/>
        <v>0</v>
      </c>
      <c r="U90" s="5">
        <f t="shared" si="7"/>
        <v>0</v>
      </c>
      <c r="V90" s="5">
        <f t="shared" si="8"/>
        <v>0</v>
      </c>
      <c r="W90" s="5">
        <f t="shared" si="9"/>
        <v>0</v>
      </c>
      <c r="X90" s="5">
        <f>IF(AND(I90&lt;=4,V90&gt;Inputs!$B$32),MAX(C90,Inputs!$B$32),V90)</f>
        <v>0</v>
      </c>
      <c r="Y90" s="5">
        <f>IF(AND(I90&lt;=4,W90&gt;Inputs!$B$32),MAX(C90,Inputs!$B$32),W90)</f>
        <v>0</v>
      </c>
      <c r="Z90" s="5">
        <f>IF(AND(I90&lt;=7,X90&gt;Inputs!$B$33),MAX(C90,Inputs!$B$33),X90)</f>
        <v>0</v>
      </c>
      <c r="AA90" s="5">
        <f>IF(W90&gt;Inputs!$B$34,Inputs!$B$34,Y90)</f>
        <v>0</v>
      </c>
      <c r="AB90" s="5">
        <f>IF(Z90&gt;Inputs!$B$34,Inputs!$B$34,Z90)</f>
        <v>0</v>
      </c>
      <c r="AC90" s="5">
        <f>IF(AA90&gt;Inputs!$B$34,Inputs!$B$34,AA90)</f>
        <v>0</v>
      </c>
      <c r="AD90" s="11">
        <f t="shared" si="10"/>
        <v>0</v>
      </c>
      <c r="AE90" s="11">
        <f t="shared" si="11"/>
        <v>0</v>
      </c>
    </row>
    <row r="91" spans="1:31" x14ac:dyDescent="0.25">
      <c r="A91" s="1">
        <f>'Salary and Rating'!A92</f>
        <v>0</v>
      </c>
      <c r="B91" s="1">
        <f>'Salary and Rating'!B92</f>
        <v>0</v>
      </c>
      <c r="C91" s="13">
        <f>IF(AND(D91=0,E91=1),'Salary and Rating'!C92,'2012-2013'!AD91)</f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f>'Salary and Rating'!K92</f>
        <v>0</v>
      </c>
      <c r="J91" s="5">
        <f>IFERROR(IF(VLOOKUP(I91,Inputs!$A$20:$G$29,3,FALSE)="Stipend Award",VLOOKUP(I91,Inputs!$A$7:$G$16,3,FALSE),0),0)</f>
        <v>0</v>
      </c>
      <c r="K91" s="5">
        <f>IFERROR(IF(VLOOKUP(I91,Inputs!$A$20:$G$29,4,FALSE)="Stipend Award",VLOOKUP(I91,Inputs!$A$7:$G$16,4,FALSE),0),0)</f>
        <v>0</v>
      </c>
      <c r="L91" s="5">
        <f>IFERROR(IF(F91=1,IF(VLOOKUP(I91,Inputs!$A$20:$G$29,5,FALSE)="Stipend Award",VLOOKUP(I91,Inputs!$A$7:$G$16,5,FALSE),0),0),0)</f>
        <v>0</v>
      </c>
      <c r="M91" s="5">
        <f>IFERROR(IF(G91=1,IF(VLOOKUP(I91,Inputs!$A$20:$G$29,6,FALSE)="Stipend Award",VLOOKUP(I91,Inputs!$A$7:$G$16,6,FALSE),0),0),0)</f>
        <v>0</v>
      </c>
      <c r="N91" s="5">
        <f>IFERROR(IF(H91=1,IF(VLOOKUP(I91,Inputs!$A$20:$G$29,7,FALSE)="Stipend Award",VLOOKUP(I91,Inputs!$A$7:$G$16,7,FALSE),0),0),0)</f>
        <v>0</v>
      </c>
      <c r="O91" s="5">
        <f>IFERROR(IF(VLOOKUP(I91,Inputs!$A$20:$G$29,3,FALSE)="Base Increase",VLOOKUP(I91,Inputs!$A$7:$G$16,3,FALSE),0),0)</f>
        <v>0</v>
      </c>
      <c r="P91" s="5">
        <f>IFERROR(IF(VLOOKUP(I91,Inputs!$A$20:$G$29,4,FALSE)="Base Increase",VLOOKUP(I91,Inputs!$A$7:$G$16,4,FALSE),0),0)</f>
        <v>0</v>
      </c>
      <c r="Q91" s="5">
        <f>IFERROR(IF(F91=1,IF(VLOOKUP(I91,Inputs!$A$20:$G$29,5,FALSE)="Base Increase",VLOOKUP(I91,Inputs!$A$7:$G$16,5,FALSE),0),0),0)</f>
        <v>0</v>
      </c>
      <c r="R91" s="5">
        <f>IFERROR(IF(G91=1,IF(VLOOKUP(I91,Inputs!$A$20:$G$29,6,FALSE)="Base Increase",VLOOKUP(I91,Inputs!$A$7:$G$16,6,FALSE),0),0),0)</f>
        <v>0</v>
      </c>
      <c r="S91" s="5">
        <f>IFERROR(IF(H91=1,IF(VLOOKUP(I91,Inputs!$A$20:$G$29,7,FALSE)="Base Increase",VLOOKUP(I91,Inputs!$A$7:$G$16,7,FALSE),0),0),0)</f>
        <v>0</v>
      </c>
      <c r="T91" s="5">
        <f t="shared" si="6"/>
        <v>0</v>
      </c>
      <c r="U91" s="5">
        <f t="shared" si="7"/>
        <v>0</v>
      </c>
      <c r="V91" s="5">
        <f t="shared" si="8"/>
        <v>0</v>
      </c>
      <c r="W91" s="5">
        <f t="shared" si="9"/>
        <v>0</v>
      </c>
      <c r="X91" s="5">
        <f>IF(AND(I91&lt;=4,V91&gt;Inputs!$B$32),MAX(C91,Inputs!$B$32),V91)</f>
        <v>0</v>
      </c>
      <c r="Y91" s="5">
        <f>IF(AND(I91&lt;=4,W91&gt;Inputs!$B$32),MAX(C91,Inputs!$B$32),W91)</f>
        <v>0</v>
      </c>
      <c r="Z91" s="5">
        <f>IF(AND(I91&lt;=7,X91&gt;Inputs!$B$33),MAX(C91,Inputs!$B$33),X91)</f>
        <v>0</v>
      </c>
      <c r="AA91" s="5">
        <f>IF(W91&gt;Inputs!$B$34,Inputs!$B$34,Y91)</f>
        <v>0</v>
      </c>
      <c r="AB91" s="5">
        <f>IF(Z91&gt;Inputs!$B$34,Inputs!$B$34,Z91)</f>
        <v>0</v>
      </c>
      <c r="AC91" s="5">
        <f>IF(AA91&gt;Inputs!$B$34,Inputs!$B$34,AA91)</f>
        <v>0</v>
      </c>
      <c r="AD91" s="11">
        <f t="shared" si="10"/>
        <v>0</v>
      </c>
      <c r="AE91" s="11">
        <f t="shared" si="11"/>
        <v>0</v>
      </c>
    </row>
    <row r="92" spans="1:31" x14ac:dyDescent="0.25">
      <c r="A92" s="1">
        <f>'Salary and Rating'!A93</f>
        <v>0</v>
      </c>
      <c r="B92" s="1">
        <f>'Salary and Rating'!B93</f>
        <v>0</v>
      </c>
      <c r="C92" s="13">
        <f>IF(AND(D92=0,E92=1),'Salary and Rating'!C93,'2012-2013'!AD92)</f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f>'Salary and Rating'!K93</f>
        <v>0</v>
      </c>
      <c r="J92" s="5">
        <f>IFERROR(IF(VLOOKUP(I92,Inputs!$A$20:$G$29,3,FALSE)="Stipend Award",VLOOKUP(I92,Inputs!$A$7:$G$16,3,FALSE),0),0)</f>
        <v>0</v>
      </c>
      <c r="K92" s="5">
        <f>IFERROR(IF(VLOOKUP(I92,Inputs!$A$20:$G$29,4,FALSE)="Stipend Award",VLOOKUP(I92,Inputs!$A$7:$G$16,4,FALSE),0),0)</f>
        <v>0</v>
      </c>
      <c r="L92" s="5">
        <f>IFERROR(IF(F92=1,IF(VLOOKUP(I92,Inputs!$A$20:$G$29,5,FALSE)="Stipend Award",VLOOKUP(I92,Inputs!$A$7:$G$16,5,FALSE),0),0),0)</f>
        <v>0</v>
      </c>
      <c r="M92" s="5">
        <f>IFERROR(IF(G92=1,IF(VLOOKUP(I92,Inputs!$A$20:$G$29,6,FALSE)="Stipend Award",VLOOKUP(I92,Inputs!$A$7:$G$16,6,FALSE),0),0),0)</f>
        <v>0</v>
      </c>
      <c r="N92" s="5">
        <f>IFERROR(IF(H92=1,IF(VLOOKUP(I92,Inputs!$A$20:$G$29,7,FALSE)="Stipend Award",VLOOKUP(I92,Inputs!$A$7:$G$16,7,FALSE),0),0),0)</f>
        <v>0</v>
      </c>
      <c r="O92" s="5">
        <f>IFERROR(IF(VLOOKUP(I92,Inputs!$A$20:$G$29,3,FALSE)="Base Increase",VLOOKUP(I92,Inputs!$A$7:$G$16,3,FALSE),0),0)</f>
        <v>0</v>
      </c>
      <c r="P92" s="5">
        <f>IFERROR(IF(VLOOKUP(I92,Inputs!$A$20:$G$29,4,FALSE)="Base Increase",VLOOKUP(I92,Inputs!$A$7:$G$16,4,FALSE),0),0)</f>
        <v>0</v>
      </c>
      <c r="Q92" s="5">
        <f>IFERROR(IF(F92=1,IF(VLOOKUP(I92,Inputs!$A$20:$G$29,5,FALSE)="Base Increase",VLOOKUP(I92,Inputs!$A$7:$G$16,5,FALSE),0),0),0)</f>
        <v>0</v>
      </c>
      <c r="R92" s="5">
        <f>IFERROR(IF(G92=1,IF(VLOOKUP(I92,Inputs!$A$20:$G$29,6,FALSE)="Base Increase",VLOOKUP(I92,Inputs!$A$7:$G$16,6,FALSE),0),0),0)</f>
        <v>0</v>
      </c>
      <c r="S92" s="5">
        <f>IFERROR(IF(H92=1,IF(VLOOKUP(I92,Inputs!$A$20:$G$29,7,FALSE)="Base Increase",VLOOKUP(I92,Inputs!$A$7:$G$16,7,FALSE),0),0),0)</f>
        <v>0</v>
      </c>
      <c r="T92" s="5">
        <f t="shared" si="6"/>
        <v>0</v>
      </c>
      <c r="U92" s="5">
        <f t="shared" si="7"/>
        <v>0</v>
      </c>
      <c r="V92" s="5">
        <f t="shared" si="8"/>
        <v>0</v>
      </c>
      <c r="W92" s="5">
        <f t="shared" si="9"/>
        <v>0</v>
      </c>
      <c r="X92" s="5">
        <f>IF(AND(I92&lt;=4,V92&gt;Inputs!$B$32),MAX(C92,Inputs!$B$32),V92)</f>
        <v>0</v>
      </c>
      <c r="Y92" s="5">
        <f>IF(AND(I92&lt;=4,W92&gt;Inputs!$B$32),MAX(C92,Inputs!$B$32),W92)</f>
        <v>0</v>
      </c>
      <c r="Z92" s="5">
        <f>IF(AND(I92&lt;=7,X92&gt;Inputs!$B$33),MAX(C92,Inputs!$B$33),X92)</f>
        <v>0</v>
      </c>
      <c r="AA92" s="5">
        <f>IF(W92&gt;Inputs!$B$34,Inputs!$B$34,Y92)</f>
        <v>0</v>
      </c>
      <c r="AB92" s="5">
        <f>IF(Z92&gt;Inputs!$B$34,Inputs!$B$34,Z92)</f>
        <v>0</v>
      </c>
      <c r="AC92" s="5">
        <f>IF(AA92&gt;Inputs!$B$34,Inputs!$B$34,AA92)</f>
        <v>0</v>
      </c>
      <c r="AD92" s="11">
        <f t="shared" si="10"/>
        <v>0</v>
      </c>
      <c r="AE92" s="11">
        <f t="shared" si="11"/>
        <v>0</v>
      </c>
    </row>
    <row r="93" spans="1:31" x14ac:dyDescent="0.25">
      <c r="A93" s="1">
        <f>'Salary and Rating'!A94</f>
        <v>0</v>
      </c>
      <c r="B93" s="1">
        <f>'Salary and Rating'!B94</f>
        <v>0</v>
      </c>
      <c r="C93" s="13">
        <f>IF(AND(D93=0,E93=1),'Salary and Rating'!C94,'2012-2013'!AD93)</f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f>'Salary and Rating'!K94</f>
        <v>0</v>
      </c>
      <c r="J93" s="5">
        <f>IFERROR(IF(VLOOKUP(I93,Inputs!$A$20:$G$29,3,FALSE)="Stipend Award",VLOOKUP(I93,Inputs!$A$7:$G$16,3,FALSE),0),0)</f>
        <v>0</v>
      </c>
      <c r="K93" s="5">
        <f>IFERROR(IF(VLOOKUP(I93,Inputs!$A$20:$G$29,4,FALSE)="Stipend Award",VLOOKUP(I93,Inputs!$A$7:$G$16,4,FALSE),0),0)</f>
        <v>0</v>
      </c>
      <c r="L93" s="5">
        <f>IFERROR(IF(F93=1,IF(VLOOKUP(I93,Inputs!$A$20:$G$29,5,FALSE)="Stipend Award",VLOOKUP(I93,Inputs!$A$7:$G$16,5,FALSE),0),0),0)</f>
        <v>0</v>
      </c>
      <c r="M93" s="5">
        <f>IFERROR(IF(G93=1,IF(VLOOKUP(I93,Inputs!$A$20:$G$29,6,FALSE)="Stipend Award",VLOOKUP(I93,Inputs!$A$7:$G$16,6,FALSE),0),0),0)</f>
        <v>0</v>
      </c>
      <c r="N93" s="5">
        <f>IFERROR(IF(H93=1,IF(VLOOKUP(I93,Inputs!$A$20:$G$29,7,FALSE)="Stipend Award",VLOOKUP(I93,Inputs!$A$7:$G$16,7,FALSE),0),0),0)</f>
        <v>0</v>
      </c>
      <c r="O93" s="5">
        <f>IFERROR(IF(VLOOKUP(I93,Inputs!$A$20:$G$29,3,FALSE)="Base Increase",VLOOKUP(I93,Inputs!$A$7:$G$16,3,FALSE),0),0)</f>
        <v>0</v>
      </c>
      <c r="P93" s="5">
        <f>IFERROR(IF(VLOOKUP(I93,Inputs!$A$20:$G$29,4,FALSE)="Base Increase",VLOOKUP(I93,Inputs!$A$7:$G$16,4,FALSE),0),0)</f>
        <v>0</v>
      </c>
      <c r="Q93" s="5">
        <f>IFERROR(IF(F93=1,IF(VLOOKUP(I93,Inputs!$A$20:$G$29,5,FALSE)="Base Increase",VLOOKUP(I93,Inputs!$A$7:$G$16,5,FALSE),0),0),0)</f>
        <v>0</v>
      </c>
      <c r="R93" s="5">
        <f>IFERROR(IF(G93=1,IF(VLOOKUP(I93,Inputs!$A$20:$G$29,6,FALSE)="Base Increase",VLOOKUP(I93,Inputs!$A$7:$G$16,6,FALSE),0),0),0)</f>
        <v>0</v>
      </c>
      <c r="S93" s="5">
        <f>IFERROR(IF(H93=1,IF(VLOOKUP(I93,Inputs!$A$20:$G$29,7,FALSE)="Base Increase",VLOOKUP(I93,Inputs!$A$7:$G$16,7,FALSE),0),0),0)</f>
        <v>0</v>
      </c>
      <c r="T93" s="5">
        <f t="shared" si="6"/>
        <v>0</v>
      </c>
      <c r="U93" s="5">
        <f t="shared" si="7"/>
        <v>0</v>
      </c>
      <c r="V93" s="5">
        <f t="shared" si="8"/>
        <v>0</v>
      </c>
      <c r="W93" s="5">
        <f t="shared" si="9"/>
        <v>0</v>
      </c>
      <c r="X93" s="5">
        <f>IF(AND(I93&lt;=4,V93&gt;Inputs!$B$32),MAX(C93,Inputs!$B$32),V93)</f>
        <v>0</v>
      </c>
      <c r="Y93" s="5">
        <f>IF(AND(I93&lt;=4,W93&gt;Inputs!$B$32),MAX(C93,Inputs!$B$32),W93)</f>
        <v>0</v>
      </c>
      <c r="Z93" s="5">
        <f>IF(AND(I93&lt;=7,X93&gt;Inputs!$B$33),MAX(C93,Inputs!$B$33),X93)</f>
        <v>0</v>
      </c>
      <c r="AA93" s="5">
        <f>IF(W93&gt;Inputs!$B$34,Inputs!$B$34,Y93)</f>
        <v>0</v>
      </c>
      <c r="AB93" s="5">
        <f>IF(Z93&gt;Inputs!$B$34,Inputs!$B$34,Z93)</f>
        <v>0</v>
      </c>
      <c r="AC93" s="5">
        <f>IF(AA93&gt;Inputs!$B$34,Inputs!$B$34,AA93)</f>
        <v>0</v>
      </c>
      <c r="AD93" s="11">
        <f t="shared" si="10"/>
        <v>0</v>
      </c>
      <c r="AE93" s="11">
        <f t="shared" si="11"/>
        <v>0</v>
      </c>
    </row>
    <row r="94" spans="1:31" x14ac:dyDescent="0.25">
      <c r="A94" s="1">
        <f>'Salary and Rating'!A95</f>
        <v>0</v>
      </c>
      <c r="B94" s="1">
        <f>'Salary and Rating'!B95</f>
        <v>0</v>
      </c>
      <c r="C94" s="13">
        <f>IF(AND(D94=0,E94=1),'Salary and Rating'!C95,'2012-2013'!AD94)</f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f>'Salary and Rating'!K95</f>
        <v>0</v>
      </c>
      <c r="J94" s="5">
        <f>IFERROR(IF(VLOOKUP(I94,Inputs!$A$20:$G$29,3,FALSE)="Stipend Award",VLOOKUP(I94,Inputs!$A$7:$G$16,3,FALSE),0),0)</f>
        <v>0</v>
      </c>
      <c r="K94" s="5">
        <f>IFERROR(IF(VLOOKUP(I94,Inputs!$A$20:$G$29,4,FALSE)="Stipend Award",VLOOKUP(I94,Inputs!$A$7:$G$16,4,FALSE),0),0)</f>
        <v>0</v>
      </c>
      <c r="L94" s="5">
        <f>IFERROR(IF(F94=1,IF(VLOOKUP(I94,Inputs!$A$20:$G$29,5,FALSE)="Stipend Award",VLOOKUP(I94,Inputs!$A$7:$G$16,5,FALSE),0),0),0)</f>
        <v>0</v>
      </c>
      <c r="M94" s="5">
        <f>IFERROR(IF(G94=1,IF(VLOOKUP(I94,Inputs!$A$20:$G$29,6,FALSE)="Stipend Award",VLOOKUP(I94,Inputs!$A$7:$G$16,6,FALSE),0),0),0)</f>
        <v>0</v>
      </c>
      <c r="N94" s="5">
        <f>IFERROR(IF(H94=1,IF(VLOOKUP(I94,Inputs!$A$20:$G$29,7,FALSE)="Stipend Award",VLOOKUP(I94,Inputs!$A$7:$G$16,7,FALSE),0),0),0)</f>
        <v>0</v>
      </c>
      <c r="O94" s="5">
        <f>IFERROR(IF(VLOOKUP(I94,Inputs!$A$20:$G$29,3,FALSE)="Base Increase",VLOOKUP(I94,Inputs!$A$7:$G$16,3,FALSE),0),0)</f>
        <v>0</v>
      </c>
      <c r="P94" s="5">
        <f>IFERROR(IF(VLOOKUP(I94,Inputs!$A$20:$G$29,4,FALSE)="Base Increase",VLOOKUP(I94,Inputs!$A$7:$G$16,4,FALSE),0),0)</f>
        <v>0</v>
      </c>
      <c r="Q94" s="5">
        <f>IFERROR(IF(F94=1,IF(VLOOKUP(I94,Inputs!$A$20:$G$29,5,FALSE)="Base Increase",VLOOKUP(I94,Inputs!$A$7:$G$16,5,FALSE),0),0),0)</f>
        <v>0</v>
      </c>
      <c r="R94" s="5">
        <f>IFERROR(IF(G94=1,IF(VLOOKUP(I94,Inputs!$A$20:$G$29,6,FALSE)="Base Increase",VLOOKUP(I94,Inputs!$A$7:$G$16,6,FALSE),0),0),0)</f>
        <v>0</v>
      </c>
      <c r="S94" s="5">
        <f>IFERROR(IF(H94=1,IF(VLOOKUP(I94,Inputs!$A$20:$G$29,7,FALSE)="Base Increase",VLOOKUP(I94,Inputs!$A$7:$G$16,7,FALSE),0),0),0)</f>
        <v>0</v>
      </c>
      <c r="T94" s="5">
        <f t="shared" si="6"/>
        <v>0</v>
      </c>
      <c r="U94" s="5">
        <f t="shared" si="7"/>
        <v>0</v>
      </c>
      <c r="V94" s="5">
        <f t="shared" si="8"/>
        <v>0</v>
      </c>
      <c r="W94" s="5">
        <f t="shared" si="9"/>
        <v>0</v>
      </c>
      <c r="X94" s="5">
        <f>IF(AND(I94&lt;=4,V94&gt;Inputs!$B$32),MAX(C94,Inputs!$B$32),V94)</f>
        <v>0</v>
      </c>
      <c r="Y94" s="5">
        <f>IF(AND(I94&lt;=4,W94&gt;Inputs!$B$32),MAX(C94,Inputs!$B$32),W94)</f>
        <v>0</v>
      </c>
      <c r="Z94" s="5">
        <f>IF(AND(I94&lt;=7,X94&gt;Inputs!$B$33),MAX(C94,Inputs!$B$33),X94)</f>
        <v>0</v>
      </c>
      <c r="AA94" s="5">
        <f>IF(W94&gt;Inputs!$B$34,Inputs!$B$34,Y94)</f>
        <v>0</v>
      </c>
      <c r="AB94" s="5">
        <f>IF(Z94&gt;Inputs!$B$34,Inputs!$B$34,Z94)</f>
        <v>0</v>
      </c>
      <c r="AC94" s="5">
        <f>IF(AA94&gt;Inputs!$B$34,Inputs!$B$34,AA94)</f>
        <v>0</v>
      </c>
      <c r="AD94" s="11">
        <f t="shared" si="10"/>
        <v>0</v>
      </c>
      <c r="AE94" s="11">
        <f t="shared" si="11"/>
        <v>0</v>
      </c>
    </row>
    <row r="95" spans="1:31" x14ac:dyDescent="0.25">
      <c r="A95" s="1">
        <f>'Salary and Rating'!A96</f>
        <v>0</v>
      </c>
      <c r="B95" s="1">
        <f>'Salary and Rating'!B96</f>
        <v>0</v>
      </c>
      <c r="C95" s="13">
        <f>IF(AND(D95=0,E95=1),'Salary and Rating'!C96,'2012-2013'!AD95)</f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f>'Salary and Rating'!K96</f>
        <v>0</v>
      </c>
      <c r="J95" s="5">
        <f>IFERROR(IF(VLOOKUP(I95,Inputs!$A$20:$G$29,3,FALSE)="Stipend Award",VLOOKUP(I95,Inputs!$A$7:$G$16,3,FALSE),0),0)</f>
        <v>0</v>
      </c>
      <c r="K95" s="5">
        <f>IFERROR(IF(VLOOKUP(I95,Inputs!$A$20:$G$29,4,FALSE)="Stipend Award",VLOOKUP(I95,Inputs!$A$7:$G$16,4,FALSE),0),0)</f>
        <v>0</v>
      </c>
      <c r="L95" s="5">
        <f>IFERROR(IF(F95=1,IF(VLOOKUP(I95,Inputs!$A$20:$G$29,5,FALSE)="Stipend Award",VLOOKUP(I95,Inputs!$A$7:$G$16,5,FALSE),0),0),0)</f>
        <v>0</v>
      </c>
      <c r="M95" s="5">
        <f>IFERROR(IF(G95=1,IF(VLOOKUP(I95,Inputs!$A$20:$G$29,6,FALSE)="Stipend Award",VLOOKUP(I95,Inputs!$A$7:$G$16,6,FALSE),0),0),0)</f>
        <v>0</v>
      </c>
      <c r="N95" s="5">
        <f>IFERROR(IF(H95=1,IF(VLOOKUP(I95,Inputs!$A$20:$G$29,7,FALSE)="Stipend Award",VLOOKUP(I95,Inputs!$A$7:$G$16,7,FALSE),0),0),0)</f>
        <v>0</v>
      </c>
      <c r="O95" s="5">
        <f>IFERROR(IF(VLOOKUP(I95,Inputs!$A$20:$G$29,3,FALSE)="Base Increase",VLOOKUP(I95,Inputs!$A$7:$G$16,3,FALSE),0),0)</f>
        <v>0</v>
      </c>
      <c r="P95" s="5">
        <f>IFERROR(IF(VLOOKUP(I95,Inputs!$A$20:$G$29,4,FALSE)="Base Increase",VLOOKUP(I95,Inputs!$A$7:$G$16,4,FALSE),0),0)</f>
        <v>0</v>
      </c>
      <c r="Q95" s="5">
        <f>IFERROR(IF(F95=1,IF(VLOOKUP(I95,Inputs!$A$20:$G$29,5,FALSE)="Base Increase",VLOOKUP(I95,Inputs!$A$7:$G$16,5,FALSE),0),0),0)</f>
        <v>0</v>
      </c>
      <c r="R95" s="5">
        <f>IFERROR(IF(G95=1,IF(VLOOKUP(I95,Inputs!$A$20:$G$29,6,FALSE)="Base Increase",VLOOKUP(I95,Inputs!$A$7:$G$16,6,FALSE),0),0),0)</f>
        <v>0</v>
      </c>
      <c r="S95" s="5">
        <f>IFERROR(IF(H95=1,IF(VLOOKUP(I95,Inputs!$A$20:$G$29,7,FALSE)="Base Increase",VLOOKUP(I95,Inputs!$A$7:$G$16,7,FALSE),0),0),0)</f>
        <v>0</v>
      </c>
      <c r="T95" s="5">
        <f t="shared" si="6"/>
        <v>0</v>
      </c>
      <c r="U95" s="5">
        <f t="shared" si="7"/>
        <v>0</v>
      </c>
      <c r="V95" s="5">
        <f t="shared" si="8"/>
        <v>0</v>
      </c>
      <c r="W95" s="5">
        <f t="shared" si="9"/>
        <v>0</v>
      </c>
      <c r="X95" s="5">
        <f>IF(AND(I95&lt;=4,V95&gt;Inputs!$B$32),MAX(C95,Inputs!$B$32),V95)</f>
        <v>0</v>
      </c>
      <c r="Y95" s="5">
        <f>IF(AND(I95&lt;=4,W95&gt;Inputs!$B$32),MAX(C95,Inputs!$B$32),W95)</f>
        <v>0</v>
      </c>
      <c r="Z95" s="5">
        <f>IF(AND(I95&lt;=7,X95&gt;Inputs!$B$33),MAX(C95,Inputs!$B$33),X95)</f>
        <v>0</v>
      </c>
      <c r="AA95" s="5">
        <f>IF(W95&gt;Inputs!$B$34,Inputs!$B$34,Y95)</f>
        <v>0</v>
      </c>
      <c r="AB95" s="5">
        <f>IF(Z95&gt;Inputs!$B$34,Inputs!$B$34,Z95)</f>
        <v>0</v>
      </c>
      <c r="AC95" s="5">
        <f>IF(AA95&gt;Inputs!$B$34,Inputs!$B$34,AA95)</f>
        <v>0</v>
      </c>
      <c r="AD95" s="11">
        <f t="shared" si="10"/>
        <v>0</v>
      </c>
      <c r="AE95" s="11">
        <f t="shared" si="11"/>
        <v>0</v>
      </c>
    </row>
    <row r="96" spans="1:31" x14ac:dyDescent="0.25">
      <c r="A96" s="1">
        <f>'Salary and Rating'!A97</f>
        <v>0</v>
      </c>
      <c r="B96" s="1">
        <f>'Salary and Rating'!B97</f>
        <v>0</v>
      </c>
      <c r="C96" s="13">
        <f>IF(AND(D96=0,E96=1),'Salary and Rating'!C97,'2012-2013'!AD96)</f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f>'Salary and Rating'!K97</f>
        <v>0</v>
      </c>
      <c r="J96" s="5">
        <f>IFERROR(IF(VLOOKUP(I96,Inputs!$A$20:$G$29,3,FALSE)="Stipend Award",VLOOKUP(I96,Inputs!$A$7:$G$16,3,FALSE),0),0)</f>
        <v>0</v>
      </c>
      <c r="K96" s="5">
        <f>IFERROR(IF(VLOOKUP(I96,Inputs!$A$20:$G$29,4,FALSE)="Stipend Award",VLOOKUP(I96,Inputs!$A$7:$G$16,4,FALSE),0),0)</f>
        <v>0</v>
      </c>
      <c r="L96" s="5">
        <f>IFERROR(IF(F96=1,IF(VLOOKUP(I96,Inputs!$A$20:$G$29,5,FALSE)="Stipend Award",VLOOKUP(I96,Inputs!$A$7:$G$16,5,FALSE),0),0),0)</f>
        <v>0</v>
      </c>
      <c r="M96" s="5">
        <f>IFERROR(IF(G96=1,IF(VLOOKUP(I96,Inputs!$A$20:$G$29,6,FALSE)="Stipend Award",VLOOKUP(I96,Inputs!$A$7:$G$16,6,FALSE),0),0),0)</f>
        <v>0</v>
      </c>
      <c r="N96" s="5">
        <f>IFERROR(IF(H96=1,IF(VLOOKUP(I96,Inputs!$A$20:$G$29,7,FALSE)="Stipend Award",VLOOKUP(I96,Inputs!$A$7:$G$16,7,FALSE),0),0),0)</f>
        <v>0</v>
      </c>
      <c r="O96" s="5">
        <f>IFERROR(IF(VLOOKUP(I96,Inputs!$A$20:$G$29,3,FALSE)="Base Increase",VLOOKUP(I96,Inputs!$A$7:$G$16,3,FALSE),0),0)</f>
        <v>0</v>
      </c>
      <c r="P96" s="5">
        <f>IFERROR(IF(VLOOKUP(I96,Inputs!$A$20:$G$29,4,FALSE)="Base Increase",VLOOKUP(I96,Inputs!$A$7:$G$16,4,FALSE),0),0)</f>
        <v>0</v>
      </c>
      <c r="Q96" s="5">
        <f>IFERROR(IF(F96=1,IF(VLOOKUP(I96,Inputs!$A$20:$G$29,5,FALSE)="Base Increase",VLOOKUP(I96,Inputs!$A$7:$G$16,5,FALSE),0),0),0)</f>
        <v>0</v>
      </c>
      <c r="R96" s="5">
        <f>IFERROR(IF(G96=1,IF(VLOOKUP(I96,Inputs!$A$20:$G$29,6,FALSE)="Base Increase",VLOOKUP(I96,Inputs!$A$7:$G$16,6,FALSE),0),0),0)</f>
        <v>0</v>
      </c>
      <c r="S96" s="5">
        <f>IFERROR(IF(H96=1,IF(VLOOKUP(I96,Inputs!$A$20:$G$29,7,FALSE)="Base Increase",VLOOKUP(I96,Inputs!$A$7:$G$16,7,FALSE),0),0),0)</f>
        <v>0</v>
      </c>
      <c r="T96" s="5">
        <f t="shared" si="6"/>
        <v>0</v>
      </c>
      <c r="U96" s="5">
        <f t="shared" si="7"/>
        <v>0</v>
      </c>
      <c r="V96" s="5">
        <f t="shared" si="8"/>
        <v>0</v>
      </c>
      <c r="W96" s="5">
        <f t="shared" si="9"/>
        <v>0</v>
      </c>
      <c r="X96" s="5">
        <f>IF(AND(I96&lt;=4,V96&gt;Inputs!$B$32),MAX(C96,Inputs!$B$32),V96)</f>
        <v>0</v>
      </c>
      <c r="Y96" s="5">
        <f>IF(AND(I96&lt;=4,W96&gt;Inputs!$B$32),MAX(C96,Inputs!$B$32),W96)</f>
        <v>0</v>
      </c>
      <c r="Z96" s="5">
        <f>IF(AND(I96&lt;=7,X96&gt;Inputs!$B$33),MAX(C96,Inputs!$B$33),X96)</f>
        <v>0</v>
      </c>
      <c r="AA96" s="5">
        <f>IF(W96&gt;Inputs!$B$34,Inputs!$B$34,Y96)</f>
        <v>0</v>
      </c>
      <c r="AB96" s="5">
        <f>IF(Z96&gt;Inputs!$B$34,Inputs!$B$34,Z96)</f>
        <v>0</v>
      </c>
      <c r="AC96" s="5">
        <f>IF(AA96&gt;Inputs!$B$34,Inputs!$B$34,AA96)</f>
        <v>0</v>
      </c>
      <c r="AD96" s="11">
        <f t="shared" si="10"/>
        <v>0</v>
      </c>
      <c r="AE96" s="11">
        <f t="shared" si="11"/>
        <v>0</v>
      </c>
    </row>
    <row r="97" spans="1:31" x14ac:dyDescent="0.25">
      <c r="A97" s="1">
        <f>'Salary and Rating'!A98</f>
        <v>0</v>
      </c>
      <c r="B97" s="1">
        <f>'Salary and Rating'!B98</f>
        <v>0</v>
      </c>
      <c r="C97" s="13">
        <f>IF(AND(D97=0,E97=1),'Salary and Rating'!C98,'2012-2013'!AD97)</f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f>'Salary and Rating'!K98</f>
        <v>0</v>
      </c>
      <c r="J97" s="5">
        <f>IFERROR(IF(VLOOKUP(I97,Inputs!$A$20:$G$29,3,FALSE)="Stipend Award",VLOOKUP(I97,Inputs!$A$7:$G$16,3,FALSE),0),0)</f>
        <v>0</v>
      </c>
      <c r="K97" s="5">
        <f>IFERROR(IF(VLOOKUP(I97,Inputs!$A$20:$G$29,4,FALSE)="Stipend Award",VLOOKUP(I97,Inputs!$A$7:$G$16,4,FALSE),0),0)</f>
        <v>0</v>
      </c>
      <c r="L97" s="5">
        <f>IFERROR(IF(F97=1,IF(VLOOKUP(I97,Inputs!$A$20:$G$29,5,FALSE)="Stipend Award",VLOOKUP(I97,Inputs!$A$7:$G$16,5,FALSE),0),0),0)</f>
        <v>0</v>
      </c>
      <c r="M97" s="5">
        <f>IFERROR(IF(G97=1,IF(VLOOKUP(I97,Inputs!$A$20:$G$29,6,FALSE)="Stipend Award",VLOOKUP(I97,Inputs!$A$7:$G$16,6,FALSE),0),0),0)</f>
        <v>0</v>
      </c>
      <c r="N97" s="5">
        <f>IFERROR(IF(H97=1,IF(VLOOKUP(I97,Inputs!$A$20:$G$29,7,FALSE)="Stipend Award",VLOOKUP(I97,Inputs!$A$7:$G$16,7,FALSE),0),0),0)</f>
        <v>0</v>
      </c>
      <c r="O97" s="5">
        <f>IFERROR(IF(VLOOKUP(I97,Inputs!$A$20:$G$29,3,FALSE)="Base Increase",VLOOKUP(I97,Inputs!$A$7:$G$16,3,FALSE),0),0)</f>
        <v>0</v>
      </c>
      <c r="P97" s="5">
        <f>IFERROR(IF(VLOOKUP(I97,Inputs!$A$20:$G$29,4,FALSE)="Base Increase",VLOOKUP(I97,Inputs!$A$7:$G$16,4,FALSE),0),0)</f>
        <v>0</v>
      </c>
      <c r="Q97" s="5">
        <f>IFERROR(IF(F97=1,IF(VLOOKUP(I97,Inputs!$A$20:$G$29,5,FALSE)="Base Increase",VLOOKUP(I97,Inputs!$A$7:$G$16,5,FALSE),0),0),0)</f>
        <v>0</v>
      </c>
      <c r="R97" s="5">
        <f>IFERROR(IF(G97=1,IF(VLOOKUP(I97,Inputs!$A$20:$G$29,6,FALSE)="Base Increase",VLOOKUP(I97,Inputs!$A$7:$G$16,6,FALSE),0),0),0)</f>
        <v>0</v>
      </c>
      <c r="S97" s="5">
        <f>IFERROR(IF(H97=1,IF(VLOOKUP(I97,Inputs!$A$20:$G$29,7,FALSE)="Base Increase",VLOOKUP(I97,Inputs!$A$7:$G$16,7,FALSE),0),0),0)</f>
        <v>0</v>
      </c>
      <c r="T97" s="5">
        <f t="shared" si="6"/>
        <v>0</v>
      </c>
      <c r="U97" s="5">
        <f t="shared" si="7"/>
        <v>0</v>
      </c>
      <c r="V97" s="5">
        <f t="shared" si="8"/>
        <v>0</v>
      </c>
      <c r="W97" s="5">
        <f t="shared" si="9"/>
        <v>0</v>
      </c>
      <c r="X97" s="5">
        <f>IF(AND(I97&lt;=4,V97&gt;Inputs!$B$32),MAX(C97,Inputs!$B$32),V97)</f>
        <v>0</v>
      </c>
      <c r="Y97" s="5">
        <f>IF(AND(I97&lt;=4,W97&gt;Inputs!$B$32),MAX(C97,Inputs!$B$32),W97)</f>
        <v>0</v>
      </c>
      <c r="Z97" s="5">
        <f>IF(AND(I97&lt;=7,X97&gt;Inputs!$B$33),MAX(C97,Inputs!$B$33),X97)</f>
        <v>0</v>
      </c>
      <c r="AA97" s="5">
        <f>IF(W97&gt;Inputs!$B$34,Inputs!$B$34,Y97)</f>
        <v>0</v>
      </c>
      <c r="AB97" s="5">
        <f>IF(Z97&gt;Inputs!$B$34,Inputs!$B$34,Z97)</f>
        <v>0</v>
      </c>
      <c r="AC97" s="5">
        <f>IF(AA97&gt;Inputs!$B$34,Inputs!$B$34,AA97)</f>
        <v>0</v>
      </c>
      <c r="AD97" s="11">
        <f t="shared" si="10"/>
        <v>0</v>
      </c>
      <c r="AE97" s="11">
        <f t="shared" si="11"/>
        <v>0</v>
      </c>
    </row>
    <row r="98" spans="1:31" x14ac:dyDescent="0.25">
      <c r="A98" s="1">
        <f>'Salary and Rating'!A99</f>
        <v>0</v>
      </c>
      <c r="B98" s="1">
        <f>'Salary and Rating'!B99</f>
        <v>0</v>
      </c>
      <c r="C98" s="13">
        <f>IF(AND(D98=0,E98=1),'Salary and Rating'!C99,'2012-2013'!AD98)</f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f>'Salary and Rating'!K99</f>
        <v>0</v>
      </c>
      <c r="J98" s="5">
        <f>IFERROR(IF(VLOOKUP(I98,Inputs!$A$20:$G$29,3,FALSE)="Stipend Award",VLOOKUP(I98,Inputs!$A$7:$G$16,3,FALSE),0),0)</f>
        <v>0</v>
      </c>
      <c r="K98" s="5">
        <f>IFERROR(IF(VLOOKUP(I98,Inputs!$A$20:$G$29,4,FALSE)="Stipend Award",VLOOKUP(I98,Inputs!$A$7:$G$16,4,FALSE),0),0)</f>
        <v>0</v>
      </c>
      <c r="L98" s="5">
        <f>IFERROR(IF(F98=1,IF(VLOOKUP(I98,Inputs!$A$20:$G$29,5,FALSE)="Stipend Award",VLOOKUP(I98,Inputs!$A$7:$G$16,5,FALSE),0),0),0)</f>
        <v>0</v>
      </c>
      <c r="M98" s="5">
        <f>IFERROR(IF(G98=1,IF(VLOOKUP(I98,Inputs!$A$20:$G$29,6,FALSE)="Stipend Award",VLOOKUP(I98,Inputs!$A$7:$G$16,6,FALSE),0),0),0)</f>
        <v>0</v>
      </c>
      <c r="N98" s="5">
        <f>IFERROR(IF(H98=1,IF(VLOOKUP(I98,Inputs!$A$20:$G$29,7,FALSE)="Stipend Award",VLOOKUP(I98,Inputs!$A$7:$G$16,7,FALSE),0),0),0)</f>
        <v>0</v>
      </c>
      <c r="O98" s="5">
        <f>IFERROR(IF(VLOOKUP(I98,Inputs!$A$20:$G$29,3,FALSE)="Base Increase",VLOOKUP(I98,Inputs!$A$7:$G$16,3,FALSE),0),0)</f>
        <v>0</v>
      </c>
      <c r="P98" s="5">
        <f>IFERROR(IF(VLOOKUP(I98,Inputs!$A$20:$G$29,4,FALSE)="Base Increase",VLOOKUP(I98,Inputs!$A$7:$G$16,4,FALSE),0),0)</f>
        <v>0</v>
      </c>
      <c r="Q98" s="5">
        <f>IFERROR(IF(F98=1,IF(VLOOKUP(I98,Inputs!$A$20:$G$29,5,FALSE)="Base Increase",VLOOKUP(I98,Inputs!$A$7:$G$16,5,FALSE),0),0),0)</f>
        <v>0</v>
      </c>
      <c r="R98" s="5">
        <f>IFERROR(IF(G98=1,IF(VLOOKUP(I98,Inputs!$A$20:$G$29,6,FALSE)="Base Increase",VLOOKUP(I98,Inputs!$A$7:$G$16,6,FALSE),0),0),0)</f>
        <v>0</v>
      </c>
      <c r="S98" s="5">
        <f>IFERROR(IF(H98=1,IF(VLOOKUP(I98,Inputs!$A$20:$G$29,7,FALSE)="Base Increase",VLOOKUP(I98,Inputs!$A$7:$G$16,7,FALSE),0),0),0)</f>
        <v>0</v>
      </c>
      <c r="T98" s="5">
        <f t="shared" si="6"/>
        <v>0</v>
      </c>
      <c r="U98" s="5">
        <f t="shared" si="7"/>
        <v>0</v>
      </c>
      <c r="V98" s="5">
        <f t="shared" si="8"/>
        <v>0</v>
      </c>
      <c r="W98" s="5">
        <f t="shared" si="9"/>
        <v>0</v>
      </c>
      <c r="X98" s="5">
        <f>IF(AND(I98&lt;=4,V98&gt;Inputs!$B$32),MAX(C98,Inputs!$B$32),V98)</f>
        <v>0</v>
      </c>
      <c r="Y98" s="5">
        <f>IF(AND(I98&lt;=4,W98&gt;Inputs!$B$32),MAX(C98,Inputs!$B$32),W98)</f>
        <v>0</v>
      </c>
      <c r="Z98" s="5">
        <f>IF(AND(I98&lt;=7,X98&gt;Inputs!$B$33),MAX(C98,Inputs!$B$33),X98)</f>
        <v>0</v>
      </c>
      <c r="AA98" s="5">
        <f>IF(W98&gt;Inputs!$B$34,Inputs!$B$34,Y98)</f>
        <v>0</v>
      </c>
      <c r="AB98" s="5">
        <f>IF(Z98&gt;Inputs!$B$34,Inputs!$B$34,Z98)</f>
        <v>0</v>
      </c>
      <c r="AC98" s="5">
        <f>IF(AA98&gt;Inputs!$B$34,Inputs!$B$34,AA98)</f>
        <v>0</v>
      </c>
      <c r="AD98" s="11">
        <f t="shared" si="10"/>
        <v>0</v>
      </c>
      <c r="AE98" s="11">
        <f t="shared" si="11"/>
        <v>0</v>
      </c>
    </row>
    <row r="99" spans="1:31" x14ac:dyDescent="0.25">
      <c r="A99" s="1">
        <f>'Salary and Rating'!A100</f>
        <v>0</v>
      </c>
      <c r="B99" s="1">
        <f>'Salary and Rating'!B100</f>
        <v>0</v>
      </c>
      <c r="C99" s="13">
        <f>IF(AND(D99=0,E99=1),'Salary and Rating'!C100,'2012-2013'!AD99)</f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f>'Salary and Rating'!K100</f>
        <v>0</v>
      </c>
      <c r="J99" s="5">
        <f>IFERROR(IF(VLOOKUP(I99,Inputs!$A$20:$G$29,3,FALSE)="Stipend Award",VLOOKUP(I99,Inputs!$A$7:$G$16,3,FALSE),0),0)</f>
        <v>0</v>
      </c>
      <c r="K99" s="5">
        <f>IFERROR(IF(VLOOKUP(I99,Inputs!$A$20:$G$29,4,FALSE)="Stipend Award",VLOOKUP(I99,Inputs!$A$7:$G$16,4,FALSE),0),0)</f>
        <v>0</v>
      </c>
      <c r="L99" s="5">
        <f>IFERROR(IF(F99=1,IF(VLOOKUP(I99,Inputs!$A$20:$G$29,5,FALSE)="Stipend Award",VLOOKUP(I99,Inputs!$A$7:$G$16,5,FALSE),0),0),0)</f>
        <v>0</v>
      </c>
      <c r="M99" s="5">
        <f>IFERROR(IF(G99=1,IF(VLOOKUP(I99,Inputs!$A$20:$G$29,6,FALSE)="Stipend Award",VLOOKUP(I99,Inputs!$A$7:$G$16,6,FALSE),0),0),0)</f>
        <v>0</v>
      </c>
      <c r="N99" s="5">
        <f>IFERROR(IF(H99=1,IF(VLOOKUP(I99,Inputs!$A$20:$G$29,7,FALSE)="Stipend Award",VLOOKUP(I99,Inputs!$A$7:$G$16,7,FALSE),0),0),0)</f>
        <v>0</v>
      </c>
      <c r="O99" s="5">
        <f>IFERROR(IF(VLOOKUP(I99,Inputs!$A$20:$G$29,3,FALSE)="Base Increase",VLOOKUP(I99,Inputs!$A$7:$G$16,3,FALSE),0),0)</f>
        <v>0</v>
      </c>
      <c r="P99" s="5">
        <f>IFERROR(IF(VLOOKUP(I99,Inputs!$A$20:$G$29,4,FALSE)="Base Increase",VLOOKUP(I99,Inputs!$A$7:$G$16,4,FALSE),0),0)</f>
        <v>0</v>
      </c>
      <c r="Q99" s="5">
        <f>IFERROR(IF(F99=1,IF(VLOOKUP(I99,Inputs!$A$20:$G$29,5,FALSE)="Base Increase",VLOOKUP(I99,Inputs!$A$7:$G$16,5,FALSE),0),0),0)</f>
        <v>0</v>
      </c>
      <c r="R99" s="5">
        <f>IFERROR(IF(G99=1,IF(VLOOKUP(I99,Inputs!$A$20:$G$29,6,FALSE)="Base Increase",VLOOKUP(I99,Inputs!$A$7:$G$16,6,FALSE),0),0),0)</f>
        <v>0</v>
      </c>
      <c r="S99" s="5">
        <f>IFERROR(IF(H99=1,IF(VLOOKUP(I99,Inputs!$A$20:$G$29,7,FALSE)="Base Increase",VLOOKUP(I99,Inputs!$A$7:$G$16,7,FALSE),0),0),0)</f>
        <v>0</v>
      </c>
      <c r="T99" s="5">
        <f t="shared" si="6"/>
        <v>0</v>
      </c>
      <c r="U99" s="5">
        <f t="shared" si="7"/>
        <v>0</v>
      </c>
      <c r="V99" s="5">
        <f t="shared" si="8"/>
        <v>0</v>
      </c>
      <c r="W99" s="5">
        <f t="shared" si="9"/>
        <v>0</v>
      </c>
      <c r="X99" s="5">
        <f>IF(AND(I99&lt;=4,V99&gt;Inputs!$B$32),MAX(C99,Inputs!$B$32),V99)</f>
        <v>0</v>
      </c>
      <c r="Y99" s="5">
        <f>IF(AND(I99&lt;=4,W99&gt;Inputs!$B$32),MAX(C99,Inputs!$B$32),W99)</f>
        <v>0</v>
      </c>
      <c r="Z99" s="5">
        <f>IF(AND(I99&lt;=7,X99&gt;Inputs!$B$33),MAX(C99,Inputs!$B$33),X99)</f>
        <v>0</v>
      </c>
      <c r="AA99" s="5">
        <f>IF(W99&gt;Inputs!$B$34,Inputs!$B$34,Y99)</f>
        <v>0</v>
      </c>
      <c r="AB99" s="5">
        <f>IF(Z99&gt;Inputs!$B$34,Inputs!$B$34,Z99)</f>
        <v>0</v>
      </c>
      <c r="AC99" s="5">
        <f>IF(AA99&gt;Inputs!$B$34,Inputs!$B$34,AA99)</f>
        <v>0</v>
      </c>
      <c r="AD99" s="11">
        <f t="shared" si="10"/>
        <v>0</v>
      </c>
      <c r="AE99" s="11">
        <f t="shared" si="11"/>
        <v>0</v>
      </c>
    </row>
    <row r="100" spans="1:31" x14ac:dyDescent="0.25">
      <c r="A100" s="1">
        <f>'Salary and Rating'!A101</f>
        <v>0</v>
      </c>
      <c r="B100" s="1">
        <f>'Salary and Rating'!B101</f>
        <v>0</v>
      </c>
      <c r="C100" s="13">
        <f>IF(AND(D100=0,E100=1),'Salary and Rating'!C101,'2012-2013'!AD100)</f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f>'Salary and Rating'!K101</f>
        <v>0</v>
      </c>
      <c r="J100" s="5">
        <f>IFERROR(IF(VLOOKUP(I100,Inputs!$A$20:$G$29,3,FALSE)="Stipend Award",VLOOKUP(I100,Inputs!$A$7:$G$16,3,FALSE),0),0)</f>
        <v>0</v>
      </c>
      <c r="K100" s="5">
        <f>IFERROR(IF(VLOOKUP(I100,Inputs!$A$20:$G$29,4,FALSE)="Stipend Award",VLOOKUP(I100,Inputs!$A$7:$G$16,4,FALSE),0),0)</f>
        <v>0</v>
      </c>
      <c r="L100" s="5">
        <f>IFERROR(IF(F100=1,IF(VLOOKUP(I100,Inputs!$A$20:$G$29,5,FALSE)="Stipend Award",VLOOKUP(I100,Inputs!$A$7:$G$16,5,FALSE),0),0),0)</f>
        <v>0</v>
      </c>
      <c r="M100" s="5">
        <f>IFERROR(IF(G100=1,IF(VLOOKUP(I100,Inputs!$A$20:$G$29,6,FALSE)="Stipend Award",VLOOKUP(I100,Inputs!$A$7:$G$16,6,FALSE),0),0),0)</f>
        <v>0</v>
      </c>
      <c r="N100" s="5">
        <f>IFERROR(IF(H100=1,IF(VLOOKUP(I100,Inputs!$A$20:$G$29,7,FALSE)="Stipend Award",VLOOKUP(I100,Inputs!$A$7:$G$16,7,FALSE),0),0),0)</f>
        <v>0</v>
      </c>
      <c r="O100" s="5">
        <f>IFERROR(IF(VLOOKUP(I100,Inputs!$A$20:$G$29,3,FALSE)="Base Increase",VLOOKUP(I100,Inputs!$A$7:$G$16,3,FALSE),0),0)</f>
        <v>0</v>
      </c>
      <c r="P100" s="5">
        <f>IFERROR(IF(VLOOKUP(I100,Inputs!$A$20:$G$29,4,FALSE)="Base Increase",VLOOKUP(I100,Inputs!$A$7:$G$16,4,FALSE),0),0)</f>
        <v>0</v>
      </c>
      <c r="Q100" s="5">
        <f>IFERROR(IF(F100=1,IF(VLOOKUP(I100,Inputs!$A$20:$G$29,5,FALSE)="Base Increase",VLOOKUP(I100,Inputs!$A$7:$G$16,5,FALSE),0),0),0)</f>
        <v>0</v>
      </c>
      <c r="R100" s="5">
        <f>IFERROR(IF(G100=1,IF(VLOOKUP(I100,Inputs!$A$20:$G$29,6,FALSE)="Base Increase",VLOOKUP(I100,Inputs!$A$7:$G$16,6,FALSE),0),0),0)</f>
        <v>0</v>
      </c>
      <c r="S100" s="5">
        <f>IFERROR(IF(H100=1,IF(VLOOKUP(I100,Inputs!$A$20:$G$29,7,FALSE)="Base Increase",VLOOKUP(I100,Inputs!$A$7:$G$16,7,FALSE),0),0),0)</f>
        <v>0</v>
      </c>
      <c r="T100" s="5">
        <f t="shared" si="6"/>
        <v>0</v>
      </c>
      <c r="U100" s="5">
        <f t="shared" si="7"/>
        <v>0</v>
      </c>
      <c r="V100" s="5">
        <f t="shared" si="8"/>
        <v>0</v>
      </c>
      <c r="W100" s="5">
        <f t="shared" si="9"/>
        <v>0</v>
      </c>
      <c r="X100" s="5">
        <f>IF(AND(I100&lt;=4,V100&gt;Inputs!$B$32),MAX(C100,Inputs!$B$32),V100)</f>
        <v>0</v>
      </c>
      <c r="Y100" s="5">
        <f>IF(AND(I100&lt;=4,W100&gt;Inputs!$B$32),MAX(C100,Inputs!$B$32),W100)</f>
        <v>0</v>
      </c>
      <c r="Z100" s="5">
        <f>IF(AND(I100&lt;=7,X100&gt;Inputs!$B$33),MAX(C100,Inputs!$B$33),X100)</f>
        <v>0</v>
      </c>
      <c r="AA100" s="5">
        <f>IF(W100&gt;Inputs!$B$34,Inputs!$B$34,Y100)</f>
        <v>0</v>
      </c>
      <c r="AB100" s="5">
        <f>IF(Z100&gt;Inputs!$B$34,Inputs!$B$34,Z100)</f>
        <v>0</v>
      </c>
      <c r="AC100" s="5">
        <f>IF(AA100&gt;Inputs!$B$34,Inputs!$B$34,AA100)</f>
        <v>0</v>
      </c>
      <c r="AD100" s="11">
        <f t="shared" si="10"/>
        <v>0</v>
      </c>
      <c r="AE100" s="11">
        <f t="shared" si="11"/>
        <v>0</v>
      </c>
    </row>
    <row r="101" spans="1:31" x14ac:dyDescent="0.25">
      <c r="A101" s="1">
        <f>'Salary and Rating'!A102</f>
        <v>0</v>
      </c>
      <c r="B101" s="1">
        <f>'Salary and Rating'!B102</f>
        <v>0</v>
      </c>
      <c r="C101" s="13">
        <f>IF(AND(D101=0,E101=1),'Salary and Rating'!C102,'2012-2013'!AD101)</f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f>'Salary and Rating'!K102</f>
        <v>0</v>
      </c>
      <c r="J101" s="5">
        <f>IFERROR(IF(VLOOKUP(I101,Inputs!$A$20:$G$29,3,FALSE)="Stipend Award",VLOOKUP(I101,Inputs!$A$7:$G$16,3,FALSE),0),0)</f>
        <v>0</v>
      </c>
      <c r="K101" s="5">
        <f>IFERROR(IF(VLOOKUP(I101,Inputs!$A$20:$G$29,4,FALSE)="Stipend Award",VLOOKUP(I101,Inputs!$A$7:$G$16,4,FALSE),0),0)</f>
        <v>0</v>
      </c>
      <c r="L101" s="5">
        <f>IFERROR(IF(F101=1,IF(VLOOKUP(I101,Inputs!$A$20:$G$29,5,FALSE)="Stipend Award",VLOOKUP(I101,Inputs!$A$7:$G$16,5,FALSE),0),0),0)</f>
        <v>0</v>
      </c>
      <c r="M101" s="5">
        <f>IFERROR(IF(G101=1,IF(VLOOKUP(I101,Inputs!$A$20:$G$29,6,FALSE)="Stipend Award",VLOOKUP(I101,Inputs!$A$7:$G$16,6,FALSE),0),0),0)</f>
        <v>0</v>
      </c>
      <c r="N101" s="5">
        <f>IFERROR(IF(H101=1,IF(VLOOKUP(I101,Inputs!$A$20:$G$29,7,FALSE)="Stipend Award",VLOOKUP(I101,Inputs!$A$7:$G$16,7,FALSE),0),0),0)</f>
        <v>0</v>
      </c>
      <c r="O101" s="5">
        <f>IFERROR(IF(VLOOKUP(I101,Inputs!$A$20:$G$29,3,FALSE)="Base Increase",VLOOKUP(I101,Inputs!$A$7:$G$16,3,FALSE),0),0)</f>
        <v>0</v>
      </c>
      <c r="P101" s="5">
        <f>IFERROR(IF(VLOOKUP(I101,Inputs!$A$20:$G$29,4,FALSE)="Base Increase",VLOOKUP(I101,Inputs!$A$7:$G$16,4,FALSE),0),0)</f>
        <v>0</v>
      </c>
      <c r="Q101" s="5">
        <f>IFERROR(IF(F101=1,IF(VLOOKUP(I101,Inputs!$A$20:$G$29,5,FALSE)="Base Increase",VLOOKUP(I101,Inputs!$A$7:$G$16,5,FALSE),0),0),0)</f>
        <v>0</v>
      </c>
      <c r="R101" s="5">
        <f>IFERROR(IF(G101=1,IF(VLOOKUP(I101,Inputs!$A$20:$G$29,6,FALSE)="Base Increase",VLOOKUP(I101,Inputs!$A$7:$G$16,6,FALSE),0),0),0)</f>
        <v>0</v>
      </c>
      <c r="S101" s="5">
        <f>IFERROR(IF(H101=1,IF(VLOOKUP(I101,Inputs!$A$20:$G$29,7,FALSE)="Base Increase",VLOOKUP(I101,Inputs!$A$7:$G$16,7,FALSE),0),0),0)</f>
        <v>0</v>
      </c>
      <c r="T101" s="5">
        <f t="shared" si="6"/>
        <v>0</v>
      </c>
      <c r="U101" s="5">
        <f t="shared" si="7"/>
        <v>0</v>
      </c>
      <c r="V101" s="5">
        <f t="shared" si="8"/>
        <v>0</v>
      </c>
      <c r="W101" s="5">
        <f t="shared" si="9"/>
        <v>0</v>
      </c>
      <c r="X101" s="5">
        <f>IF(AND(I101&lt;=4,V101&gt;Inputs!$B$32),MAX(C101,Inputs!$B$32),V101)</f>
        <v>0</v>
      </c>
      <c r="Y101" s="5">
        <f>IF(AND(I101&lt;=4,W101&gt;Inputs!$B$32),MAX(C101,Inputs!$B$32),W101)</f>
        <v>0</v>
      </c>
      <c r="Z101" s="5">
        <f>IF(AND(I101&lt;=7,X101&gt;Inputs!$B$33),MAX(C101,Inputs!$B$33),X101)</f>
        <v>0</v>
      </c>
      <c r="AA101" s="5">
        <f>IF(W101&gt;Inputs!$B$34,Inputs!$B$34,Y101)</f>
        <v>0</v>
      </c>
      <c r="AB101" s="5">
        <f>IF(Z101&gt;Inputs!$B$34,Inputs!$B$34,Z101)</f>
        <v>0</v>
      </c>
      <c r="AC101" s="5">
        <f>IF(AA101&gt;Inputs!$B$34,Inputs!$B$34,AA101)</f>
        <v>0</v>
      </c>
      <c r="AD101" s="11">
        <f t="shared" si="10"/>
        <v>0</v>
      </c>
      <c r="AE101" s="11">
        <f t="shared" si="11"/>
        <v>0</v>
      </c>
    </row>
    <row r="102" spans="1:31" x14ac:dyDescent="0.25">
      <c r="A102" s="1">
        <f>'Salary and Rating'!A103</f>
        <v>0</v>
      </c>
      <c r="B102" s="1">
        <f>'Salary and Rating'!B103</f>
        <v>0</v>
      </c>
      <c r="C102" s="13">
        <f>IF(AND(D102=0,E102=1),'Salary and Rating'!C103,'2012-2013'!AD102)</f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f>'Salary and Rating'!K103</f>
        <v>0</v>
      </c>
      <c r="J102" s="5">
        <f>IFERROR(IF(VLOOKUP(I102,Inputs!$A$20:$G$29,3,FALSE)="Stipend Award",VLOOKUP(I102,Inputs!$A$7:$G$16,3,FALSE),0),0)</f>
        <v>0</v>
      </c>
      <c r="K102" s="5">
        <f>IFERROR(IF(VLOOKUP(I102,Inputs!$A$20:$G$29,4,FALSE)="Stipend Award",VLOOKUP(I102,Inputs!$A$7:$G$16,4,FALSE),0),0)</f>
        <v>0</v>
      </c>
      <c r="L102" s="5">
        <f>IFERROR(IF(F102=1,IF(VLOOKUP(I102,Inputs!$A$20:$G$29,5,FALSE)="Stipend Award",VLOOKUP(I102,Inputs!$A$7:$G$16,5,FALSE),0),0),0)</f>
        <v>0</v>
      </c>
      <c r="M102" s="5">
        <f>IFERROR(IF(G102=1,IF(VLOOKUP(I102,Inputs!$A$20:$G$29,6,FALSE)="Stipend Award",VLOOKUP(I102,Inputs!$A$7:$G$16,6,FALSE),0),0),0)</f>
        <v>0</v>
      </c>
      <c r="N102" s="5">
        <f>IFERROR(IF(H102=1,IF(VLOOKUP(I102,Inputs!$A$20:$G$29,7,FALSE)="Stipend Award",VLOOKUP(I102,Inputs!$A$7:$G$16,7,FALSE),0),0),0)</f>
        <v>0</v>
      </c>
      <c r="O102" s="5">
        <f>IFERROR(IF(VLOOKUP(I102,Inputs!$A$20:$G$29,3,FALSE)="Base Increase",VLOOKUP(I102,Inputs!$A$7:$G$16,3,FALSE),0),0)</f>
        <v>0</v>
      </c>
      <c r="P102" s="5">
        <f>IFERROR(IF(VLOOKUP(I102,Inputs!$A$20:$G$29,4,FALSE)="Base Increase",VLOOKUP(I102,Inputs!$A$7:$G$16,4,FALSE),0),0)</f>
        <v>0</v>
      </c>
      <c r="Q102" s="5">
        <f>IFERROR(IF(F102=1,IF(VLOOKUP(I102,Inputs!$A$20:$G$29,5,FALSE)="Base Increase",VLOOKUP(I102,Inputs!$A$7:$G$16,5,FALSE),0),0),0)</f>
        <v>0</v>
      </c>
      <c r="R102" s="5">
        <f>IFERROR(IF(G102=1,IF(VLOOKUP(I102,Inputs!$A$20:$G$29,6,FALSE)="Base Increase",VLOOKUP(I102,Inputs!$A$7:$G$16,6,FALSE),0),0),0)</f>
        <v>0</v>
      </c>
      <c r="S102" s="5">
        <f>IFERROR(IF(H102=1,IF(VLOOKUP(I102,Inputs!$A$20:$G$29,7,FALSE)="Base Increase",VLOOKUP(I102,Inputs!$A$7:$G$16,7,FALSE),0),0),0)</f>
        <v>0</v>
      </c>
      <c r="T102" s="5">
        <f t="shared" si="6"/>
        <v>0</v>
      </c>
      <c r="U102" s="5">
        <f t="shared" si="7"/>
        <v>0</v>
      </c>
      <c r="V102" s="5">
        <f t="shared" si="8"/>
        <v>0</v>
      </c>
      <c r="W102" s="5">
        <f t="shared" si="9"/>
        <v>0</v>
      </c>
      <c r="X102" s="5">
        <f>IF(AND(I102&lt;=4,V102&gt;Inputs!$B$32),MAX(C102,Inputs!$B$32),V102)</f>
        <v>0</v>
      </c>
      <c r="Y102" s="5">
        <f>IF(AND(I102&lt;=4,W102&gt;Inputs!$B$32),MAX(C102,Inputs!$B$32),W102)</f>
        <v>0</v>
      </c>
      <c r="Z102" s="5">
        <f>IF(AND(I102&lt;=7,X102&gt;Inputs!$B$33),MAX(C102,Inputs!$B$33),X102)</f>
        <v>0</v>
      </c>
      <c r="AA102" s="5">
        <f>IF(W102&gt;Inputs!$B$34,Inputs!$B$34,Y102)</f>
        <v>0</v>
      </c>
      <c r="AB102" s="5">
        <f>IF(Z102&gt;Inputs!$B$34,Inputs!$B$34,Z102)</f>
        <v>0</v>
      </c>
      <c r="AC102" s="5">
        <f>IF(AA102&gt;Inputs!$B$34,Inputs!$B$34,AA102)</f>
        <v>0</v>
      </c>
      <c r="AD102" s="11">
        <f t="shared" si="10"/>
        <v>0</v>
      </c>
      <c r="AE102" s="11">
        <f t="shared" si="11"/>
        <v>0</v>
      </c>
    </row>
    <row r="103" spans="1:31" x14ac:dyDescent="0.25">
      <c r="A103" s="1">
        <f>'Salary and Rating'!A104</f>
        <v>0</v>
      </c>
      <c r="B103" s="1">
        <f>'Salary and Rating'!B104</f>
        <v>0</v>
      </c>
      <c r="C103" s="13">
        <f>IF(AND(D103=0,E103=1),'Salary and Rating'!C104,'2012-2013'!AD103)</f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f>'Salary and Rating'!K104</f>
        <v>0</v>
      </c>
      <c r="J103" s="5">
        <f>IFERROR(IF(VLOOKUP(I103,Inputs!$A$20:$G$29,3,FALSE)="Stipend Award",VLOOKUP(I103,Inputs!$A$7:$G$16,3,FALSE),0),0)</f>
        <v>0</v>
      </c>
      <c r="K103" s="5">
        <f>IFERROR(IF(VLOOKUP(I103,Inputs!$A$20:$G$29,4,FALSE)="Stipend Award",VLOOKUP(I103,Inputs!$A$7:$G$16,4,FALSE),0),0)</f>
        <v>0</v>
      </c>
      <c r="L103" s="5">
        <f>IFERROR(IF(F103=1,IF(VLOOKUP(I103,Inputs!$A$20:$G$29,5,FALSE)="Stipend Award",VLOOKUP(I103,Inputs!$A$7:$G$16,5,FALSE),0),0),0)</f>
        <v>0</v>
      </c>
      <c r="M103" s="5">
        <f>IFERROR(IF(G103=1,IF(VLOOKUP(I103,Inputs!$A$20:$G$29,6,FALSE)="Stipend Award",VLOOKUP(I103,Inputs!$A$7:$G$16,6,FALSE),0),0),0)</f>
        <v>0</v>
      </c>
      <c r="N103" s="5">
        <f>IFERROR(IF(H103=1,IF(VLOOKUP(I103,Inputs!$A$20:$G$29,7,FALSE)="Stipend Award",VLOOKUP(I103,Inputs!$A$7:$G$16,7,FALSE),0),0),0)</f>
        <v>0</v>
      </c>
      <c r="O103" s="5">
        <f>IFERROR(IF(VLOOKUP(I103,Inputs!$A$20:$G$29,3,FALSE)="Base Increase",VLOOKUP(I103,Inputs!$A$7:$G$16,3,FALSE),0),0)</f>
        <v>0</v>
      </c>
      <c r="P103" s="5">
        <f>IFERROR(IF(VLOOKUP(I103,Inputs!$A$20:$G$29,4,FALSE)="Base Increase",VLOOKUP(I103,Inputs!$A$7:$G$16,4,FALSE),0),0)</f>
        <v>0</v>
      </c>
      <c r="Q103" s="5">
        <f>IFERROR(IF(F103=1,IF(VLOOKUP(I103,Inputs!$A$20:$G$29,5,FALSE)="Base Increase",VLOOKUP(I103,Inputs!$A$7:$G$16,5,FALSE),0),0),0)</f>
        <v>0</v>
      </c>
      <c r="R103" s="5">
        <f>IFERROR(IF(G103=1,IF(VLOOKUP(I103,Inputs!$A$20:$G$29,6,FALSE)="Base Increase",VLOOKUP(I103,Inputs!$A$7:$G$16,6,FALSE),0),0),0)</f>
        <v>0</v>
      </c>
      <c r="S103" s="5">
        <f>IFERROR(IF(H103=1,IF(VLOOKUP(I103,Inputs!$A$20:$G$29,7,FALSE)="Base Increase",VLOOKUP(I103,Inputs!$A$7:$G$16,7,FALSE),0),0),0)</f>
        <v>0</v>
      </c>
      <c r="T103" s="5">
        <f t="shared" si="6"/>
        <v>0</v>
      </c>
      <c r="U103" s="5">
        <f t="shared" si="7"/>
        <v>0</v>
      </c>
      <c r="V103" s="5">
        <f t="shared" si="8"/>
        <v>0</v>
      </c>
      <c r="W103" s="5">
        <f t="shared" si="9"/>
        <v>0</v>
      </c>
      <c r="X103" s="5">
        <f>IF(AND(I103&lt;=4,V103&gt;Inputs!$B$32),MAX(C103,Inputs!$B$32),V103)</f>
        <v>0</v>
      </c>
      <c r="Y103" s="5">
        <f>IF(AND(I103&lt;=4,W103&gt;Inputs!$B$32),MAX(C103,Inputs!$B$32),W103)</f>
        <v>0</v>
      </c>
      <c r="Z103" s="5">
        <f>IF(AND(I103&lt;=7,X103&gt;Inputs!$B$33),MAX(C103,Inputs!$B$33),X103)</f>
        <v>0</v>
      </c>
      <c r="AA103" s="5">
        <f>IF(W103&gt;Inputs!$B$34,Inputs!$B$34,Y103)</f>
        <v>0</v>
      </c>
      <c r="AB103" s="5">
        <f>IF(Z103&gt;Inputs!$B$34,Inputs!$B$34,Z103)</f>
        <v>0</v>
      </c>
      <c r="AC103" s="5">
        <f>IF(AA103&gt;Inputs!$B$34,Inputs!$B$34,AA103)</f>
        <v>0</v>
      </c>
      <c r="AD103" s="11">
        <f t="shared" si="10"/>
        <v>0</v>
      </c>
      <c r="AE103" s="11">
        <f t="shared" si="11"/>
        <v>0</v>
      </c>
    </row>
    <row r="104" spans="1:31" x14ac:dyDescent="0.25">
      <c r="A104" s="1">
        <f>'Salary and Rating'!A105</f>
        <v>0</v>
      </c>
      <c r="B104" s="1">
        <f>'Salary and Rating'!B105</f>
        <v>0</v>
      </c>
      <c r="C104" s="13">
        <f>IF(AND(D104=0,E104=1),'Salary and Rating'!C105,'2012-2013'!AD104)</f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f>'Salary and Rating'!K105</f>
        <v>0</v>
      </c>
      <c r="J104" s="5">
        <f>IFERROR(IF(VLOOKUP(I104,Inputs!$A$20:$G$29,3,FALSE)="Stipend Award",VLOOKUP(I104,Inputs!$A$7:$G$16,3,FALSE),0),0)</f>
        <v>0</v>
      </c>
      <c r="K104" s="5">
        <f>IFERROR(IF(VLOOKUP(I104,Inputs!$A$20:$G$29,4,FALSE)="Stipend Award",VLOOKUP(I104,Inputs!$A$7:$G$16,4,FALSE),0),0)</f>
        <v>0</v>
      </c>
      <c r="L104" s="5">
        <f>IFERROR(IF(F104=1,IF(VLOOKUP(I104,Inputs!$A$20:$G$29,5,FALSE)="Stipend Award",VLOOKUP(I104,Inputs!$A$7:$G$16,5,FALSE),0),0),0)</f>
        <v>0</v>
      </c>
      <c r="M104" s="5">
        <f>IFERROR(IF(G104=1,IF(VLOOKUP(I104,Inputs!$A$20:$G$29,6,FALSE)="Stipend Award",VLOOKUP(I104,Inputs!$A$7:$G$16,6,FALSE),0),0),0)</f>
        <v>0</v>
      </c>
      <c r="N104" s="5">
        <f>IFERROR(IF(H104=1,IF(VLOOKUP(I104,Inputs!$A$20:$G$29,7,FALSE)="Stipend Award",VLOOKUP(I104,Inputs!$A$7:$G$16,7,FALSE),0),0),0)</f>
        <v>0</v>
      </c>
      <c r="O104" s="5">
        <f>IFERROR(IF(VLOOKUP(I104,Inputs!$A$20:$G$29,3,FALSE)="Base Increase",VLOOKUP(I104,Inputs!$A$7:$G$16,3,FALSE),0),0)</f>
        <v>0</v>
      </c>
      <c r="P104" s="5">
        <f>IFERROR(IF(VLOOKUP(I104,Inputs!$A$20:$G$29,4,FALSE)="Base Increase",VLOOKUP(I104,Inputs!$A$7:$G$16,4,FALSE),0),0)</f>
        <v>0</v>
      </c>
      <c r="Q104" s="5">
        <f>IFERROR(IF(F104=1,IF(VLOOKUP(I104,Inputs!$A$20:$G$29,5,FALSE)="Base Increase",VLOOKUP(I104,Inputs!$A$7:$G$16,5,FALSE),0),0),0)</f>
        <v>0</v>
      </c>
      <c r="R104" s="5">
        <f>IFERROR(IF(G104=1,IF(VLOOKUP(I104,Inputs!$A$20:$G$29,6,FALSE)="Base Increase",VLOOKUP(I104,Inputs!$A$7:$G$16,6,FALSE),0),0),0)</f>
        <v>0</v>
      </c>
      <c r="S104" s="5">
        <f>IFERROR(IF(H104=1,IF(VLOOKUP(I104,Inputs!$A$20:$G$29,7,FALSE)="Base Increase",VLOOKUP(I104,Inputs!$A$7:$G$16,7,FALSE),0),0),0)</f>
        <v>0</v>
      </c>
      <c r="T104" s="5">
        <f t="shared" si="6"/>
        <v>0</v>
      </c>
      <c r="U104" s="5">
        <f t="shared" si="7"/>
        <v>0</v>
      </c>
      <c r="V104" s="5">
        <f t="shared" si="8"/>
        <v>0</v>
      </c>
      <c r="W104" s="5">
        <f t="shared" si="9"/>
        <v>0</v>
      </c>
      <c r="X104" s="5">
        <f>IF(AND(I104&lt;=4,V104&gt;Inputs!$B$32),MAX(C104,Inputs!$B$32),V104)</f>
        <v>0</v>
      </c>
      <c r="Y104" s="5">
        <f>IF(AND(I104&lt;=4,W104&gt;Inputs!$B$32),MAX(C104,Inputs!$B$32),W104)</f>
        <v>0</v>
      </c>
      <c r="Z104" s="5">
        <f>IF(AND(I104&lt;=7,X104&gt;Inputs!$B$33),MAX(C104,Inputs!$B$33),X104)</f>
        <v>0</v>
      </c>
      <c r="AA104" s="5">
        <f>IF(W104&gt;Inputs!$B$34,Inputs!$B$34,Y104)</f>
        <v>0</v>
      </c>
      <c r="AB104" s="5">
        <f>IF(Z104&gt;Inputs!$B$34,Inputs!$B$34,Z104)</f>
        <v>0</v>
      </c>
      <c r="AC104" s="5">
        <f>IF(AA104&gt;Inputs!$B$34,Inputs!$B$34,AA104)</f>
        <v>0</v>
      </c>
      <c r="AD104" s="11">
        <f t="shared" si="10"/>
        <v>0</v>
      </c>
      <c r="AE104" s="11">
        <f t="shared" si="11"/>
        <v>0</v>
      </c>
    </row>
    <row r="105" spans="1:31" x14ac:dyDescent="0.25">
      <c r="A105" s="1">
        <f>'Salary and Rating'!A106</f>
        <v>0</v>
      </c>
      <c r="B105" s="1">
        <f>'Salary and Rating'!B106</f>
        <v>0</v>
      </c>
      <c r="C105" s="13">
        <f>IF(AND(D105=0,E105=1),'Salary and Rating'!C106,'2012-2013'!AD105)</f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f>'Salary and Rating'!K106</f>
        <v>0</v>
      </c>
      <c r="J105" s="5">
        <f>IFERROR(IF(VLOOKUP(I105,Inputs!$A$20:$G$29,3,FALSE)="Stipend Award",VLOOKUP(I105,Inputs!$A$7:$G$16,3,FALSE),0),0)</f>
        <v>0</v>
      </c>
      <c r="K105" s="5">
        <f>IFERROR(IF(VLOOKUP(I105,Inputs!$A$20:$G$29,4,FALSE)="Stipend Award",VLOOKUP(I105,Inputs!$A$7:$G$16,4,FALSE),0),0)</f>
        <v>0</v>
      </c>
      <c r="L105" s="5">
        <f>IFERROR(IF(F105=1,IF(VLOOKUP(I105,Inputs!$A$20:$G$29,5,FALSE)="Stipend Award",VLOOKUP(I105,Inputs!$A$7:$G$16,5,FALSE),0),0),0)</f>
        <v>0</v>
      </c>
      <c r="M105" s="5">
        <f>IFERROR(IF(G105=1,IF(VLOOKUP(I105,Inputs!$A$20:$G$29,6,FALSE)="Stipend Award",VLOOKUP(I105,Inputs!$A$7:$G$16,6,FALSE),0),0),0)</f>
        <v>0</v>
      </c>
      <c r="N105" s="5">
        <f>IFERROR(IF(H105=1,IF(VLOOKUP(I105,Inputs!$A$20:$G$29,7,FALSE)="Stipend Award",VLOOKUP(I105,Inputs!$A$7:$G$16,7,FALSE),0),0),0)</f>
        <v>0</v>
      </c>
      <c r="O105" s="5">
        <f>IFERROR(IF(VLOOKUP(I105,Inputs!$A$20:$G$29,3,FALSE)="Base Increase",VLOOKUP(I105,Inputs!$A$7:$G$16,3,FALSE),0),0)</f>
        <v>0</v>
      </c>
      <c r="P105" s="5">
        <f>IFERROR(IF(VLOOKUP(I105,Inputs!$A$20:$G$29,4,FALSE)="Base Increase",VLOOKUP(I105,Inputs!$A$7:$G$16,4,FALSE),0),0)</f>
        <v>0</v>
      </c>
      <c r="Q105" s="5">
        <f>IFERROR(IF(F105=1,IF(VLOOKUP(I105,Inputs!$A$20:$G$29,5,FALSE)="Base Increase",VLOOKUP(I105,Inputs!$A$7:$G$16,5,FALSE),0),0),0)</f>
        <v>0</v>
      </c>
      <c r="R105" s="5">
        <f>IFERROR(IF(G105=1,IF(VLOOKUP(I105,Inputs!$A$20:$G$29,6,FALSE)="Base Increase",VLOOKUP(I105,Inputs!$A$7:$G$16,6,FALSE),0),0),0)</f>
        <v>0</v>
      </c>
      <c r="S105" s="5">
        <f>IFERROR(IF(H105=1,IF(VLOOKUP(I105,Inputs!$A$20:$G$29,7,FALSE)="Base Increase",VLOOKUP(I105,Inputs!$A$7:$G$16,7,FALSE),0),0),0)</f>
        <v>0</v>
      </c>
      <c r="T105" s="5">
        <f t="shared" si="6"/>
        <v>0</v>
      </c>
      <c r="U105" s="5">
        <f t="shared" si="7"/>
        <v>0</v>
      </c>
      <c r="V105" s="5">
        <f t="shared" si="8"/>
        <v>0</v>
      </c>
      <c r="W105" s="5">
        <f t="shared" si="9"/>
        <v>0</v>
      </c>
      <c r="X105" s="5">
        <f>IF(AND(I105&lt;=4,V105&gt;Inputs!$B$32),MAX(C105,Inputs!$B$32),V105)</f>
        <v>0</v>
      </c>
      <c r="Y105" s="5">
        <f>IF(AND(I105&lt;=4,W105&gt;Inputs!$B$32),MAX(C105,Inputs!$B$32),W105)</f>
        <v>0</v>
      </c>
      <c r="Z105" s="5">
        <f>IF(AND(I105&lt;=7,X105&gt;Inputs!$B$33),MAX(C105,Inputs!$B$33),X105)</f>
        <v>0</v>
      </c>
      <c r="AA105" s="5">
        <f>IF(W105&gt;Inputs!$B$34,Inputs!$B$34,Y105)</f>
        <v>0</v>
      </c>
      <c r="AB105" s="5">
        <f>IF(Z105&gt;Inputs!$B$34,Inputs!$B$34,Z105)</f>
        <v>0</v>
      </c>
      <c r="AC105" s="5">
        <f>IF(AA105&gt;Inputs!$B$34,Inputs!$B$34,AA105)</f>
        <v>0</v>
      </c>
      <c r="AD105" s="11">
        <f t="shared" si="10"/>
        <v>0</v>
      </c>
      <c r="AE105" s="11">
        <f t="shared" si="11"/>
        <v>0</v>
      </c>
    </row>
    <row r="106" spans="1:31" x14ac:dyDescent="0.25">
      <c r="A106" s="1">
        <f>'Salary and Rating'!A107</f>
        <v>0</v>
      </c>
      <c r="B106" s="1">
        <f>'Salary and Rating'!B107</f>
        <v>0</v>
      </c>
      <c r="C106" s="13">
        <f>IF(AND(D106=0,E106=1),'Salary and Rating'!C107,'2012-2013'!AD106)</f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f>'Salary and Rating'!K107</f>
        <v>0</v>
      </c>
      <c r="J106" s="5">
        <f>IFERROR(IF(VLOOKUP(I106,Inputs!$A$20:$G$29,3,FALSE)="Stipend Award",VLOOKUP(I106,Inputs!$A$7:$G$16,3,FALSE),0),0)</f>
        <v>0</v>
      </c>
      <c r="K106" s="5">
        <f>IFERROR(IF(VLOOKUP(I106,Inputs!$A$20:$G$29,4,FALSE)="Stipend Award",VLOOKUP(I106,Inputs!$A$7:$G$16,4,FALSE),0),0)</f>
        <v>0</v>
      </c>
      <c r="L106" s="5">
        <f>IFERROR(IF(F106=1,IF(VLOOKUP(I106,Inputs!$A$20:$G$29,5,FALSE)="Stipend Award",VLOOKUP(I106,Inputs!$A$7:$G$16,5,FALSE),0),0),0)</f>
        <v>0</v>
      </c>
      <c r="M106" s="5">
        <f>IFERROR(IF(G106=1,IF(VLOOKUP(I106,Inputs!$A$20:$G$29,6,FALSE)="Stipend Award",VLOOKUP(I106,Inputs!$A$7:$G$16,6,FALSE),0),0),0)</f>
        <v>0</v>
      </c>
      <c r="N106" s="5">
        <f>IFERROR(IF(H106=1,IF(VLOOKUP(I106,Inputs!$A$20:$G$29,7,FALSE)="Stipend Award",VLOOKUP(I106,Inputs!$A$7:$G$16,7,FALSE),0),0),0)</f>
        <v>0</v>
      </c>
      <c r="O106" s="5">
        <f>IFERROR(IF(VLOOKUP(I106,Inputs!$A$20:$G$29,3,FALSE)="Base Increase",VLOOKUP(I106,Inputs!$A$7:$G$16,3,FALSE),0),0)</f>
        <v>0</v>
      </c>
      <c r="P106" s="5">
        <f>IFERROR(IF(VLOOKUP(I106,Inputs!$A$20:$G$29,4,FALSE)="Base Increase",VLOOKUP(I106,Inputs!$A$7:$G$16,4,FALSE),0),0)</f>
        <v>0</v>
      </c>
      <c r="Q106" s="5">
        <f>IFERROR(IF(F106=1,IF(VLOOKUP(I106,Inputs!$A$20:$G$29,5,FALSE)="Base Increase",VLOOKUP(I106,Inputs!$A$7:$G$16,5,FALSE),0),0),0)</f>
        <v>0</v>
      </c>
      <c r="R106" s="5">
        <f>IFERROR(IF(G106=1,IF(VLOOKUP(I106,Inputs!$A$20:$G$29,6,FALSE)="Base Increase",VLOOKUP(I106,Inputs!$A$7:$G$16,6,FALSE),0),0),0)</f>
        <v>0</v>
      </c>
      <c r="S106" s="5">
        <f>IFERROR(IF(H106=1,IF(VLOOKUP(I106,Inputs!$A$20:$G$29,7,FALSE)="Base Increase",VLOOKUP(I106,Inputs!$A$7:$G$16,7,FALSE),0),0),0)</f>
        <v>0</v>
      </c>
      <c r="T106" s="5">
        <f t="shared" si="6"/>
        <v>0</v>
      </c>
      <c r="U106" s="5">
        <f t="shared" si="7"/>
        <v>0</v>
      </c>
      <c r="V106" s="5">
        <f t="shared" si="8"/>
        <v>0</v>
      </c>
      <c r="W106" s="5">
        <f t="shared" si="9"/>
        <v>0</v>
      </c>
      <c r="X106" s="5">
        <f>IF(AND(I106&lt;=4,V106&gt;Inputs!$B$32),MAX(C106,Inputs!$B$32),V106)</f>
        <v>0</v>
      </c>
      <c r="Y106" s="5">
        <f>IF(AND(I106&lt;=4,W106&gt;Inputs!$B$32),MAX(C106,Inputs!$B$32),W106)</f>
        <v>0</v>
      </c>
      <c r="Z106" s="5">
        <f>IF(AND(I106&lt;=7,X106&gt;Inputs!$B$33),MAX(C106,Inputs!$B$33),X106)</f>
        <v>0</v>
      </c>
      <c r="AA106" s="5">
        <f>IF(W106&gt;Inputs!$B$34,Inputs!$B$34,Y106)</f>
        <v>0</v>
      </c>
      <c r="AB106" s="5">
        <f>IF(Z106&gt;Inputs!$B$34,Inputs!$B$34,Z106)</f>
        <v>0</v>
      </c>
      <c r="AC106" s="5">
        <f>IF(AA106&gt;Inputs!$B$34,Inputs!$B$34,AA106)</f>
        <v>0</v>
      </c>
      <c r="AD106" s="11">
        <f t="shared" si="10"/>
        <v>0</v>
      </c>
      <c r="AE106" s="11">
        <f t="shared" si="11"/>
        <v>0</v>
      </c>
    </row>
    <row r="107" spans="1:31" x14ac:dyDescent="0.25">
      <c r="A107" s="1">
        <f>'Salary and Rating'!A108</f>
        <v>0</v>
      </c>
      <c r="B107" s="1">
        <f>'Salary and Rating'!B108</f>
        <v>0</v>
      </c>
      <c r="C107" s="13">
        <f>IF(AND(D107=0,E107=1),'Salary and Rating'!C108,'2012-2013'!AD107)</f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f>'Salary and Rating'!K108</f>
        <v>0</v>
      </c>
      <c r="J107" s="5">
        <f>IFERROR(IF(VLOOKUP(I107,Inputs!$A$20:$G$29,3,FALSE)="Stipend Award",VLOOKUP(I107,Inputs!$A$7:$G$16,3,FALSE),0),0)</f>
        <v>0</v>
      </c>
      <c r="K107" s="5">
        <f>IFERROR(IF(VLOOKUP(I107,Inputs!$A$20:$G$29,4,FALSE)="Stipend Award",VLOOKUP(I107,Inputs!$A$7:$G$16,4,FALSE),0),0)</f>
        <v>0</v>
      </c>
      <c r="L107" s="5">
        <f>IFERROR(IF(F107=1,IF(VLOOKUP(I107,Inputs!$A$20:$G$29,5,FALSE)="Stipend Award",VLOOKUP(I107,Inputs!$A$7:$G$16,5,FALSE),0),0),0)</f>
        <v>0</v>
      </c>
      <c r="M107" s="5">
        <f>IFERROR(IF(G107=1,IF(VLOOKUP(I107,Inputs!$A$20:$G$29,6,FALSE)="Stipend Award",VLOOKUP(I107,Inputs!$A$7:$G$16,6,FALSE),0),0),0)</f>
        <v>0</v>
      </c>
      <c r="N107" s="5">
        <f>IFERROR(IF(H107=1,IF(VLOOKUP(I107,Inputs!$A$20:$G$29,7,FALSE)="Stipend Award",VLOOKUP(I107,Inputs!$A$7:$G$16,7,FALSE),0),0),0)</f>
        <v>0</v>
      </c>
      <c r="O107" s="5">
        <f>IFERROR(IF(VLOOKUP(I107,Inputs!$A$20:$G$29,3,FALSE)="Base Increase",VLOOKUP(I107,Inputs!$A$7:$G$16,3,FALSE),0),0)</f>
        <v>0</v>
      </c>
      <c r="P107" s="5">
        <f>IFERROR(IF(VLOOKUP(I107,Inputs!$A$20:$G$29,4,FALSE)="Base Increase",VLOOKUP(I107,Inputs!$A$7:$G$16,4,FALSE),0),0)</f>
        <v>0</v>
      </c>
      <c r="Q107" s="5">
        <f>IFERROR(IF(F107=1,IF(VLOOKUP(I107,Inputs!$A$20:$G$29,5,FALSE)="Base Increase",VLOOKUP(I107,Inputs!$A$7:$G$16,5,FALSE),0),0),0)</f>
        <v>0</v>
      </c>
      <c r="R107" s="5">
        <f>IFERROR(IF(G107=1,IF(VLOOKUP(I107,Inputs!$A$20:$G$29,6,FALSE)="Base Increase",VLOOKUP(I107,Inputs!$A$7:$G$16,6,FALSE),0),0),0)</f>
        <v>0</v>
      </c>
      <c r="S107" s="5">
        <f>IFERROR(IF(H107=1,IF(VLOOKUP(I107,Inputs!$A$20:$G$29,7,FALSE)="Base Increase",VLOOKUP(I107,Inputs!$A$7:$G$16,7,FALSE),0),0),0)</f>
        <v>0</v>
      </c>
      <c r="T107" s="5">
        <f t="shared" si="6"/>
        <v>0</v>
      </c>
      <c r="U107" s="5">
        <f t="shared" si="7"/>
        <v>0</v>
      </c>
      <c r="V107" s="5">
        <f t="shared" si="8"/>
        <v>0</v>
      </c>
      <c r="W107" s="5">
        <f t="shared" si="9"/>
        <v>0</v>
      </c>
      <c r="X107" s="5">
        <f>IF(AND(I107&lt;=4,V107&gt;Inputs!$B$32),MAX(C107,Inputs!$B$32),V107)</f>
        <v>0</v>
      </c>
      <c r="Y107" s="5">
        <f>IF(AND(I107&lt;=4,W107&gt;Inputs!$B$32),MAX(C107,Inputs!$B$32),W107)</f>
        <v>0</v>
      </c>
      <c r="Z107" s="5">
        <f>IF(AND(I107&lt;=7,X107&gt;Inputs!$B$33),MAX(C107,Inputs!$B$33),X107)</f>
        <v>0</v>
      </c>
      <c r="AA107" s="5">
        <f>IF(W107&gt;Inputs!$B$34,Inputs!$B$34,Y107)</f>
        <v>0</v>
      </c>
      <c r="AB107" s="5">
        <f>IF(Z107&gt;Inputs!$B$34,Inputs!$B$34,Z107)</f>
        <v>0</v>
      </c>
      <c r="AC107" s="5">
        <f>IF(AA107&gt;Inputs!$B$34,Inputs!$B$34,AA107)</f>
        <v>0</v>
      </c>
      <c r="AD107" s="11">
        <f t="shared" si="10"/>
        <v>0</v>
      </c>
      <c r="AE107" s="11">
        <f t="shared" si="11"/>
        <v>0</v>
      </c>
    </row>
    <row r="108" spans="1:31" x14ac:dyDescent="0.25">
      <c r="A108" s="1">
        <f>'Salary and Rating'!A109</f>
        <v>0</v>
      </c>
      <c r="B108" s="1">
        <f>'Salary and Rating'!B109</f>
        <v>0</v>
      </c>
      <c r="C108" s="13">
        <f>IF(AND(D108=0,E108=1),'Salary and Rating'!C109,'2012-2013'!AD108)</f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f>'Salary and Rating'!K109</f>
        <v>0</v>
      </c>
      <c r="J108" s="5">
        <f>IFERROR(IF(VLOOKUP(I108,Inputs!$A$20:$G$29,3,FALSE)="Stipend Award",VLOOKUP(I108,Inputs!$A$7:$G$16,3,FALSE),0),0)</f>
        <v>0</v>
      </c>
      <c r="K108" s="5">
        <f>IFERROR(IF(VLOOKUP(I108,Inputs!$A$20:$G$29,4,FALSE)="Stipend Award",VLOOKUP(I108,Inputs!$A$7:$G$16,4,FALSE),0),0)</f>
        <v>0</v>
      </c>
      <c r="L108" s="5">
        <f>IFERROR(IF(F108=1,IF(VLOOKUP(I108,Inputs!$A$20:$G$29,5,FALSE)="Stipend Award",VLOOKUP(I108,Inputs!$A$7:$G$16,5,FALSE),0),0),0)</f>
        <v>0</v>
      </c>
      <c r="M108" s="5">
        <f>IFERROR(IF(G108=1,IF(VLOOKUP(I108,Inputs!$A$20:$G$29,6,FALSE)="Stipend Award",VLOOKUP(I108,Inputs!$A$7:$G$16,6,FALSE),0),0),0)</f>
        <v>0</v>
      </c>
      <c r="N108" s="5">
        <f>IFERROR(IF(H108=1,IF(VLOOKUP(I108,Inputs!$A$20:$G$29,7,FALSE)="Stipend Award",VLOOKUP(I108,Inputs!$A$7:$G$16,7,FALSE),0),0),0)</f>
        <v>0</v>
      </c>
      <c r="O108" s="5">
        <f>IFERROR(IF(VLOOKUP(I108,Inputs!$A$20:$G$29,3,FALSE)="Base Increase",VLOOKUP(I108,Inputs!$A$7:$G$16,3,FALSE),0),0)</f>
        <v>0</v>
      </c>
      <c r="P108" s="5">
        <f>IFERROR(IF(VLOOKUP(I108,Inputs!$A$20:$G$29,4,FALSE)="Base Increase",VLOOKUP(I108,Inputs!$A$7:$G$16,4,FALSE),0),0)</f>
        <v>0</v>
      </c>
      <c r="Q108" s="5">
        <f>IFERROR(IF(F108=1,IF(VLOOKUP(I108,Inputs!$A$20:$G$29,5,FALSE)="Base Increase",VLOOKUP(I108,Inputs!$A$7:$G$16,5,FALSE),0),0),0)</f>
        <v>0</v>
      </c>
      <c r="R108" s="5">
        <f>IFERROR(IF(G108=1,IF(VLOOKUP(I108,Inputs!$A$20:$G$29,6,FALSE)="Base Increase",VLOOKUP(I108,Inputs!$A$7:$G$16,6,FALSE),0),0),0)</f>
        <v>0</v>
      </c>
      <c r="S108" s="5">
        <f>IFERROR(IF(H108=1,IF(VLOOKUP(I108,Inputs!$A$20:$G$29,7,FALSE)="Base Increase",VLOOKUP(I108,Inputs!$A$7:$G$16,7,FALSE),0),0),0)</f>
        <v>0</v>
      </c>
      <c r="T108" s="5">
        <f t="shared" si="6"/>
        <v>0</v>
      </c>
      <c r="U108" s="5">
        <f t="shared" si="7"/>
        <v>0</v>
      </c>
      <c r="V108" s="5">
        <f t="shared" si="8"/>
        <v>0</v>
      </c>
      <c r="W108" s="5">
        <f t="shared" si="9"/>
        <v>0</v>
      </c>
      <c r="X108" s="5">
        <f>IF(AND(I108&lt;=4,V108&gt;Inputs!$B$32),MAX(C108,Inputs!$B$32),V108)</f>
        <v>0</v>
      </c>
      <c r="Y108" s="5">
        <f>IF(AND(I108&lt;=4,W108&gt;Inputs!$B$32),MAX(C108,Inputs!$B$32),W108)</f>
        <v>0</v>
      </c>
      <c r="Z108" s="5">
        <f>IF(AND(I108&lt;=7,X108&gt;Inputs!$B$33),MAX(C108,Inputs!$B$33),X108)</f>
        <v>0</v>
      </c>
      <c r="AA108" s="5">
        <f>IF(W108&gt;Inputs!$B$34,Inputs!$B$34,Y108)</f>
        <v>0</v>
      </c>
      <c r="AB108" s="5">
        <f>IF(Z108&gt;Inputs!$B$34,Inputs!$B$34,Z108)</f>
        <v>0</v>
      </c>
      <c r="AC108" s="5">
        <f>IF(AA108&gt;Inputs!$B$34,Inputs!$B$34,AA108)</f>
        <v>0</v>
      </c>
      <c r="AD108" s="11">
        <f t="shared" si="10"/>
        <v>0</v>
      </c>
      <c r="AE108" s="11">
        <f t="shared" si="11"/>
        <v>0</v>
      </c>
    </row>
    <row r="109" spans="1:31" x14ac:dyDescent="0.25">
      <c r="A109" s="1">
        <f>'Salary and Rating'!A110</f>
        <v>0</v>
      </c>
      <c r="B109" s="1">
        <f>'Salary and Rating'!B110</f>
        <v>0</v>
      </c>
      <c r="C109" s="13">
        <f>IF(AND(D109=0,E109=1),'Salary and Rating'!C110,'2012-2013'!AD109)</f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f>'Salary and Rating'!K110</f>
        <v>0</v>
      </c>
      <c r="J109" s="5">
        <f>IFERROR(IF(VLOOKUP(I109,Inputs!$A$20:$G$29,3,FALSE)="Stipend Award",VLOOKUP(I109,Inputs!$A$7:$G$16,3,FALSE),0),0)</f>
        <v>0</v>
      </c>
      <c r="K109" s="5">
        <f>IFERROR(IF(VLOOKUP(I109,Inputs!$A$20:$G$29,4,FALSE)="Stipend Award",VLOOKUP(I109,Inputs!$A$7:$G$16,4,FALSE),0),0)</f>
        <v>0</v>
      </c>
      <c r="L109" s="5">
        <f>IFERROR(IF(F109=1,IF(VLOOKUP(I109,Inputs!$A$20:$G$29,5,FALSE)="Stipend Award",VLOOKUP(I109,Inputs!$A$7:$G$16,5,FALSE),0),0),0)</f>
        <v>0</v>
      </c>
      <c r="M109" s="5">
        <f>IFERROR(IF(G109=1,IF(VLOOKUP(I109,Inputs!$A$20:$G$29,6,FALSE)="Stipend Award",VLOOKUP(I109,Inputs!$A$7:$G$16,6,FALSE),0),0),0)</f>
        <v>0</v>
      </c>
      <c r="N109" s="5">
        <f>IFERROR(IF(H109=1,IF(VLOOKUP(I109,Inputs!$A$20:$G$29,7,FALSE)="Stipend Award",VLOOKUP(I109,Inputs!$A$7:$G$16,7,FALSE),0),0),0)</f>
        <v>0</v>
      </c>
      <c r="O109" s="5">
        <f>IFERROR(IF(VLOOKUP(I109,Inputs!$A$20:$G$29,3,FALSE)="Base Increase",VLOOKUP(I109,Inputs!$A$7:$G$16,3,FALSE),0),0)</f>
        <v>0</v>
      </c>
      <c r="P109" s="5">
        <f>IFERROR(IF(VLOOKUP(I109,Inputs!$A$20:$G$29,4,FALSE)="Base Increase",VLOOKUP(I109,Inputs!$A$7:$G$16,4,FALSE),0),0)</f>
        <v>0</v>
      </c>
      <c r="Q109" s="5">
        <f>IFERROR(IF(F109=1,IF(VLOOKUP(I109,Inputs!$A$20:$G$29,5,FALSE)="Base Increase",VLOOKUP(I109,Inputs!$A$7:$G$16,5,FALSE),0),0),0)</f>
        <v>0</v>
      </c>
      <c r="R109" s="5">
        <f>IFERROR(IF(G109=1,IF(VLOOKUP(I109,Inputs!$A$20:$G$29,6,FALSE)="Base Increase",VLOOKUP(I109,Inputs!$A$7:$G$16,6,FALSE),0),0),0)</f>
        <v>0</v>
      </c>
      <c r="S109" s="5">
        <f>IFERROR(IF(H109=1,IF(VLOOKUP(I109,Inputs!$A$20:$G$29,7,FALSE)="Base Increase",VLOOKUP(I109,Inputs!$A$7:$G$16,7,FALSE),0),0),0)</f>
        <v>0</v>
      </c>
      <c r="T109" s="5">
        <f t="shared" si="6"/>
        <v>0</v>
      </c>
      <c r="U109" s="5">
        <f t="shared" si="7"/>
        <v>0</v>
      </c>
      <c r="V109" s="5">
        <f t="shared" si="8"/>
        <v>0</v>
      </c>
      <c r="W109" s="5">
        <f t="shared" si="9"/>
        <v>0</v>
      </c>
      <c r="X109" s="5">
        <f>IF(AND(I109&lt;=4,V109&gt;Inputs!$B$32),MAX(C109,Inputs!$B$32),V109)</f>
        <v>0</v>
      </c>
      <c r="Y109" s="5">
        <f>IF(AND(I109&lt;=4,W109&gt;Inputs!$B$32),MAX(C109,Inputs!$B$32),W109)</f>
        <v>0</v>
      </c>
      <c r="Z109" s="5">
        <f>IF(AND(I109&lt;=7,X109&gt;Inputs!$B$33),MAX(C109,Inputs!$B$33),X109)</f>
        <v>0</v>
      </c>
      <c r="AA109" s="5">
        <f>IF(W109&gt;Inputs!$B$34,Inputs!$B$34,Y109)</f>
        <v>0</v>
      </c>
      <c r="AB109" s="5">
        <f>IF(Z109&gt;Inputs!$B$34,Inputs!$B$34,Z109)</f>
        <v>0</v>
      </c>
      <c r="AC109" s="5">
        <f>IF(AA109&gt;Inputs!$B$34,Inputs!$B$34,AA109)</f>
        <v>0</v>
      </c>
      <c r="AD109" s="11">
        <f t="shared" si="10"/>
        <v>0</v>
      </c>
      <c r="AE109" s="11">
        <f t="shared" si="11"/>
        <v>0</v>
      </c>
    </row>
    <row r="110" spans="1:31" x14ac:dyDescent="0.25">
      <c r="A110" s="1">
        <f>'Salary and Rating'!A111</f>
        <v>0</v>
      </c>
      <c r="B110" s="1">
        <f>'Salary and Rating'!B111</f>
        <v>0</v>
      </c>
      <c r="C110" s="13">
        <f>IF(AND(D110=0,E110=1),'Salary and Rating'!C111,'2012-2013'!AD110)</f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f>'Salary and Rating'!K111</f>
        <v>0</v>
      </c>
      <c r="J110" s="5">
        <f>IFERROR(IF(VLOOKUP(I110,Inputs!$A$20:$G$29,3,FALSE)="Stipend Award",VLOOKUP(I110,Inputs!$A$7:$G$16,3,FALSE),0),0)</f>
        <v>0</v>
      </c>
      <c r="K110" s="5">
        <f>IFERROR(IF(VLOOKUP(I110,Inputs!$A$20:$G$29,4,FALSE)="Stipend Award",VLOOKUP(I110,Inputs!$A$7:$G$16,4,FALSE),0),0)</f>
        <v>0</v>
      </c>
      <c r="L110" s="5">
        <f>IFERROR(IF(F110=1,IF(VLOOKUP(I110,Inputs!$A$20:$G$29,5,FALSE)="Stipend Award",VLOOKUP(I110,Inputs!$A$7:$G$16,5,FALSE),0),0),0)</f>
        <v>0</v>
      </c>
      <c r="M110" s="5">
        <f>IFERROR(IF(G110=1,IF(VLOOKUP(I110,Inputs!$A$20:$G$29,6,FALSE)="Stipend Award",VLOOKUP(I110,Inputs!$A$7:$G$16,6,FALSE),0),0),0)</f>
        <v>0</v>
      </c>
      <c r="N110" s="5">
        <f>IFERROR(IF(H110=1,IF(VLOOKUP(I110,Inputs!$A$20:$G$29,7,FALSE)="Stipend Award",VLOOKUP(I110,Inputs!$A$7:$G$16,7,FALSE),0),0),0)</f>
        <v>0</v>
      </c>
      <c r="O110" s="5">
        <f>IFERROR(IF(VLOOKUP(I110,Inputs!$A$20:$G$29,3,FALSE)="Base Increase",VLOOKUP(I110,Inputs!$A$7:$G$16,3,FALSE),0),0)</f>
        <v>0</v>
      </c>
      <c r="P110" s="5">
        <f>IFERROR(IF(VLOOKUP(I110,Inputs!$A$20:$G$29,4,FALSE)="Base Increase",VLOOKUP(I110,Inputs!$A$7:$G$16,4,FALSE),0),0)</f>
        <v>0</v>
      </c>
      <c r="Q110" s="5">
        <f>IFERROR(IF(F110=1,IF(VLOOKUP(I110,Inputs!$A$20:$G$29,5,FALSE)="Base Increase",VLOOKUP(I110,Inputs!$A$7:$G$16,5,FALSE),0),0),0)</f>
        <v>0</v>
      </c>
      <c r="R110" s="5">
        <f>IFERROR(IF(G110=1,IF(VLOOKUP(I110,Inputs!$A$20:$G$29,6,FALSE)="Base Increase",VLOOKUP(I110,Inputs!$A$7:$G$16,6,FALSE),0),0),0)</f>
        <v>0</v>
      </c>
      <c r="S110" s="5">
        <f>IFERROR(IF(H110=1,IF(VLOOKUP(I110,Inputs!$A$20:$G$29,7,FALSE)="Base Increase",VLOOKUP(I110,Inputs!$A$7:$G$16,7,FALSE),0),0),0)</f>
        <v>0</v>
      </c>
      <c r="T110" s="5">
        <f t="shared" si="6"/>
        <v>0</v>
      </c>
      <c r="U110" s="5">
        <f t="shared" si="7"/>
        <v>0</v>
      </c>
      <c r="V110" s="5">
        <f t="shared" si="8"/>
        <v>0</v>
      </c>
      <c r="W110" s="5">
        <f t="shared" si="9"/>
        <v>0</v>
      </c>
      <c r="X110" s="5">
        <f>IF(AND(I110&lt;=4,V110&gt;Inputs!$B$32),MAX(C110,Inputs!$B$32),V110)</f>
        <v>0</v>
      </c>
      <c r="Y110" s="5">
        <f>IF(AND(I110&lt;=4,W110&gt;Inputs!$B$32),MAX(C110,Inputs!$B$32),W110)</f>
        <v>0</v>
      </c>
      <c r="Z110" s="5">
        <f>IF(AND(I110&lt;=7,X110&gt;Inputs!$B$33),MAX(C110,Inputs!$B$33),X110)</f>
        <v>0</v>
      </c>
      <c r="AA110" s="5">
        <f>IF(W110&gt;Inputs!$B$34,Inputs!$B$34,Y110)</f>
        <v>0</v>
      </c>
      <c r="AB110" s="5">
        <f>IF(Z110&gt;Inputs!$B$34,Inputs!$B$34,Z110)</f>
        <v>0</v>
      </c>
      <c r="AC110" s="5">
        <f>IF(AA110&gt;Inputs!$B$34,Inputs!$B$34,AA110)</f>
        <v>0</v>
      </c>
      <c r="AD110" s="11">
        <f t="shared" si="10"/>
        <v>0</v>
      </c>
      <c r="AE110" s="11">
        <f t="shared" si="11"/>
        <v>0</v>
      </c>
    </row>
    <row r="111" spans="1:31" x14ac:dyDescent="0.25">
      <c r="A111" s="1">
        <f>'Salary and Rating'!A112</f>
        <v>0</v>
      </c>
      <c r="B111" s="1">
        <f>'Salary and Rating'!B112</f>
        <v>0</v>
      </c>
      <c r="C111" s="13">
        <f>IF(AND(D111=0,E111=1),'Salary and Rating'!C112,'2012-2013'!AD111)</f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f>'Salary and Rating'!K112</f>
        <v>0</v>
      </c>
      <c r="J111" s="5">
        <f>IFERROR(IF(VLOOKUP(I111,Inputs!$A$20:$G$29,3,FALSE)="Stipend Award",VLOOKUP(I111,Inputs!$A$7:$G$16,3,FALSE),0),0)</f>
        <v>0</v>
      </c>
      <c r="K111" s="5">
        <f>IFERROR(IF(VLOOKUP(I111,Inputs!$A$20:$G$29,4,FALSE)="Stipend Award",VLOOKUP(I111,Inputs!$A$7:$G$16,4,FALSE),0),0)</f>
        <v>0</v>
      </c>
      <c r="L111" s="5">
        <f>IFERROR(IF(F111=1,IF(VLOOKUP(I111,Inputs!$A$20:$G$29,5,FALSE)="Stipend Award",VLOOKUP(I111,Inputs!$A$7:$G$16,5,FALSE),0),0),0)</f>
        <v>0</v>
      </c>
      <c r="M111" s="5">
        <f>IFERROR(IF(G111=1,IF(VLOOKUP(I111,Inputs!$A$20:$G$29,6,FALSE)="Stipend Award",VLOOKUP(I111,Inputs!$A$7:$G$16,6,FALSE),0),0),0)</f>
        <v>0</v>
      </c>
      <c r="N111" s="5">
        <f>IFERROR(IF(H111=1,IF(VLOOKUP(I111,Inputs!$A$20:$G$29,7,FALSE)="Stipend Award",VLOOKUP(I111,Inputs!$A$7:$G$16,7,FALSE),0),0),0)</f>
        <v>0</v>
      </c>
      <c r="O111" s="5">
        <f>IFERROR(IF(VLOOKUP(I111,Inputs!$A$20:$G$29,3,FALSE)="Base Increase",VLOOKUP(I111,Inputs!$A$7:$G$16,3,FALSE),0),0)</f>
        <v>0</v>
      </c>
      <c r="P111" s="5">
        <f>IFERROR(IF(VLOOKUP(I111,Inputs!$A$20:$G$29,4,FALSE)="Base Increase",VLOOKUP(I111,Inputs!$A$7:$G$16,4,FALSE),0),0)</f>
        <v>0</v>
      </c>
      <c r="Q111" s="5">
        <f>IFERROR(IF(F111=1,IF(VLOOKUP(I111,Inputs!$A$20:$G$29,5,FALSE)="Base Increase",VLOOKUP(I111,Inputs!$A$7:$G$16,5,FALSE),0),0),0)</f>
        <v>0</v>
      </c>
      <c r="R111" s="5">
        <f>IFERROR(IF(G111=1,IF(VLOOKUP(I111,Inputs!$A$20:$G$29,6,FALSE)="Base Increase",VLOOKUP(I111,Inputs!$A$7:$G$16,6,FALSE),0),0),0)</f>
        <v>0</v>
      </c>
      <c r="S111" s="5">
        <f>IFERROR(IF(H111=1,IF(VLOOKUP(I111,Inputs!$A$20:$G$29,7,FALSE)="Base Increase",VLOOKUP(I111,Inputs!$A$7:$G$16,7,FALSE),0),0),0)</f>
        <v>0</v>
      </c>
      <c r="T111" s="5">
        <f t="shared" si="6"/>
        <v>0</v>
      </c>
      <c r="U111" s="5">
        <f t="shared" si="7"/>
        <v>0</v>
      </c>
      <c r="V111" s="5">
        <f t="shared" si="8"/>
        <v>0</v>
      </c>
      <c r="W111" s="5">
        <f t="shared" si="9"/>
        <v>0</v>
      </c>
      <c r="X111" s="5">
        <f>IF(AND(I111&lt;=4,V111&gt;Inputs!$B$32),MAX(C111,Inputs!$B$32),V111)</f>
        <v>0</v>
      </c>
      <c r="Y111" s="5">
        <f>IF(AND(I111&lt;=4,W111&gt;Inputs!$B$32),MAX(C111,Inputs!$B$32),W111)</f>
        <v>0</v>
      </c>
      <c r="Z111" s="5">
        <f>IF(AND(I111&lt;=7,X111&gt;Inputs!$B$33),MAX(C111,Inputs!$B$33),X111)</f>
        <v>0</v>
      </c>
      <c r="AA111" s="5">
        <f>IF(W111&gt;Inputs!$B$34,Inputs!$B$34,Y111)</f>
        <v>0</v>
      </c>
      <c r="AB111" s="5">
        <f>IF(Z111&gt;Inputs!$B$34,Inputs!$B$34,Z111)</f>
        <v>0</v>
      </c>
      <c r="AC111" s="5">
        <f>IF(AA111&gt;Inputs!$B$34,Inputs!$B$34,AA111)</f>
        <v>0</v>
      </c>
      <c r="AD111" s="11">
        <f t="shared" si="10"/>
        <v>0</v>
      </c>
      <c r="AE111" s="11">
        <f t="shared" si="11"/>
        <v>0</v>
      </c>
    </row>
    <row r="112" spans="1:31" x14ac:dyDescent="0.25">
      <c r="A112" s="1">
        <f>'Salary and Rating'!A113</f>
        <v>0</v>
      </c>
      <c r="B112" s="1">
        <f>'Salary and Rating'!B113</f>
        <v>0</v>
      </c>
      <c r="C112" s="13">
        <f>IF(AND(D112=0,E112=1),'Salary and Rating'!C113,'2012-2013'!AD112)</f>
        <v>0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f>'Salary and Rating'!K113</f>
        <v>0</v>
      </c>
      <c r="J112" s="5">
        <f>IFERROR(IF(VLOOKUP(I112,Inputs!$A$20:$G$29,3,FALSE)="Stipend Award",VLOOKUP(I112,Inputs!$A$7:$G$16,3,FALSE),0),0)</f>
        <v>0</v>
      </c>
      <c r="K112" s="5">
        <f>IFERROR(IF(VLOOKUP(I112,Inputs!$A$20:$G$29,4,FALSE)="Stipend Award",VLOOKUP(I112,Inputs!$A$7:$G$16,4,FALSE),0),0)</f>
        <v>0</v>
      </c>
      <c r="L112" s="5">
        <f>IFERROR(IF(F112=1,IF(VLOOKUP(I112,Inputs!$A$20:$G$29,5,FALSE)="Stipend Award",VLOOKUP(I112,Inputs!$A$7:$G$16,5,FALSE),0),0),0)</f>
        <v>0</v>
      </c>
      <c r="M112" s="5">
        <f>IFERROR(IF(G112=1,IF(VLOOKUP(I112,Inputs!$A$20:$G$29,6,FALSE)="Stipend Award",VLOOKUP(I112,Inputs!$A$7:$G$16,6,FALSE),0),0),0)</f>
        <v>0</v>
      </c>
      <c r="N112" s="5">
        <f>IFERROR(IF(H112=1,IF(VLOOKUP(I112,Inputs!$A$20:$G$29,7,FALSE)="Stipend Award",VLOOKUP(I112,Inputs!$A$7:$G$16,7,FALSE),0),0),0)</f>
        <v>0</v>
      </c>
      <c r="O112" s="5">
        <f>IFERROR(IF(VLOOKUP(I112,Inputs!$A$20:$G$29,3,FALSE)="Base Increase",VLOOKUP(I112,Inputs!$A$7:$G$16,3,FALSE),0),0)</f>
        <v>0</v>
      </c>
      <c r="P112" s="5">
        <f>IFERROR(IF(VLOOKUP(I112,Inputs!$A$20:$G$29,4,FALSE)="Base Increase",VLOOKUP(I112,Inputs!$A$7:$G$16,4,FALSE),0),0)</f>
        <v>0</v>
      </c>
      <c r="Q112" s="5">
        <f>IFERROR(IF(F112=1,IF(VLOOKUP(I112,Inputs!$A$20:$G$29,5,FALSE)="Base Increase",VLOOKUP(I112,Inputs!$A$7:$G$16,5,FALSE),0),0),0)</f>
        <v>0</v>
      </c>
      <c r="R112" s="5">
        <f>IFERROR(IF(G112=1,IF(VLOOKUP(I112,Inputs!$A$20:$G$29,6,FALSE)="Base Increase",VLOOKUP(I112,Inputs!$A$7:$G$16,6,FALSE),0),0),0)</f>
        <v>0</v>
      </c>
      <c r="S112" s="5">
        <f>IFERROR(IF(H112=1,IF(VLOOKUP(I112,Inputs!$A$20:$G$29,7,FALSE)="Base Increase",VLOOKUP(I112,Inputs!$A$7:$G$16,7,FALSE),0),0),0)</f>
        <v>0</v>
      </c>
      <c r="T112" s="5">
        <f t="shared" si="6"/>
        <v>0</v>
      </c>
      <c r="U112" s="5">
        <f t="shared" si="7"/>
        <v>0</v>
      </c>
      <c r="V112" s="5">
        <f t="shared" si="8"/>
        <v>0</v>
      </c>
      <c r="W112" s="5">
        <f t="shared" si="9"/>
        <v>0</v>
      </c>
      <c r="X112" s="5">
        <f>IF(AND(I112&lt;=4,V112&gt;Inputs!$B$32),MAX(C112,Inputs!$B$32),V112)</f>
        <v>0</v>
      </c>
      <c r="Y112" s="5">
        <f>IF(AND(I112&lt;=4,W112&gt;Inputs!$B$32),MAX(C112,Inputs!$B$32),W112)</f>
        <v>0</v>
      </c>
      <c r="Z112" s="5">
        <f>IF(AND(I112&lt;=7,X112&gt;Inputs!$B$33),MAX(C112,Inputs!$B$33),X112)</f>
        <v>0</v>
      </c>
      <c r="AA112" s="5">
        <f>IF(W112&gt;Inputs!$B$34,Inputs!$B$34,Y112)</f>
        <v>0</v>
      </c>
      <c r="AB112" s="5">
        <f>IF(Z112&gt;Inputs!$B$34,Inputs!$B$34,Z112)</f>
        <v>0</v>
      </c>
      <c r="AC112" s="5">
        <f>IF(AA112&gt;Inputs!$B$34,Inputs!$B$34,AA112)</f>
        <v>0</v>
      </c>
      <c r="AD112" s="11">
        <f t="shared" si="10"/>
        <v>0</v>
      </c>
      <c r="AE112" s="11">
        <f t="shared" si="11"/>
        <v>0</v>
      </c>
    </row>
    <row r="113" spans="1:31" x14ac:dyDescent="0.25">
      <c r="A113" s="1">
        <f>'Salary and Rating'!A114</f>
        <v>0</v>
      </c>
      <c r="B113" s="1">
        <f>'Salary and Rating'!B114</f>
        <v>0</v>
      </c>
      <c r="C113" s="13">
        <f>IF(AND(D113=0,E113=1),'Salary and Rating'!C114,'2012-2013'!AD113)</f>
        <v>0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f>'Salary and Rating'!K114</f>
        <v>0</v>
      </c>
      <c r="J113" s="5">
        <f>IFERROR(IF(VLOOKUP(I113,Inputs!$A$20:$G$29,3,FALSE)="Stipend Award",VLOOKUP(I113,Inputs!$A$7:$G$16,3,FALSE),0),0)</f>
        <v>0</v>
      </c>
      <c r="K113" s="5">
        <f>IFERROR(IF(VLOOKUP(I113,Inputs!$A$20:$G$29,4,FALSE)="Stipend Award",VLOOKUP(I113,Inputs!$A$7:$G$16,4,FALSE),0),0)</f>
        <v>0</v>
      </c>
      <c r="L113" s="5">
        <f>IFERROR(IF(F113=1,IF(VLOOKUP(I113,Inputs!$A$20:$G$29,5,FALSE)="Stipend Award",VLOOKUP(I113,Inputs!$A$7:$G$16,5,FALSE),0),0),0)</f>
        <v>0</v>
      </c>
      <c r="M113" s="5">
        <f>IFERROR(IF(G113=1,IF(VLOOKUP(I113,Inputs!$A$20:$G$29,6,FALSE)="Stipend Award",VLOOKUP(I113,Inputs!$A$7:$G$16,6,FALSE),0),0),0)</f>
        <v>0</v>
      </c>
      <c r="N113" s="5">
        <f>IFERROR(IF(H113=1,IF(VLOOKUP(I113,Inputs!$A$20:$G$29,7,FALSE)="Stipend Award",VLOOKUP(I113,Inputs!$A$7:$G$16,7,FALSE),0),0),0)</f>
        <v>0</v>
      </c>
      <c r="O113" s="5">
        <f>IFERROR(IF(VLOOKUP(I113,Inputs!$A$20:$G$29,3,FALSE)="Base Increase",VLOOKUP(I113,Inputs!$A$7:$G$16,3,FALSE),0),0)</f>
        <v>0</v>
      </c>
      <c r="P113" s="5">
        <f>IFERROR(IF(VLOOKUP(I113,Inputs!$A$20:$G$29,4,FALSE)="Base Increase",VLOOKUP(I113,Inputs!$A$7:$G$16,4,FALSE),0),0)</f>
        <v>0</v>
      </c>
      <c r="Q113" s="5">
        <f>IFERROR(IF(F113=1,IF(VLOOKUP(I113,Inputs!$A$20:$G$29,5,FALSE)="Base Increase",VLOOKUP(I113,Inputs!$A$7:$G$16,5,FALSE),0),0),0)</f>
        <v>0</v>
      </c>
      <c r="R113" s="5">
        <f>IFERROR(IF(G113=1,IF(VLOOKUP(I113,Inputs!$A$20:$G$29,6,FALSE)="Base Increase",VLOOKUP(I113,Inputs!$A$7:$G$16,6,FALSE),0),0),0)</f>
        <v>0</v>
      </c>
      <c r="S113" s="5">
        <f>IFERROR(IF(H113=1,IF(VLOOKUP(I113,Inputs!$A$20:$G$29,7,FALSE)="Base Increase",VLOOKUP(I113,Inputs!$A$7:$G$16,7,FALSE),0),0),0)</f>
        <v>0</v>
      </c>
      <c r="T113" s="5">
        <f t="shared" si="6"/>
        <v>0</v>
      </c>
      <c r="U113" s="5">
        <f t="shared" si="7"/>
        <v>0</v>
      </c>
      <c r="V113" s="5">
        <f t="shared" si="8"/>
        <v>0</v>
      </c>
      <c r="W113" s="5">
        <f t="shared" si="9"/>
        <v>0</v>
      </c>
      <c r="X113" s="5">
        <f>IF(AND(I113&lt;=4,V113&gt;Inputs!$B$32),MAX(C113,Inputs!$B$32),V113)</f>
        <v>0</v>
      </c>
      <c r="Y113" s="5">
        <f>IF(AND(I113&lt;=4,W113&gt;Inputs!$B$32),MAX(C113,Inputs!$B$32),W113)</f>
        <v>0</v>
      </c>
      <c r="Z113" s="5">
        <f>IF(AND(I113&lt;=7,X113&gt;Inputs!$B$33),MAX(C113,Inputs!$B$33),X113)</f>
        <v>0</v>
      </c>
      <c r="AA113" s="5">
        <f>IF(W113&gt;Inputs!$B$34,Inputs!$B$34,Y113)</f>
        <v>0</v>
      </c>
      <c r="AB113" s="5">
        <f>IF(Z113&gt;Inputs!$B$34,Inputs!$B$34,Z113)</f>
        <v>0</v>
      </c>
      <c r="AC113" s="5">
        <f>IF(AA113&gt;Inputs!$B$34,Inputs!$B$34,AA113)</f>
        <v>0</v>
      </c>
      <c r="AD113" s="11">
        <f t="shared" si="10"/>
        <v>0</v>
      </c>
      <c r="AE113" s="11">
        <f t="shared" si="11"/>
        <v>0</v>
      </c>
    </row>
    <row r="114" spans="1:31" x14ac:dyDescent="0.25">
      <c r="A114" s="1">
        <f>'Salary and Rating'!A115</f>
        <v>0</v>
      </c>
      <c r="B114" s="1">
        <f>'Salary and Rating'!B115</f>
        <v>0</v>
      </c>
      <c r="C114" s="13">
        <f>IF(AND(D114=0,E114=1),'Salary and Rating'!C115,'2012-2013'!AD114)</f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f>'Salary and Rating'!K115</f>
        <v>0</v>
      </c>
      <c r="J114" s="5">
        <f>IFERROR(IF(VLOOKUP(I114,Inputs!$A$20:$G$29,3,FALSE)="Stipend Award",VLOOKUP(I114,Inputs!$A$7:$G$16,3,FALSE),0),0)</f>
        <v>0</v>
      </c>
      <c r="K114" s="5">
        <f>IFERROR(IF(VLOOKUP(I114,Inputs!$A$20:$G$29,4,FALSE)="Stipend Award",VLOOKUP(I114,Inputs!$A$7:$G$16,4,FALSE),0),0)</f>
        <v>0</v>
      </c>
      <c r="L114" s="5">
        <f>IFERROR(IF(F114=1,IF(VLOOKUP(I114,Inputs!$A$20:$G$29,5,FALSE)="Stipend Award",VLOOKUP(I114,Inputs!$A$7:$G$16,5,FALSE),0),0),0)</f>
        <v>0</v>
      </c>
      <c r="M114" s="5">
        <f>IFERROR(IF(G114=1,IF(VLOOKUP(I114,Inputs!$A$20:$G$29,6,FALSE)="Stipend Award",VLOOKUP(I114,Inputs!$A$7:$G$16,6,FALSE),0),0),0)</f>
        <v>0</v>
      </c>
      <c r="N114" s="5">
        <f>IFERROR(IF(H114=1,IF(VLOOKUP(I114,Inputs!$A$20:$G$29,7,FALSE)="Stipend Award",VLOOKUP(I114,Inputs!$A$7:$G$16,7,FALSE),0),0),0)</f>
        <v>0</v>
      </c>
      <c r="O114" s="5">
        <f>IFERROR(IF(VLOOKUP(I114,Inputs!$A$20:$G$29,3,FALSE)="Base Increase",VLOOKUP(I114,Inputs!$A$7:$G$16,3,FALSE),0),0)</f>
        <v>0</v>
      </c>
      <c r="P114" s="5">
        <f>IFERROR(IF(VLOOKUP(I114,Inputs!$A$20:$G$29,4,FALSE)="Base Increase",VLOOKUP(I114,Inputs!$A$7:$G$16,4,FALSE),0),0)</f>
        <v>0</v>
      </c>
      <c r="Q114" s="5">
        <f>IFERROR(IF(F114=1,IF(VLOOKUP(I114,Inputs!$A$20:$G$29,5,FALSE)="Base Increase",VLOOKUP(I114,Inputs!$A$7:$G$16,5,FALSE),0),0),0)</f>
        <v>0</v>
      </c>
      <c r="R114" s="5">
        <f>IFERROR(IF(G114=1,IF(VLOOKUP(I114,Inputs!$A$20:$G$29,6,FALSE)="Base Increase",VLOOKUP(I114,Inputs!$A$7:$G$16,6,FALSE),0),0),0)</f>
        <v>0</v>
      </c>
      <c r="S114" s="5">
        <f>IFERROR(IF(H114=1,IF(VLOOKUP(I114,Inputs!$A$20:$G$29,7,FALSE)="Base Increase",VLOOKUP(I114,Inputs!$A$7:$G$16,7,FALSE),0),0),0)</f>
        <v>0</v>
      </c>
      <c r="T114" s="5">
        <f t="shared" si="6"/>
        <v>0</v>
      </c>
      <c r="U114" s="5">
        <f t="shared" si="7"/>
        <v>0</v>
      </c>
      <c r="V114" s="5">
        <f t="shared" si="8"/>
        <v>0</v>
      </c>
      <c r="W114" s="5">
        <f t="shared" si="9"/>
        <v>0</v>
      </c>
      <c r="X114" s="5">
        <f>IF(AND(I114&lt;=4,V114&gt;Inputs!$B$32),MAX(C114,Inputs!$B$32),V114)</f>
        <v>0</v>
      </c>
      <c r="Y114" s="5">
        <f>IF(AND(I114&lt;=4,W114&gt;Inputs!$B$32),MAX(C114,Inputs!$B$32),W114)</f>
        <v>0</v>
      </c>
      <c r="Z114" s="5">
        <f>IF(AND(I114&lt;=7,X114&gt;Inputs!$B$33),MAX(C114,Inputs!$B$33),X114)</f>
        <v>0</v>
      </c>
      <c r="AA114" s="5">
        <f>IF(W114&gt;Inputs!$B$34,Inputs!$B$34,Y114)</f>
        <v>0</v>
      </c>
      <c r="AB114" s="5">
        <f>IF(Z114&gt;Inputs!$B$34,Inputs!$B$34,Z114)</f>
        <v>0</v>
      </c>
      <c r="AC114" s="5">
        <f>IF(AA114&gt;Inputs!$B$34,Inputs!$B$34,AA114)</f>
        <v>0</v>
      </c>
      <c r="AD114" s="11">
        <f t="shared" si="10"/>
        <v>0</v>
      </c>
      <c r="AE114" s="11">
        <f t="shared" si="11"/>
        <v>0</v>
      </c>
    </row>
    <row r="115" spans="1:31" x14ac:dyDescent="0.25">
      <c r="A115" s="1">
        <f>'Salary and Rating'!A116</f>
        <v>0</v>
      </c>
      <c r="B115" s="1">
        <f>'Salary and Rating'!B116</f>
        <v>0</v>
      </c>
      <c r="C115" s="13">
        <f>IF(AND(D115=0,E115=1),'Salary and Rating'!C116,'2012-2013'!AD115)</f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f>'Salary and Rating'!K116</f>
        <v>0</v>
      </c>
      <c r="J115" s="5">
        <f>IFERROR(IF(VLOOKUP(I115,Inputs!$A$20:$G$29,3,FALSE)="Stipend Award",VLOOKUP(I115,Inputs!$A$7:$G$16,3,FALSE),0),0)</f>
        <v>0</v>
      </c>
      <c r="K115" s="5">
        <f>IFERROR(IF(VLOOKUP(I115,Inputs!$A$20:$G$29,4,FALSE)="Stipend Award",VLOOKUP(I115,Inputs!$A$7:$G$16,4,FALSE),0),0)</f>
        <v>0</v>
      </c>
      <c r="L115" s="5">
        <f>IFERROR(IF(F115=1,IF(VLOOKUP(I115,Inputs!$A$20:$G$29,5,FALSE)="Stipend Award",VLOOKUP(I115,Inputs!$A$7:$G$16,5,FALSE),0),0),0)</f>
        <v>0</v>
      </c>
      <c r="M115" s="5">
        <f>IFERROR(IF(G115=1,IF(VLOOKUP(I115,Inputs!$A$20:$G$29,6,FALSE)="Stipend Award",VLOOKUP(I115,Inputs!$A$7:$G$16,6,FALSE),0),0),0)</f>
        <v>0</v>
      </c>
      <c r="N115" s="5">
        <f>IFERROR(IF(H115=1,IF(VLOOKUP(I115,Inputs!$A$20:$G$29,7,FALSE)="Stipend Award",VLOOKUP(I115,Inputs!$A$7:$G$16,7,FALSE),0),0),0)</f>
        <v>0</v>
      </c>
      <c r="O115" s="5">
        <f>IFERROR(IF(VLOOKUP(I115,Inputs!$A$20:$G$29,3,FALSE)="Base Increase",VLOOKUP(I115,Inputs!$A$7:$G$16,3,FALSE),0),0)</f>
        <v>0</v>
      </c>
      <c r="P115" s="5">
        <f>IFERROR(IF(VLOOKUP(I115,Inputs!$A$20:$G$29,4,FALSE)="Base Increase",VLOOKUP(I115,Inputs!$A$7:$G$16,4,FALSE),0),0)</f>
        <v>0</v>
      </c>
      <c r="Q115" s="5">
        <f>IFERROR(IF(F115=1,IF(VLOOKUP(I115,Inputs!$A$20:$G$29,5,FALSE)="Base Increase",VLOOKUP(I115,Inputs!$A$7:$G$16,5,FALSE),0),0),0)</f>
        <v>0</v>
      </c>
      <c r="R115" s="5">
        <f>IFERROR(IF(G115=1,IF(VLOOKUP(I115,Inputs!$A$20:$G$29,6,FALSE)="Base Increase",VLOOKUP(I115,Inputs!$A$7:$G$16,6,FALSE),0),0),0)</f>
        <v>0</v>
      </c>
      <c r="S115" s="5">
        <f>IFERROR(IF(H115=1,IF(VLOOKUP(I115,Inputs!$A$20:$G$29,7,FALSE)="Base Increase",VLOOKUP(I115,Inputs!$A$7:$G$16,7,FALSE),0),0),0)</f>
        <v>0</v>
      </c>
      <c r="T115" s="5">
        <f t="shared" si="6"/>
        <v>0</v>
      </c>
      <c r="U115" s="5">
        <f t="shared" si="7"/>
        <v>0</v>
      </c>
      <c r="V115" s="5">
        <f t="shared" si="8"/>
        <v>0</v>
      </c>
      <c r="W115" s="5">
        <f t="shared" si="9"/>
        <v>0</v>
      </c>
      <c r="X115" s="5">
        <f>IF(AND(I115&lt;=4,V115&gt;Inputs!$B$32),MAX(C115,Inputs!$B$32),V115)</f>
        <v>0</v>
      </c>
      <c r="Y115" s="5">
        <f>IF(AND(I115&lt;=4,W115&gt;Inputs!$B$32),MAX(C115,Inputs!$B$32),W115)</f>
        <v>0</v>
      </c>
      <c r="Z115" s="5">
        <f>IF(AND(I115&lt;=7,X115&gt;Inputs!$B$33),MAX(C115,Inputs!$B$33),X115)</f>
        <v>0</v>
      </c>
      <c r="AA115" s="5">
        <f>IF(W115&gt;Inputs!$B$34,Inputs!$B$34,Y115)</f>
        <v>0</v>
      </c>
      <c r="AB115" s="5">
        <f>IF(Z115&gt;Inputs!$B$34,Inputs!$B$34,Z115)</f>
        <v>0</v>
      </c>
      <c r="AC115" s="5">
        <f>IF(AA115&gt;Inputs!$B$34,Inputs!$B$34,AA115)</f>
        <v>0</v>
      </c>
      <c r="AD115" s="11">
        <f t="shared" si="10"/>
        <v>0</v>
      </c>
      <c r="AE115" s="11">
        <f t="shared" si="11"/>
        <v>0</v>
      </c>
    </row>
    <row r="116" spans="1:31" x14ac:dyDescent="0.25">
      <c r="A116" s="1">
        <f>'Salary and Rating'!A117</f>
        <v>0</v>
      </c>
      <c r="B116" s="1">
        <f>'Salary and Rating'!B117</f>
        <v>0</v>
      </c>
      <c r="C116" s="13">
        <f>IF(AND(D116=0,E116=1),'Salary and Rating'!C117,'2012-2013'!AD116)</f>
        <v>0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f>'Salary and Rating'!K117</f>
        <v>0</v>
      </c>
      <c r="J116" s="5">
        <f>IFERROR(IF(VLOOKUP(I116,Inputs!$A$20:$G$29,3,FALSE)="Stipend Award",VLOOKUP(I116,Inputs!$A$7:$G$16,3,FALSE),0),0)</f>
        <v>0</v>
      </c>
      <c r="K116" s="5">
        <f>IFERROR(IF(VLOOKUP(I116,Inputs!$A$20:$G$29,4,FALSE)="Stipend Award",VLOOKUP(I116,Inputs!$A$7:$G$16,4,FALSE),0),0)</f>
        <v>0</v>
      </c>
      <c r="L116" s="5">
        <f>IFERROR(IF(F116=1,IF(VLOOKUP(I116,Inputs!$A$20:$G$29,5,FALSE)="Stipend Award",VLOOKUP(I116,Inputs!$A$7:$G$16,5,FALSE),0),0),0)</f>
        <v>0</v>
      </c>
      <c r="M116" s="5">
        <f>IFERROR(IF(G116=1,IF(VLOOKUP(I116,Inputs!$A$20:$G$29,6,FALSE)="Stipend Award",VLOOKUP(I116,Inputs!$A$7:$G$16,6,FALSE),0),0),0)</f>
        <v>0</v>
      </c>
      <c r="N116" s="5">
        <f>IFERROR(IF(H116=1,IF(VLOOKUP(I116,Inputs!$A$20:$G$29,7,FALSE)="Stipend Award",VLOOKUP(I116,Inputs!$A$7:$G$16,7,FALSE),0),0),0)</f>
        <v>0</v>
      </c>
      <c r="O116" s="5">
        <f>IFERROR(IF(VLOOKUP(I116,Inputs!$A$20:$G$29,3,FALSE)="Base Increase",VLOOKUP(I116,Inputs!$A$7:$G$16,3,FALSE),0),0)</f>
        <v>0</v>
      </c>
      <c r="P116" s="5">
        <f>IFERROR(IF(VLOOKUP(I116,Inputs!$A$20:$G$29,4,FALSE)="Base Increase",VLOOKUP(I116,Inputs!$A$7:$G$16,4,FALSE),0),0)</f>
        <v>0</v>
      </c>
      <c r="Q116" s="5">
        <f>IFERROR(IF(F116=1,IF(VLOOKUP(I116,Inputs!$A$20:$G$29,5,FALSE)="Base Increase",VLOOKUP(I116,Inputs!$A$7:$G$16,5,FALSE),0),0),0)</f>
        <v>0</v>
      </c>
      <c r="R116" s="5">
        <f>IFERROR(IF(G116=1,IF(VLOOKUP(I116,Inputs!$A$20:$G$29,6,FALSE)="Base Increase",VLOOKUP(I116,Inputs!$A$7:$G$16,6,FALSE),0),0),0)</f>
        <v>0</v>
      </c>
      <c r="S116" s="5">
        <f>IFERROR(IF(H116=1,IF(VLOOKUP(I116,Inputs!$A$20:$G$29,7,FALSE)="Base Increase",VLOOKUP(I116,Inputs!$A$7:$G$16,7,FALSE),0),0),0)</f>
        <v>0</v>
      </c>
      <c r="T116" s="5">
        <f t="shared" si="6"/>
        <v>0</v>
      </c>
      <c r="U116" s="5">
        <f t="shared" si="7"/>
        <v>0</v>
      </c>
      <c r="V116" s="5">
        <f t="shared" si="8"/>
        <v>0</v>
      </c>
      <c r="W116" s="5">
        <f t="shared" si="9"/>
        <v>0</v>
      </c>
      <c r="X116" s="5">
        <f>IF(AND(I116&lt;=4,V116&gt;Inputs!$B$32),MAX(C116,Inputs!$B$32),V116)</f>
        <v>0</v>
      </c>
      <c r="Y116" s="5">
        <f>IF(AND(I116&lt;=4,W116&gt;Inputs!$B$32),MAX(C116,Inputs!$B$32),W116)</f>
        <v>0</v>
      </c>
      <c r="Z116" s="5">
        <f>IF(AND(I116&lt;=7,X116&gt;Inputs!$B$33),MAX(C116,Inputs!$B$33),X116)</f>
        <v>0</v>
      </c>
      <c r="AA116" s="5">
        <f>IF(W116&gt;Inputs!$B$34,Inputs!$B$34,Y116)</f>
        <v>0</v>
      </c>
      <c r="AB116" s="5">
        <f>IF(Z116&gt;Inputs!$B$34,Inputs!$B$34,Z116)</f>
        <v>0</v>
      </c>
      <c r="AC116" s="5">
        <f>IF(AA116&gt;Inputs!$B$34,Inputs!$B$34,AA116)</f>
        <v>0</v>
      </c>
      <c r="AD116" s="11">
        <f t="shared" si="10"/>
        <v>0</v>
      </c>
      <c r="AE116" s="11">
        <f t="shared" si="11"/>
        <v>0</v>
      </c>
    </row>
    <row r="117" spans="1:31" x14ac:dyDescent="0.25">
      <c r="A117" s="1">
        <f>'Salary and Rating'!A118</f>
        <v>0</v>
      </c>
      <c r="B117" s="1">
        <f>'Salary and Rating'!B118</f>
        <v>0</v>
      </c>
      <c r="C117" s="13">
        <f>IF(AND(D117=0,E117=1),'Salary and Rating'!C118,'2012-2013'!AD117)</f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f>'Salary and Rating'!K118</f>
        <v>0</v>
      </c>
      <c r="J117" s="5">
        <f>IFERROR(IF(VLOOKUP(I117,Inputs!$A$20:$G$29,3,FALSE)="Stipend Award",VLOOKUP(I117,Inputs!$A$7:$G$16,3,FALSE),0),0)</f>
        <v>0</v>
      </c>
      <c r="K117" s="5">
        <f>IFERROR(IF(VLOOKUP(I117,Inputs!$A$20:$G$29,4,FALSE)="Stipend Award",VLOOKUP(I117,Inputs!$A$7:$G$16,4,FALSE),0),0)</f>
        <v>0</v>
      </c>
      <c r="L117" s="5">
        <f>IFERROR(IF(F117=1,IF(VLOOKUP(I117,Inputs!$A$20:$G$29,5,FALSE)="Stipend Award",VLOOKUP(I117,Inputs!$A$7:$G$16,5,FALSE),0),0),0)</f>
        <v>0</v>
      </c>
      <c r="M117" s="5">
        <f>IFERROR(IF(G117=1,IF(VLOOKUP(I117,Inputs!$A$20:$G$29,6,FALSE)="Stipend Award",VLOOKUP(I117,Inputs!$A$7:$G$16,6,FALSE),0),0),0)</f>
        <v>0</v>
      </c>
      <c r="N117" s="5">
        <f>IFERROR(IF(H117=1,IF(VLOOKUP(I117,Inputs!$A$20:$G$29,7,FALSE)="Stipend Award",VLOOKUP(I117,Inputs!$A$7:$G$16,7,FALSE),0),0),0)</f>
        <v>0</v>
      </c>
      <c r="O117" s="5">
        <f>IFERROR(IF(VLOOKUP(I117,Inputs!$A$20:$G$29,3,FALSE)="Base Increase",VLOOKUP(I117,Inputs!$A$7:$G$16,3,FALSE),0),0)</f>
        <v>0</v>
      </c>
      <c r="P117" s="5">
        <f>IFERROR(IF(VLOOKUP(I117,Inputs!$A$20:$G$29,4,FALSE)="Base Increase",VLOOKUP(I117,Inputs!$A$7:$G$16,4,FALSE),0),0)</f>
        <v>0</v>
      </c>
      <c r="Q117" s="5">
        <f>IFERROR(IF(F117=1,IF(VLOOKUP(I117,Inputs!$A$20:$G$29,5,FALSE)="Base Increase",VLOOKUP(I117,Inputs!$A$7:$G$16,5,FALSE),0),0),0)</f>
        <v>0</v>
      </c>
      <c r="R117" s="5">
        <f>IFERROR(IF(G117=1,IF(VLOOKUP(I117,Inputs!$A$20:$G$29,6,FALSE)="Base Increase",VLOOKUP(I117,Inputs!$A$7:$G$16,6,FALSE),0),0),0)</f>
        <v>0</v>
      </c>
      <c r="S117" s="5">
        <f>IFERROR(IF(H117=1,IF(VLOOKUP(I117,Inputs!$A$20:$G$29,7,FALSE)="Base Increase",VLOOKUP(I117,Inputs!$A$7:$G$16,7,FALSE),0),0),0)</f>
        <v>0</v>
      </c>
      <c r="T117" s="5">
        <f t="shared" si="6"/>
        <v>0</v>
      </c>
      <c r="U117" s="5">
        <f t="shared" si="7"/>
        <v>0</v>
      </c>
      <c r="V117" s="5">
        <f t="shared" si="8"/>
        <v>0</v>
      </c>
      <c r="W117" s="5">
        <f t="shared" si="9"/>
        <v>0</v>
      </c>
      <c r="X117" s="5">
        <f>IF(AND(I117&lt;=4,V117&gt;Inputs!$B$32),MAX(C117,Inputs!$B$32),V117)</f>
        <v>0</v>
      </c>
      <c r="Y117" s="5">
        <f>IF(AND(I117&lt;=4,W117&gt;Inputs!$B$32),MAX(C117,Inputs!$B$32),W117)</f>
        <v>0</v>
      </c>
      <c r="Z117" s="5">
        <f>IF(AND(I117&lt;=7,X117&gt;Inputs!$B$33),MAX(C117,Inputs!$B$33),X117)</f>
        <v>0</v>
      </c>
      <c r="AA117" s="5">
        <f>IF(W117&gt;Inputs!$B$34,Inputs!$B$34,Y117)</f>
        <v>0</v>
      </c>
      <c r="AB117" s="5">
        <f>IF(Z117&gt;Inputs!$B$34,Inputs!$B$34,Z117)</f>
        <v>0</v>
      </c>
      <c r="AC117" s="5">
        <f>IF(AA117&gt;Inputs!$B$34,Inputs!$B$34,AA117)</f>
        <v>0</v>
      </c>
      <c r="AD117" s="11">
        <f t="shared" si="10"/>
        <v>0</v>
      </c>
      <c r="AE117" s="11">
        <f t="shared" si="11"/>
        <v>0</v>
      </c>
    </row>
    <row r="118" spans="1:31" x14ac:dyDescent="0.25">
      <c r="A118" s="1">
        <f>'Salary and Rating'!A119</f>
        <v>0</v>
      </c>
      <c r="B118" s="1">
        <f>'Salary and Rating'!B119</f>
        <v>0</v>
      </c>
      <c r="C118" s="13">
        <f>IF(AND(D118=0,E118=1),'Salary and Rating'!C119,'2012-2013'!AD118)</f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f>'Salary and Rating'!K119</f>
        <v>0</v>
      </c>
      <c r="J118" s="5">
        <f>IFERROR(IF(VLOOKUP(I118,Inputs!$A$20:$G$29,3,FALSE)="Stipend Award",VLOOKUP(I118,Inputs!$A$7:$G$16,3,FALSE),0),0)</f>
        <v>0</v>
      </c>
      <c r="K118" s="5">
        <f>IFERROR(IF(VLOOKUP(I118,Inputs!$A$20:$G$29,4,FALSE)="Stipend Award",VLOOKUP(I118,Inputs!$A$7:$G$16,4,FALSE),0),0)</f>
        <v>0</v>
      </c>
      <c r="L118" s="5">
        <f>IFERROR(IF(F118=1,IF(VLOOKUP(I118,Inputs!$A$20:$G$29,5,FALSE)="Stipend Award",VLOOKUP(I118,Inputs!$A$7:$G$16,5,FALSE),0),0),0)</f>
        <v>0</v>
      </c>
      <c r="M118" s="5">
        <f>IFERROR(IF(G118=1,IF(VLOOKUP(I118,Inputs!$A$20:$G$29,6,FALSE)="Stipend Award",VLOOKUP(I118,Inputs!$A$7:$G$16,6,FALSE),0),0),0)</f>
        <v>0</v>
      </c>
      <c r="N118" s="5">
        <f>IFERROR(IF(H118=1,IF(VLOOKUP(I118,Inputs!$A$20:$G$29,7,FALSE)="Stipend Award",VLOOKUP(I118,Inputs!$A$7:$G$16,7,FALSE),0),0),0)</f>
        <v>0</v>
      </c>
      <c r="O118" s="5">
        <f>IFERROR(IF(VLOOKUP(I118,Inputs!$A$20:$G$29,3,FALSE)="Base Increase",VLOOKUP(I118,Inputs!$A$7:$G$16,3,FALSE),0),0)</f>
        <v>0</v>
      </c>
      <c r="P118" s="5">
        <f>IFERROR(IF(VLOOKUP(I118,Inputs!$A$20:$G$29,4,FALSE)="Base Increase",VLOOKUP(I118,Inputs!$A$7:$G$16,4,FALSE),0),0)</f>
        <v>0</v>
      </c>
      <c r="Q118" s="5">
        <f>IFERROR(IF(F118=1,IF(VLOOKUP(I118,Inputs!$A$20:$G$29,5,FALSE)="Base Increase",VLOOKUP(I118,Inputs!$A$7:$G$16,5,FALSE),0),0),0)</f>
        <v>0</v>
      </c>
      <c r="R118" s="5">
        <f>IFERROR(IF(G118=1,IF(VLOOKUP(I118,Inputs!$A$20:$G$29,6,FALSE)="Base Increase",VLOOKUP(I118,Inputs!$A$7:$G$16,6,FALSE),0),0),0)</f>
        <v>0</v>
      </c>
      <c r="S118" s="5">
        <f>IFERROR(IF(H118=1,IF(VLOOKUP(I118,Inputs!$A$20:$G$29,7,FALSE)="Base Increase",VLOOKUP(I118,Inputs!$A$7:$G$16,7,FALSE),0),0),0)</f>
        <v>0</v>
      </c>
      <c r="T118" s="5">
        <f t="shared" si="6"/>
        <v>0</v>
      </c>
      <c r="U118" s="5">
        <f t="shared" si="7"/>
        <v>0</v>
      </c>
      <c r="V118" s="5">
        <f t="shared" si="8"/>
        <v>0</v>
      </c>
      <c r="W118" s="5">
        <f t="shared" si="9"/>
        <v>0</v>
      </c>
      <c r="X118" s="5">
        <f>IF(AND(I118&lt;=4,V118&gt;Inputs!$B$32),MAX(C118,Inputs!$B$32),V118)</f>
        <v>0</v>
      </c>
      <c r="Y118" s="5">
        <f>IF(AND(I118&lt;=4,W118&gt;Inputs!$B$32),MAX(C118,Inputs!$B$32),W118)</f>
        <v>0</v>
      </c>
      <c r="Z118" s="5">
        <f>IF(AND(I118&lt;=7,X118&gt;Inputs!$B$33),MAX(C118,Inputs!$B$33),X118)</f>
        <v>0</v>
      </c>
      <c r="AA118" s="5">
        <f>IF(W118&gt;Inputs!$B$34,Inputs!$B$34,Y118)</f>
        <v>0</v>
      </c>
      <c r="AB118" s="5">
        <f>IF(Z118&gt;Inputs!$B$34,Inputs!$B$34,Z118)</f>
        <v>0</v>
      </c>
      <c r="AC118" s="5">
        <f>IF(AA118&gt;Inputs!$B$34,Inputs!$B$34,AA118)</f>
        <v>0</v>
      </c>
      <c r="AD118" s="11">
        <f t="shared" si="10"/>
        <v>0</v>
      </c>
      <c r="AE118" s="11">
        <f t="shared" si="11"/>
        <v>0</v>
      </c>
    </row>
    <row r="119" spans="1:31" x14ac:dyDescent="0.25">
      <c r="A119" s="1">
        <f>'Salary and Rating'!A120</f>
        <v>0</v>
      </c>
      <c r="B119" s="1">
        <f>'Salary and Rating'!B120</f>
        <v>0</v>
      </c>
      <c r="C119" s="13">
        <f>IF(AND(D119=0,E119=1),'Salary and Rating'!C120,'2012-2013'!AD119)</f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f>'Salary and Rating'!K120</f>
        <v>0</v>
      </c>
      <c r="J119" s="5">
        <f>IFERROR(IF(VLOOKUP(I119,Inputs!$A$20:$G$29,3,FALSE)="Stipend Award",VLOOKUP(I119,Inputs!$A$7:$G$16,3,FALSE),0),0)</f>
        <v>0</v>
      </c>
      <c r="K119" s="5">
        <f>IFERROR(IF(VLOOKUP(I119,Inputs!$A$20:$G$29,4,FALSE)="Stipend Award",VLOOKUP(I119,Inputs!$A$7:$G$16,4,FALSE),0),0)</f>
        <v>0</v>
      </c>
      <c r="L119" s="5">
        <f>IFERROR(IF(F119=1,IF(VLOOKUP(I119,Inputs!$A$20:$G$29,5,FALSE)="Stipend Award",VLOOKUP(I119,Inputs!$A$7:$G$16,5,FALSE),0),0),0)</f>
        <v>0</v>
      </c>
      <c r="M119" s="5">
        <f>IFERROR(IF(G119=1,IF(VLOOKUP(I119,Inputs!$A$20:$G$29,6,FALSE)="Stipend Award",VLOOKUP(I119,Inputs!$A$7:$G$16,6,FALSE),0),0),0)</f>
        <v>0</v>
      </c>
      <c r="N119" s="5">
        <f>IFERROR(IF(H119=1,IF(VLOOKUP(I119,Inputs!$A$20:$G$29,7,FALSE)="Stipend Award",VLOOKUP(I119,Inputs!$A$7:$G$16,7,FALSE),0),0),0)</f>
        <v>0</v>
      </c>
      <c r="O119" s="5">
        <f>IFERROR(IF(VLOOKUP(I119,Inputs!$A$20:$G$29,3,FALSE)="Base Increase",VLOOKUP(I119,Inputs!$A$7:$G$16,3,FALSE),0),0)</f>
        <v>0</v>
      </c>
      <c r="P119" s="5">
        <f>IFERROR(IF(VLOOKUP(I119,Inputs!$A$20:$G$29,4,FALSE)="Base Increase",VLOOKUP(I119,Inputs!$A$7:$G$16,4,FALSE),0),0)</f>
        <v>0</v>
      </c>
      <c r="Q119" s="5">
        <f>IFERROR(IF(F119=1,IF(VLOOKUP(I119,Inputs!$A$20:$G$29,5,FALSE)="Base Increase",VLOOKUP(I119,Inputs!$A$7:$G$16,5,FALSE),0),0),0)</f>
        <v>0</v>
      </c>
      <c r="R119" s="5">
        <f>IFERROR(IF(G119=1,IF(VLOOKUP(I119,Inputs!$A$20:$G$29,6,FALSE)="Base Increase",VLOOKUP(I119,Inputs!$A$7:$G$16,6,FALSE),0),0),0)</f>
        <v>0</v>
      </c>
      <c r="S119" s="5">
        <f>IFERROR(IF(H119=1,IF(VLOOKUP(I119,Inputs!$A$20:$G$29,7,FALSE)="Base Increase",VLOOKUP(I119,Inputs!$A$7:$G$16,7,FALSE),0),0),0)</f>
        <v>0</v>
      </c>
      <c r="T119" s="5">
        <f t="shared" si="6"/>
        <v>0</v>
      </c>
      <c r="U119" s="5">
        <f t="shared" si="7"/>
        <v>0</v>
      </c>
      <c r="V119" s="5">
        <f t="shared" si="8"/>
        <v>0</v>
      </c>
      <c r="W119" s="5">
        <f t="shared" si="9"/>
        <v>0</v>
      </c>
      <c r="X119" s="5">
        <f>IF(AND(I119&lt;=4,V119&gt;Inputs!$B$32),MAX(C119,Inputs!$B$32),V119)</f>
        <v>0</v>
      </c>
      <c r="Y119" s="5">
        <f>IF(AND(I119&lt;=4,W119&gt;Inputs!$B$32),MAX(C119,Inputs!$B$32),W119)</f>
        <v>0</v>
      </c>
      <c r="Z119" s="5">
        <f>IF(AND(I119&lt;=7,X119&gt;Inputs!$B$33),MAX(C119,Inputs!$B$33),X119)</f>
        <v>0</v>
      </c>
      <c r="AA119" s="5">
        <f>IF(W119&gt;Inputs!$B$34,Inputs!$B$34,Y119)</f>
        <v>0</v>
      </c>
      <c r="AB119" s="5">
        <f>IF(Z119&gt;Inputs!$B$34,Inputs!$B$34,Z119)</f>
        <v>0</v>
      </c>
      <c r="AC119" s="5">
        <f>IF(AA119&gt;Inputs!$B$34,Inputs!$B$34,AA119)</f>
        <v>0</v>
      </c>
      <c r="AD119" s="11">
        <f t="shared" si="10"/>
        <v>0</v>
      </c>
      <c r="AE119" s="11">
        <f t="shared" si="11"/>
        <v>0</v>
      </c>
    </row>
    <row r="120" spans="1:31" x14ac:dyDescent="0.25">
      <c r="A120" s="1">
        <f>'Salary and Rating'!A121</f>
        <v>0</v>
      </c>
      <c r="B120" s="1">
        <f>'Salary and Rating'!B121</f>
        <v>0</v>
      </c>
      <c r="C120" s="13">
        <f>IF(AND(D120=0,E120=1),'Salary and Rating'!C121,'2012-2013'!AD120)</f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f>'Salary and Rating'!K121</f>
        <v>0</v>
      </c>
      <c r="J120" s="5">
        <f>IFERROR(IF(VLOOKUP(I120,Inputs!$A$20:$G$29,3,FALSE)="Stipend Award",VLOOKUP(I120,Inputs!$A$7:$G$16,3,FALSE),0),0)</f>
        <v>0</v>
      </c>
      <c r="K120" s="5">
        <f>IFERROR(IF(VLOOKUP(I120,Inputs!$A$20:$G$29,4,FALSE)="Stipend Award",VLOOKUP(I120,Inputs!$A$7:$G$16,4,FALSE),0),0)</f>
        <v>0</v>
      </c>
      <c r="L120" s="5">
        <f>IFERROR(IF(F120=1,IF(VLOOKUP(I120,Inputs!$A$20:$G$29,5,FALSE)="Stipend Award",VLOOKUP(I120,Inputs!$A$7:$G$16,5,FALSE),0),0),0)</f>
        <v>0</v>
      </c>
      <c r="M120" s="5">
        <f>IFERROR(IF(G120=1,IF(VLOOKUP(I120,Inputs!$A$20:$G$29,6,FALSE)="Stipend Award",VLOOKUP(I120,Inputs!$A$7:$G$16,6,FALSE),0),0),0)</f>
        <v>0</v>
      </c>
      <c r="N120" s="5">
        <f>IFERROR(IF(H120=1,IF(VLOOKUP(I120,Inputs!$A$20:$G$29,7,FALSE)="Stipend Award",VLOOKUP(I120,Inputs!$A$7:$G$16,7,FALSE),0),0),0)</f>
        <v>0</v>
      </c>
      <c r="O120" s="5">
        <f>IFERROR(IF(VLOOKUP(I120,Inputs!$A$20:$G$29,3,FALSE)="Base Increase",VLOOKUP(I120,Inputs!$A$7:$G$16,3,FALSE),0),0)</f>
        <v>0</v>
      </c>
      <c r="P120" s="5">
        <f>IFERROR(IF(VLOOKUP(I120,Inputs!$A$20:$G$29,4,FALSE)="Base Increase",VLOOKUP(I120,Inputs!$A$7:$G$16,4,FALSE),0),0)</f>
        <v>0</v>
      </c>
      <c r="Q120" s="5">
        <f>IFERROR(IF(F120=1,IF(VLOOKUP(I120,Inputs!$A$20:$G$29,5,FALSE)="Base Increase",VLOOKUP(I120,Inputs!$A$7:$G$16,5,FALSE),0),0),0)</f>
        <v>0</v>
      </c>
      <c r="R120" s="5">
        <f>IFERROR(IF(G120=1,IF(VLOOKUP(I120,Inputs!$A$20:$G$29,6,FALSE)="Base Increase",VLOOKUP(I120,Inputs!$A$7:$G$16,6,FALSE),0),0),0)</f>
        <v>0</v>
      </c>
      <c r="S120" s="5">
        <f>IFERROR(IF(H120=1,IF(VLOOKUP(I120,Inputs!$A$20:$G$29,7,FALSE)="Base Increase",VLOOKUP(I120,Inputs!$A$7:$G$16,7,FALSE),0),0),0)</f>
        <v>0</v>
      </c>
      <c r="T120" s="5">
        <f t="shared" si="6"/>
        <v>0</v>
      </c>
      <c r="U120" s="5">
        <f t="shared" si="7"/>
        <v>0</v>
      </c>
      <c r="V120" s="5">
        <f t="shared" si="8"/>
        <v>0</v>
      </c>
      <c r="W120" s="5">
        <f t="shared" si="9"/>
        <v>0</v>
      </c>
      <c r="X120" s="5">
        <f>IF(AND(I120&lt;=4,V120&gt;Inputs!$B$32),MAX(C120,Inputs!$B$32),V120)</f>
        <v>0</v>
      </c>
      <c r="Y120" s="5">
        <f>IF(AND(I120&lt;=4,W120&gt;Inputs!$B$32),MAX(C120,Inputs!$B$32),W120)</f>
        <v>0</v>
      </c>
      <c r="Z120" s="5">
        <f>IF(AND(I120&lt;=7,X120&gt;Inputs!$B$33),MAX(C120,Inputs!$B$33),X120)</f>
        <v>0</v>
      </c>
      <c r="AA120" s="5">
        <f>IF(W120&gt;Inputs!$B$34,Inputs!$B$34,Y120)</f>
        <v>0</v>
      </c>
      <c r="AB120" s="5">
        <f>IF(Z120&gt;Inputs!$B$34,Inputs!$B$34,Z120)</f>
        <v>0</v>
      </c>
      <c r="AC120" s="5">
        <f>IF(AA120&gt;Inputs!$B$34,Inputs!$B$34,AA120)</f>
        <v>0</v>
      </c>
      <c r="AD120" s="11">
        <f t="shared" si="10"/>
        <v>0</v>
      </c>
      <c r="AE120" s="11">
        <f t="shared" si="11"/>
        <v>0</v>
      </c>
    </row>
    <row r="121" spans="1:31" x14ac:dyDescent="0.25">
      <c r="A121" s="1">
        <f>'Salary and Rating'!A122</f>
        <v>0</v>
      </c>
      <c r="B121" s="1">
        <f>'Salary and Rating'!B122</f>
        <v>0</v>
      </c>
      <c r="C121" s="13">
        <f>IF(AND(D121=0,E121=1),'Salary and Rating'!C122,'2012-2013'!AD121)</f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f>'Salary and Rating'!K122</f>
        <v>0</v>
      </c>
      <c r="J121" s="5">
        <f>IFERROR(IF(VLOOKUP(I121,Inputs!$A$20:$G$29,3,FALSE)="Stipend Award",VLOOKUP(I121,Inputs!$A$7:$G$16,3,FALSE),0),0)</f>
        <v>0</v>
      </c>
      <c r="K121" s="5">
        <f>IFERROR(IF(VLOOKUP(I121,Inputs!$A$20:$G$29,4,FALSE)="Stipend Award",VLOOKUP(I121,Inputs!$A$7:$G$16,4,FALSE),0),0)</f>
        <v>0</v>
      </c>
      <c r="L121" s="5">
        <f>IFERROR(IF(F121=1,IF(VLOOKUP(I121,Inputs!$A$20:$G$29,5,FALSE)="Stipend Award",VLOOKUP(I121,Inputs!$A$7:$G$16,5,FALSE),0),0),0)</f>
        <v>0</v>
      </c>
      <c r="M121" s="5">
        <f>IFERROR(IF(G121=1,IF(VLOOKUP(I121,Inputs!$A$20:$G$29,6,FALSE)="Stipend Award",VLOOKUP(I121,Inputs!$A$7:$G$16,6,FALSE),0),0),0)</f>
        <v>0</v>
      </c>
      <c r="N121" s="5">
        <f>IFERROR(IF(H121=1,IF(VLOOKUP(I121,Inputs!$A$20:$G$29,7,FALSE)="Stipend Award",VLOOKUP(I121,Inputs!$A$7:$G$16,7,FALSE),0),0),0)</f>
        <v>0</v>
      </c>
      <c r="O121" s="5">
        <f>IFERROR(IF(VLOOKUP(I121,Inputs!$A$20:$G$29,3,FALSE)="Base Increase",VLOOKUP(I121,Inputs!$A$7:$G$16,3,FALSE),0),0)</f>
        <v>0</v>
      </c>
      <c r="P121" s="5">
        <f>IFERROR(IF(VLOOKUP(I121,Inputs!$A$20:$G$29,4,FALSE)="Base Increase",VLOOKUP(I121,Inputs!$A$7:$G$16,4,FALSE),0),0)</f>
        <v>0</v>
      </c>
      <c r="Q121" s="5">
        <f>IFERROR(IF(F121=1,IF(VLOOKUP(I121,Inputs!$A$20:$G$29,5,FALSE)="Base Increase",VLOOKUP(I121,Inputs!$A$7:$G$16,5,FALSE),0),0),0)</f>
        <v>0</v>
      </c>
      <c r="R121" s="5">
        <f>IFERROR(IF(G121=1,IF(VLOOKUP(I121,Inputs!$A$20:$G$29,6,FALSE)="Base Increase",VLOOKUP(I121,Inputs!$A$7:$G$16,6,FALSE),0),0),0)</f>
        <v>0</v>
      </c>
      <c r="S121" s="5">
        <f>IFERROR(IF(H121=1,IF(VLOOKUP(I121,Inputs!$A$20:$G$29,7,FALSE)="Base Increase",VLOOKUP(I121,Inputs!$A$7:$G$16,7,FALSE),0),0),0)</f>
        <v>0</v>
      </c>
      <c r="T121" s="5">
        <f t="shared" si="6"/>
        <v>0</v>
      </c>
      <c r="U121" s="5">
        <f t="shared" si="7"/>
        <v>0</v>
      </c>
      <c r="V121" s="5">
        <f t="shared" si="8"/>
        <v>0</v>
      </c>
      <c r="W121" s="5">
        <f t="shared" si="9"/>
        <v>0</v>
      </c>
      <c r="X121" s="5">
        <f>IF(AND(I121&lt;=4,V121&gt;Inputs!$B$32),MAX(C121,Inputs!$B$32),V121)</f>
        <v>0</v>
      </c>
      <c r="Y121" s="5">
        <f>IF(AND(I121&lt;=4,W121&gt;Inputs!$B$32),MAX(C121,Inputs!$B$32),W121)</f>
        <v>0</v>
      </c>
      <c r="Z121" s="5">
        <f>IF(AND(I121&lt;=7,X121&gt;Inputs!$B$33),MAX(C121,Inputs!$B$33),X121)</f>
        <v>0</v>
      </c>
      <c r="AA121" s="5">
        <f>IF(W121&gt;Inputs!$B$34,Inputs!$B$34,Y121)</f>
        <v>0</v>
      </c>
      <c r="AB121" s="5">
        <f>IF(Z121&gt;Inputs!$B$34,Inputs!$B$34,Z121)</f>
        <v>0</v>
      </c>
      <c r="AC121" s="5">
        <f>IF(AA121&gt;Inputs!$B$34,Inputs!$B$34,AA121)</f>
        <v>0</v>
      </c>
      <c r="AD121" s="11">
        <f t="shared" si="10"/>
        <v>0</v>
      </c>
      <c r="AE121" s="11">
        <f t="shared" si="11"/>
        <v>0</v>
      </c>
    </row>
    <row r="122" spans="1:31" x14ac:dyDescent="0.25">
      <c r="A122" s="1">
        <f>'Salary and Rating'!A123</f>
        <v>0</v>
      </c>
      <c r="B122" s="1">
        <f>'Salary and Rating'!B123</f>
        <v>0</v>
      </c>
      <c r="C122" s="13">
        <f>IF(AND(D122=0,E122=1),'Salary and Rating'!C123,'2012-2013'!AD122)</f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f>'Salary and Rating'!K123</f>
        <v>0</v>
      </c>
      <c r="J122" s="5">
        <f>IFERROR(IF(VLOOKUP(I122,Inputs!$A$20:$G$29,3,FALSE)="Stipend Award",VLOOKUP(I122,Inputs!$A$7:$G$16,3,FALSE),0),0)</f>
        <v>0</v>
      </c>
      <c r="K122" s="5">
        <f>IFERROR(IF(VLOOKUP(I122,Inputs!$A$20:$G$29,4,FALSE)="Stipend Award",VLOOKUP(I122,Inputs!$A$7:$G$16,4,FALSE),0),0)</f>
        <v>0</v>
      </c>
      <c r="L122" s="5">
        <f>IFERROR(IF(F122=1,IF(VLOOKUP(I122,Inputs!$A$20:$G$29,5,FALSE)="Stipend Award",VLOOKUP(I122,Inputs!$A$7:$G$16,5,FALSE),0),0),0)</f>
        <v>0</v>
      </c>
      <c r="M122" s="5">
        <f>IFERROR(IF(G122=1,IF(VLOOKUP(I122,Inputs!$A$20:$G$29,6,FALSE)="Stipend Award",VLOOKUP(I122,Inputs!$A$7:$G$16,6,FALSE),0),0),0)</f>
        <v>0</v>
      </c>
      <c r="N122" s="5">
        <f>IFERROR(IF(H122=1,IF(VLOOKUP(I122,Inputs!$A$20:$G$29,7,FALSE)="Stipend Award",VLOOKUP(I122,Inputs!$A$7:$G$16,7,FALSE),0),0),0)</f>
        <v>0</v>
      </c>
      <c r="O122" s="5">
        <f>IFERROR(IF(VLOOKUP(I122,Inputs!$A$20:$G$29,3,FALSE)="Base Increase",VLOOKUP(I122,Inputs!$A$7:$G$16,3,FALSE),0),0)</f>
        <v>0</v>
      </c>
      <c r="P122" s="5">
        <f>IFERROR(IF(VLOOKUP(I122,Inputs!$A$20:$G$29,4,FALSE)="Base Increase",VLOOKUP(I122,Inputs!$A$7:$G$16,4,FALSE),0),0)</f>
        <v>0</v>
      </c>
      <c r="Q122" s="5">
        <f>IFERROR(IF(F122=1,IF(VLOOKUP(I122,Inputs!$A$20:$G$29,5,FALSE)="Base Increase",VLOOKUP(I122,Inputs!$A$7:$G$16,5,FALSE),0),0),0)</f>
        <v>0</v>
      </c>
      <c r="R122" s="5">
        <f>IFERROR(IF(G122=1,IF(VLOOKUP(I122,Inputs!$A$20:$G$29,6,FALSE)="Base Increase",VLOOKUP(I122,Inputs!$A$7:$G$16,6,FALSE),0),0),0)</f>
        <v>0</v>
      </c>
      <c r="S122" s="5">
        <f>IFERROR(IF(H122=1,IF(VLOOKUP(I122,Inputs!$A$20:$G$29,7,FALSE)="Base Increase",VLOOKUP(I122,Inputs!$A$7:$G$16,7,FALSE),0),0),0)</f>
        <v>0</v>
      </c>
      <c r="T122" s="5">
        <f t="shared" si="6"/>
        <v>0</v>
      </c>
      <c r="U122" s="5">
        <f t="shared" si="7"/>
        <v>0</v>
      </c>
      <c r="V122" s="5">
        <f t="shared" si="8"/>
        <v>0</v>
      </c>
      <c r="W122" s="5">
        <f t="shared" si="9"/>
        <v>0</v>
      </c>
      <c r="X122" s="5">
        <f>IF(AND(I122&lt;=4,V122&gt;Inputs!$B$32),MAX(C122,Inputs!$B$32),V122)</f>
        <v>0</v>
      </c>
      <c r="Y122" s="5">
        <f>IF(AND(I122&lt;=4,W122&gt;Inputs!$B$32),MAX(C122,Inputs!$B$32),W122)</f>
        <v>0</v>
      </c>
      <c r="Z122" s="5">
        <f>IF(AND(I122&lt;=7,X122&gt;Inputs!$B$33),MAX(C122,Inputs!$B$33),X122)</f>
        <v>0</v>
      </c>
      <c r="AA122" s="5">
        <f>IF(W122&gt;Inputs!$B$34,Inputs!$B$34,Y122)</f>
        <v>0</v>
      </c>
      <c r="AB122" s="5">
        <f>IF(Z122&gt;Inputs!$B$34,Inputs!$B$34,Z122)</f>
        <v>0</v>
      </c>
      <c r="AC122" s="5">
        <f>IF(AA122&gt;Inputs!$B$34,Inputs!$B$34,AA122)</f>
        <v>0</v>
      </c>
      <c r="AD122" s="11">
        <f t="shared" si="10"/>
        <v>0</v>
      </c>
      <c r="AE122" s="11">
        <f t="shared" si="11"/>
        <v>0</v>
      </c>
    </row>
    <row r="123" spans="1:31" x14ac:dyDescent="0.25">
      <c r="A123" s="1">
        <f>'Salary and Rating'!A124</f>
        <v>0</v>
      </c>
      <c r="B123" s="1">
        <f>'Salary and Rating'!B124</f>
        <v>0</v>
      </c>
      <c r="C123" s="13">
        <f>IF(AND(D123=0,E123=1),'Salary and Rating'!C124,'2012-2013'!AD123)</f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f>'Salary and Rating'!K124</f>
        <v>0</v>
      </c>
      <c r="J123" s="5">
        <f>IFERROR(IF(VLOOKUP(I123,Inputs!$A$20:$G$29,3,FALSE)="Stipend Award",VLOOKUP(I123,Inputs!$A$7:$G$16,3,FALSE),0),0)</f>
        <v>0</v>
      </c>
      <c r="K123" s="5">
        <f>IFERROR(IF(VLOOKUP(I123,Inputs!$A$20:$G$29,4,FALSE)="Stipend Award",VLOOKUP(I123,Inputs!$A$7:$G$16,4,FALSE),0),0)</f>
        <v>0</v>
      </c>
      <c r="L123" s="5">
        <f>IFERROR(IF(F123=1,IF(VLOOKUP(I123,Inputs!$A$20:$G$29,5,FALSE)="Stipend Award",VLOOKUP(I123,Inputs!$A$7:$G$16,5,FALSE),0),0),0)</f>
        <v>0</v>
      </c>
      <c r="M123" s="5">
        <f>IFERROR(IF(G123=1,IF(VLOOKUP(I123,Inputs!$A$20:$G$29,6,FALSE)="Stipend Award",VLOOKUP(I123,Inputs!$A$7:$G$16,6,FALSE),0),0),0)</f>
        <v>0</v>
      </c>
      <c r="N123" s="5">
        <f>IFERROR(IF(H123=1,IF(VLOOKUP(I123,Inputs!$A$20:$G$29,7,FALSE)="Stipend Award",VLOOKUP(I123,Inputs!$A$7:$G$16,7,FALSE),0),0),0)</f>
        <v>0</v>
      </c>
      <c r="O123" s="5">
        <f>IFERROR(IF(VLOOKUP(I123,Inputs!$A$20:$G$29,3,FALSE)="Base Increase",VLOOKUP(I123,Inputs!$A$7:$G$16,3,FALSE),0),0)</f>
        <v>0</v>
      </c>
      <c r="P123" s="5">
        <f>IFERROR(IF(VLOOKUP(I123,Inputs!$A$20:$G$29,4,FALSE)="Base Increase",VLOOKUP(I123,Inputs!$A$7:$G$16,4,FALSE),0),0)</f>
        <v>0</v>
      </c>
      <c r="Q123" s="5">
        <f>IFERROR(IF(F123=1,IF(VLOOKUP(I123,Inputs!$A$20:$G$29,5,FALSE)="Base Increase",VLOOKUP(I123,Inputs!$A$7:$G$16,5,FALSE),0),0),0)</f>
        <v>0</v>
      </c>
      <c r="R123" s="5">
        <f>IFERROR(IF(G123=1,IF(VLOOKUP(I123,Inputs!$A$20:$G$29,6,FALSE)="Base Increase",VLOOKUP(I123,Inputs!$A$7:$G$16,6,FALSE),0),0),0)</f>
        <v>0</v>
      </c>
      <c r="S123" s="5">
        <f>IFERROR(IF(H123=1,IF(VLOOKUP(I123,Inputs!$A$20:$G$29,7,FALSE)="Base Increase",VLOOKUP(I123,Inputs!$A$7:$G$16,7,FALSE),0),0),0)</f>
        <v>0</v>
      </c>
      <c r="T123" s="5">
        <f t="shared" si="6"/>
        <v>0</v>
      </c>
      <c r="U123" s="5">
        <f t="shared" si="7"/>
        <v>0</v>
      </c>
      <c r="V123" s="5">
        <f t="shared" si="8"/>
        <v>0</v>
      </c>
      <c r="W123" s="5">
        <f t="shared" si="9"/>
        <v>0</v>
      </c>
      <c r="X123" s="5">
        <f>IF(AND(I123&lt;=4,V123&gt;Inputs!$B$32),MAX(C123,Inputs!$B$32),V123)</f>
        <v>0</v>
      </c>
      <c r="Y123" s="5">
        <f>IF(AND(I123&lt;=4,W123&gt;Inputs!$B$32),MAX(C123,Inputs!$B$32),W123)</f>
        <v>0</v>
      </c>
      <c r="Z123" s="5">
        <f>IF(AND(I123&lt;=7,X123&gt;Inputs!$B$33),MAX(C123,Inputs!$B$33),X123)</f>
        <v>0</v>
      </c>
      <c r="AA123" s="5">
        <f>IF(W123&gt;Inputs!$B$34,Inputs!$B$34,Y123)</f>
        <v>0</v>
      </c>
      <c r="AB123" s="5">
        <f>IF(Z123&gt;Inputs!$B$34,Inputs!$B$34,Z123)</f>
        <v>0</v>
      </c>
      <c r="AC123" s="5">
        <f>IF(AA123&gt;Inputs!$B$34,Inputs!$B$34,AA123)</f>
        <v>0</v>
      </c>
      <c r="AD123" s="11">
        <f t="shared" si="10"/>
        <v>0</v>
      </c>
      <c r="AE123" s="11">
        <f t="shared" si="11"/>
        <v>0</v>
      </c>
    </row>
    <row r="124" spans="1:31" x14ac:dyDescent="0.25">
      <c r="A124" s="1">
        <f>'Salary and Rating'!A125</f>
        <v>0</v>
      </c>
      <c r="B124" s="1">
        <f>'Salary and Rating'!B125</f>
        <v>0</v>
      </c>
      <c r="C124" s="13">
        <f>IF(AND(D124=0,E124=1),'Salary and Rating'!C125,'2012-2013'!AD124)</f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f>'Salary and Rating'!K125</f>
        <v>0</v>
      </c>
      <c r="J124" s="5">
        <f>IFERROR(IF(VLOOKUP(I124,Inputs!$A$20:$G$29,3,FALSE)="Stipend Award",VLOOKUP(I124,Inputs!$A$7:$G$16,3,FALSE),0),0)</f>
        <v>0</v>
      </c>
      <c r="K124" s="5">
        <f>IFERROR(IF(VLOOKUP(I124,Inputs!$A$20:$G$29,4,FALSE)="Stipend Award",VLOOKUP(I124,Inputs!$A$7:$G$16,4,FALSE),0),0)</f>
        <v>0</v>
      </c>
      <c r="L124" s="5">
        <f>IFERROR(IF(F124=1,IF(VLOOKUP(I124,Inputs!$A$20:$G$29,5,FALSE)="Stipend Award",VLOOKUP(I124,Inputs!$A$7:$G$16,5,FALSE),0),0),0)</f>
        <v>0</v>
      </c>
      <c r="M124" s="5">
        <f>IFERROR(IF(G124=1,IF(VLOOKUP(I124,Inputs!$A$20:$G$29,6,FALSE)="Stipend Award",VLOOKUP(I124,Inputs!$A$7:$G$16,6,FALSE),0),0),0)</f>
        <v>0</v>
      </c>
      <c r="N124" s="5">
        <f>IFERROR(IF(H124=1,IF(VLOOKUP(I124,Inputs!$A$20:$G$29,7,FALSE)="Stipend Award",VLOOKUP(I124,Inputs!$A$7:$G$16,7,FALSE),0),0),0)</f>
        <v>0</v>
      </c>
      <c r="O124" s="5">
        <f>IFERROR(IF(VLOOKUP(I124,Inputs!$A$20:$G$29,3,FALSE)="Base Increase",VLOOKUP(I124,Inputs!$A$7:$G$16,3,FALSE),0),0)</f>
        <v>0</v>
      </c>
      <c r="P124" s="5">
        <f>IFERROR(IF(VLOOKUP(I124,Inputs!$A$20:$G$29,4,FALSE)="Base Increase",VLOOKUP(I124,Inputs!$A$7:$G$16,4,FALSE),0),0)</f>
        <v>0</v>
      </c>
      <c r="Q124" s="5">
        <f>IFERROR(IF(F124=1,IF(VLOOKUP(I124,Inputs!$A$20:$G$29,5,FALSE)="Base Increase",VLOOKUP(I124,Inputs!$A$7:$G$16,5,FALSE),0),0),0)</f>
        <v>0</v>
      </c>
      <c r="R124" s="5">
        <f>IFERROR(IF(G124=1,IF(VLOOKUP(I124,Inputs!$A$20:$G$29,6,FALSE)="Base Increase",VLOOKUP(I124,Inputs!$A$7:$G$16,6,FALSE),0),0),0)</f>
        <v>0</v>
      </c>
      <c r="S124" s="5">
        <f>IFERROR(IF(H124=1,IF(VLOOKUP(I124,Inputs!$A$20:$G$29,7,FALSE)="Base Increase",VLOOKUP(I124,Inputs!$A$7:$G$16,7,FALSE),0),0),0)</f>
        <v>0</v>
      </c>
      <c r="T124" s="5">
        <f t="shared" si="6"/>
        <v>0</v>
      </c>
      <c r="U124" s="5">
        <f t="shared" si="7"/>
        <v>0</v>
      </c>
      <c r="V124" s="5">
        <f t="shared" si="8"/>
        <v>0</v>
      </c>
      <c r="W124" s="5">
        <f t="shared" si="9"/>
        <v>0</v>
      </c>
      <c r="X124" s="5">
        <f>IF(AND(I124&lt;=4,V124&gt;Inputs!$B$32),MAX(C124,Inputs!$B$32),V124)</f>
        <v>0</v>
      </c>
      <c r="Y124" s="5">
        <f>IF(AND(I124&lt;=4,W124&gt;Inputs!$B$32),MAX(C124,Inputs!$B$32),W124)</f>
        <v>0</v>
      </c>
      <c r="Z124" s="5">
        <f>IF(AND(I124&lt;=7,X124&gt;Inputs!$B$33),MAX(C124,Inputs!$B$33),X124)</f>
        <v>0</v>
      </c>
      <c r="AA124" s="5">
        <f>IF(W124&gt;Inputs!$B$34,Inputs!$B$34,Y124)</f>
        <v>0</v>
      </c>
      <c r="AB124" s="5">
        <f>IF(Z124&gt;Inputs!$B$34,Inputs!$B$34,Z124)</f>
        <v>0</v>
      </c>
      <c r="AC124" s="5">
        <f>IF(AA124&gt;Inputs!$B$34,Inputs!$B$34,AA124)</f>
        <v>0</v>
      </c>
      <c r="AD124" s="11">
        <f t="shared" si="10"/>
        <v>0</v>
      </c>
      <c r="AE124" s="11">
        <f t="shared" si="11"/>
        <v>0</v>
      </c>
    </row>
    <row r="125" spans="1:31" x14ac:dyDescent="0.25">
      <c r="A125" s="1">
        <f>'Salary and Rating'!A126</f>
        <v>0</v>
      </c>
      <c r="B125" s="1">
        <f>'Salary and Rating'!B126</f>
        <v>0</v>
      </c>
      <c r="C125" s="13">
        <f>IF(AND(D125=0,E125=1),'Salary and Rating'!C126,'2012-2013'!AD125)</f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f>'Salary and Rating'!K126</f>
        <v>0</v>
      </c>
      <c r="J125" s="5">
        <f>IFERROR(IF(VLOOKUP(I125,Inputs!$A$20:$G$29,3,FALSE)="Stipend Award",VLOOKUP(I125,Inputs!$A$7:$G$16,3,FALSE),0),0)</f>
        <v>0</v>
      </c>
      <c r="K125" s="5">
        <f>IFERROR(IF(VLOOKUP(I125,Inputs!$A$20:$G$29,4,FALSE)="Stipend Award",VLOOKUP(I125,Inputs!$A$7:$G$16,4,FALSE),0),0)</f>
        <v>0</v>
      </c>
      <c r="L125" s="5">
        <f>IFERROR(IF(F125=1,IF(VLOOKUP(I125,Inputs!$A$20:$G$29,5,FALSE)="Stipend Award",VLOOKUP(I125,Inputs!$A$7:$G$16,5,FALSE),0),0),0)</f>
        <v>0</v>
      </c>
      <c r="M125" s="5">
        <f>IFERROR(IF(G125=1,IF(VLOOKUP(I125,Inputs!$A$20:$G$29,6,FALSE)="Stipend Award",VLOOKUP(I125,Inputs!$A$7:$G$16,6,FALSE),0),0),0)</f>
        <v>0</v>
      </c>
      <c r="N125" s="5">
        <f>IFERROR(IF(H125=1,IF(VLOOKUP(I125,Inputs!$A$20:$G$29,7,FALSE)="Stipend Award",VLOOKUP(I125,Inputs!$A$7:$G$16,7,FALSE),0),0),0)</f>
        <v>0</v>
      </c>
      <c r="O125" s="5">
        <f>IFERROR(IF(VLOOKUP(I125,Inputs!$A$20:$G$29,3,FALSE)="Base Increase",VLOOKUP(I125,Inputs!$A$7:$G$16,3,FALSE),0),0)</f>
        <v>0</v>
      </c>
      <c r="P125" s="5">
        <f>IFERROR(IF(VLOOKUP(I125,Inputs!$A$20:$G$29,4,FALSE)="Base Increase",VLOOKUP(I125,Inputs!$A$7:$G$16,4,FALSE),0),0)</f>
        <v>0</v>
      </c>
      <c r="Q125" s="5">
        <f>IFERROR(IF(F125=1,IF(VLOOKUP(I125,Inputs!$A$20:$G$29,5,FALSE)="Base Increase",VLOOKUP(I125,Inputs!$A$7:$G$16,5,FALSE),0),0),0)</f>
        <v>0</v>
      </c>
      <c r="R125" s="5">
        <f>IFERROR(IF(G125=1,IF(VLOOKUP(I125,Inputs!$A$20:$G$29,6,FALSE)="Base Increase",VLOOKUP(I125,Inputs!$A$7:$G$16,6,FALSE),0),0),0)</f>
        <v>0</v>
      </c>
      <c r="S125" s="5">
        <f>IFERROR(IF(H125=1,IF(VLOOKUP(I125,Inputs!$A$20:$G$29,7,FALSE)="Base Increase",VLOOKUP(I125,Inputs!$A$7:$G$16,7,FALSE),0),0),0)</f>
        <v>0</v>
      </c>
      <c r="T125" s="5">
        <f t="shared" si="6"/>
        <v>0</v>
      </c>
      <c r="U125" s="5">
        <f t="shared" si="7"/>
        <v>0</v>
      </c>
      <c r="V125" s="5">
        <f t="shared" si="8"/>
        <v>0</v>
      </c>
      <c r="W125" s="5">
        <f t="shared" si="9"/>
        <v>0</v>
      </c>
      <c r="X125" s="5">
        <f>IF(AND(I125&lt;=4,V125&gt;Inputs!$B$32),MAX(C125,Inputs!$B$32),V125)</f>
        <v>0</v>
      </c>
      <c r="Y125" s="5">
        <f>IF(AND(I125&lt;=4,W125&gt;Inputs!$B$32),MAX(C125,Inputs!$B$32),W125)</f>
        <v>0</v>
      </c>
      <c r="Z125" s="5">
        <f>IF(AND(I125&lt;=7,X125&gt;Inputs!$B$33),MAX(C125,Inputs!$B$33),X125)</f>
        <v>0</v>
      </c>
      <c r="AA125" s="5">
        <f>IF(W125&gt;Inputs!$B$34,Inputs!$B$34,Y125)</f>
        <v>0</v>
      </c>
      <c r="AB125" s="5">
        <f>IF(Z125&gt;Inputs!$B$34,Inputs!$B$34,Z125)</f>
        <v>0</v>
      </c>
      <c r="AC125" s="5">
        <f>IF(AA125&gt;Inputs!$B$34,Inputs!$B$34,AA125)</f>
        <v>0</v>
      </c>
      <c r="AD125" s="11">
        <f t="shared" si="10"/>
        <v>0</v>
      </c>
      <c r="AE125" s="11">
        <f t="shared" si="11"/>
        <v>0</v>
      </c>
    </row>
    <row r="126" spans="1:31" x14ac:dyDescent="0.25">
      <c r="A126" s="1">
        <f>'Salary and Rating'!A127</f>
        <v>0</v>
      </c>
      <c r="B126" s="1">
        <f>'Salary and Rating'!B127</f>
        <v>0</v>
      </c>
      <c r="C126" s="13">
        <f>IF(AND(D126=0,E126=1),'Salary and Rating'!C127,'2012-2013'!AD126)</f>
        <v>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f>'Salary and Rating'!K127</f>
        <v>0</v>
      </c>
      <c r="J126" s="5">
        <f>IFERROR(IF(VLOOKUP(I126,Inputs!$A$20:$G$29,3,FALSE)="Stipend Award",VLOOKUP(I126,Inputs!$A$7:$G$16,3,FALSE),0),0)</f>
        <v>0</v>
      </c>
      <c r="K126" s="5">
        <f>IFERROR(IF(VLOOKUP(I126,Inputs!$A$20:$G$29,4,FALSE)="Stipend Award",VLOOKUP(I126,Inputs!$A$7:$G$16,4,FALSE),0),0)</f>
        <v>0</v>
      </c>
      <c r="L126" s="5">
        <f>IFERROR(IF(F126=1,IF(VLOOKUP(I126,Inputs!$A$20:$G$29,5,FALSE)="Stipend Award",VLOOKUP(I126,Inputs!$A$7:$G$16,5,FALSE),0),0),0)</f>
        <v>0</v>
      </c>
      <c r="M126" s="5">
        <f>IFERROR(IF(G126=1,IF(VLOOKUP(I126,Inputs!$A$20:$G$29,6,FALSE)="Stipend Award",VLOOKUP(I126,Inputs!$A$7:$G$16,6,FALSE),0),0),0)</f>
        <v>0</v>
      </c>
      <c r="N126" s="5">
        <f>IFERROR(IF(H126=1,IF(VLOOKUP(I126,Inputs!$A$20:$G$29,7,FALSE)="Stipend Award",VLOOKUP(I126,Inputs!$A$7:$G$16,7,FALSE),0),0),0)</f>
        <v>0</v>
      </c>
      <c r="O126" s="5">
        <f>IFERROR(IF(VLOOKUP(I126,Inputs!$A$20:$G$29,3,FALSE)="Base Increase",VLOOKUP(I126,Inputs!$A$7:$G$16,3,FALSE),0),0)</f>
        <v>0</v>
      </c>
      <c r="P126" s="5">
        <f>IFERROR(IF(VLOOKUP(I126,Inputs!$A$20:$G$29,4,FALSE)="Base Increase",VLOOKUP(I126,Inputs!$A$7:$G$16,4,FALSE),0),0)</f>
        <v>0</v>
      </c>
      <c r="Q126" s="5">
        <f>IFERROR(IF(F126=1,IF(VLOOKUP(I126,Inputs!$A$20:$G$29,5,FALSE)="Base Increase",VLOOKUP(I126,Inputs!$A$7:$G$16,5,FALSE),0),0),0)</f>
        <v>0</v>
      </c>
      <c r="R126" s="5">
        <f>IFERROR(IF(G126=1,IF(VLOOKUP(I126,Inputs!$A$20:$G$29,6,FALSE)="Base Increase",VLOOKUP(I126,Inputs!$A$7:$G$16,6,FALSE),0),0),0)</f>
        <v>0</v>
      </c>
      <c r="S126" s="5">
        <f>IFERROR(IF(H126=1,IF(VLOOKUP(I126,Inputs!$A$20:$G$29,7,FALSE)="Base Increase",VLOOKUP(I126,Inputs!$A$7:$G$16,7,FALSE),0),0),0)</f>
        <v>0</v>
      </c>
      <c r="T126" s="5">
        <f t="shared" si="6"/>
        <v>0</v>
      </c>
      <c r="U126" s="5">
        <f t="shared" si="7"/>
        <v>0</v>
      </c>
      <c r="V126" s="5">
        <f t="shared" si="8"/>
        <v>0</v>
      </c>
      <c r="W126" s="5">
        <f t="shared" si="9"/>
        <v>0</v>
      </c>
      <c r="X126" s="5">
        <f>IF(AND(I126&lt;=4,V126&gt;Inputs!$B$32),MAX(C126,Inputs!$B$32),V126)</f>
        <v>0</v>
      </c>
      <c r="Y126" s="5">
        <f>IF(AND(I126&lt;=4,W126&gt;Inputs!$B$32),MAX(C126,Inputs!$B$32),W126)</f>
        <v>0</v>
      </c>
      <c r="Z126" s="5">
        <f>IF(AND(I126&lt;=7,X126&gt;Inputs!$B$33),MAX(C126,Inputs!$B$33),X126)</f>
        <v>0</v>
      </c>
      <c r="AA126" s="5">
        <f>IF(W126&gt;Inputs!$B$34,Inputs!$B$34,Y126)</f>
        <v>0</v>
      </c>
      <c r="AB126" s="5">
        <f>IF(Z126&gt;Inputs!$B$34,Inputs!$B$34,Z126)</f>
        <v>0</v>
      </c>
      <c r="AC126" s="5">
        <f>IF(AA126&gt;Inputs!$B$34,Inputs!$B$34,AA126)</f>
        <v>0</v>
      </c>
      <c r="AD126" s="11">
        <f t="shared" si="10"/>
        <v>0</v>
      </c>
      <c r="AE126" s="11">
        <f t="shared" si="11"/>
        <v>0</v>
      </c>
    </row>
    <row r="127" spans="1:31" x14ac:dyDescent="0.25">
      <c r="A127" s="1">
        <f>'Salary and Rating'!A128</f>
        <v>0</v>
      </c>
      <c r="B127" s="1">
        <f>'Salary and Rating'!B128</f>
        <v>0</v>
      </c>
      <c r="C127" s="13">
        <f>IF(AND(D127=0,E127=1),'Salary and Rating'!C128,'2012-2013'!AD127)</f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f>'Salary and Rating'!K128</f>
        <v>0</v>
      </c>
      <c r="J127" s="5">
        <f>IFERROR(IF(VLOOKUP(I127,Inputs!$A$20:$G$29,3,FALSE)="Stipend Award",VLOOKUP(I127,Inputs!$A$7:$G$16,3,FALSE),0),0)</f>
        <v>0</v>
      </c>
      <c r="K127" s="5">
        <f>IFERROR(IF(VLOOKUP(I127,Inputs!$A$20:$G$29,4,FALSE)="Stipend Award",VLOOKUP(I127,Inputs!$A$7:$G$16,4,FALSE),0),0)</f>
        <v>0</v>
      </c>
      <c r="L127" s="5">
        <f>IFERROR(IF(F127=1,IF(VLOOKUP(I127,Inputs!$A$20:$G$29,5,FALSE)="Stipend Award",VLOOKUP(I127,Inputs!$A$7:$G$16,5,FALSE),0),0),0)</f>
        <v>0</v>
      </c>
      <c r="M127" s="5">
        <f>IFERROR(IF(G127=1,IF(VLOOKUP(I127,Inputs!$A$20:$G$29,6,FALSE)="Stipend Award",VLOOKUP(I127,Inputs!$A$7:$G$16,6,FALSE),0),0),0)</f>
        <v>0</v>
      </c>
      <c r="N127" s="5">
        <f>IFERROR(IF(H127=1,IF(VLOOKUP(I127,Inputs!$A$20:$G$29,7,FALSE)="Stipend Award",VLOOKUP(I127,Inputs!$A$7:$G$16,7,FALSE),0),0),0)</f>
        <v>0</v>
      </c>
      <c r="O127" s="5">
        <f>IFERROR(IF(VLOOKUP(I127,Inputs!$A$20:$G$29,3,FALSE)="Base Increase",VLOOKUP(I127,Inputs!$A$7:$G$16,3,FALSE),0),0)</f>
        <v>0</v>
      </c>
      <c r="P127" s="5">
        <f>IFERROR(IF(VLOOKUP(I127,Inputs!$A$20:$G$29,4,FALSE)="Base Increase",VLOOKUP(I127,Inputs!$A$7:$G$16,4,FALSE),0),0)</f>
        <v>0</v>
      </c>
      <c r="Q127" s="5">
        <f>IFERROR(IF(F127=1,IF(VLOOKUP(I127,Inputs!$A$20:$G$29,5,FALSE)="Base Increase",VLOOKUP(I127,Inputs!$A$7:$G$16,5,FALSE),0),0),0)</f>
        <v>0</v>
      </c>
      <c r="R127" s="5">
        <f>IFERROR(IF(G127=1,IF(VLOOKUP(I127,Inputs!$A$20:$G$29,6,FALSE)="Base Increase",VLOOKUP(I127,Inputs!$A$7:$G$16,6,FALSE),0),0),0)</f>
        <v>0</v>
      </c>
      <c r="S127" s="5">
        <f>IFERROR(IF(H127=1,IF(VLOOKUP(I127,Inputs!$A$20:$G$29,7,FALSE)="Base Increase",VLOOKUP(I127,Inputs!$A$7:$G$16,7,FALSE),0),0),0)</f>
        <v>0</v>
      </c>
      <c r="T127" s="5">
        <f t="shared" si="6"/>
        <v>0</v>
      </c>
      <c r="U127" s="5">
        <f t="shared" si="7"/>
        <v>0</v>
      </c>
      <c r="V127" s="5">
        <f t="shared" si="8"/>
        <v>0</v>
      </c>
      <c r="W127" s="5">
        <f t="shared" si="9"/>
        <v>0</v>
      </c>
      <c r="X127" s="5">
        <f>IF(AND(I127&lt;=4,V127&gt;Inputs!$B$32),MAX(C127,Inputs!$B$32),V127)</f>
        <v>0</v>
      </c>
      <c r="Y127" s="5">
        <f>IF(AND(I127&lt;=4,W127&gt;Inputs!$B$32),MAX(C127,Inputs!$B$32),W127)</f>
        <v>0</v>
      </c>
      <c r="Z127" s="5">
        <f>IF(AND(I127&lt;=7,X127&gt;Inputs!$B$33),MAX(C127,Inputs!$B$33),X127)</f>
        <v>0</v>
      </c>
      <c r="AA127" s="5">
        <f>IF(W127&gt;Inputs!$B$34,Inputs!$B$34,Y127)</f>
        <v>0</v>
      </c>
      <c r="AB127" s="5">
        <f>IF(Z127&gt;Inputs!$B$34,Inputs!$B$34,Z127)</f>
        <v>0</v>
      </c>
      <c r="AC127" s="5">
        <f>IF(AA127&gt;Inputs!$B$34,Inputs!$B$34,AA127)</f>
        <v>0</v>
      </c>
      <c r="AD127" s="11">
        <f t="shared" si="10"/>
        <v>0</v>
      </c>
      <c r="AE127" s="11">
        <f t="shared" si="11"/>
        <v>0</v>
      </c>
    </row>
    <row r="128" spans="1:31" x14ac:dyDescent="0.25">
      <c r="A128" s="1">
        <f>'Salary and Rating'!A129</f>
        <v>0</v>
      </c>
      <c r="B128" s="1">
        <f>'Salary and Rating'!B129</f>
        <v>0</v>
      </c>
      <c r="C128" s="13">
        <f>IF(AND(D128=0,E128=1),'Salary and Rating'!C129,'2012-2013'!AD128)</f>
        <v>0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f>'Salary and Rating'!K129</f>
        <v>0</v>
      </c>
      <c r="J128" s="5">
        <f>IFERROR(IF(VLOOKUP(I128,Inputs!$A$20:$G$29,3,FALSE)="Stipend Award",VLOOKUP(I128,Inputs!$A$7:$G$16,3,FALSE),0),0)</f>
        <v>0</v>
      </c>
      <c r="K128" s="5">
        <f>IFERROR(IF(VLOOKUP(I128,Inputs!$A$20:$G$29,4,FALSE)="Stipend Award",VLOOKUP(I128,Inputs!$A$7:$G$16,4,FALSE),0),0)</f>
        <v>0</v>
      </c>
      <c r="L128" s="5">
        <f>IFERROR(IF(F128=1,IF(VLOOKUP(I128,Inputs!$A$20:$G$29,5,FALSE)="Stipend Award",VLOOKUP(I128,Inputs!$A$7:$G$16,5,FALSE),0),0),0)</f>
        <v>0</v>
      </c>
      <c r="M128" s="5">
        <f>IFERROR(IF(G128=1,IF(VLOOKUP(I128,Inputs!$A$20:$G$29,6,FALSE)="Stipend Award",VLOOKUP(I128,Inputs!$A$7:$G$16,6,FALSE),0),0),0)</f>
        <v>0</v>
      </c>
      <c r="N128" s="5">
        <f>IFERROR(IF(H128=1,IF(VLOOKUP(I128,Inputs!$A$20:$G$29,7,FALSE)="Stipend Award",VLOOKUP(I128,Inputs!$A$7:$G$16,7,FALSE),0),0),0)</f>
        <v>0</v>
      </c>
      <c r="O128" s="5">
        <f>IFERROR(IF(VLOOKUP(I128,Inputs!$A$20:$G$29,3,FALSE)="Base Increase",VLOOKUP(I128,Inputs!$A$7:$G$16,3,FALSE),0),0)</f>
        <v>0</v>
      </c>
      <c r="P128" s="5">
        <f>IFERROR(IF(VLOOKUP(I128,Inputs!$A$20:$G$29,4,FALSE)="Base Increase",VLOOKUP(I128,Inputs!$A$7:$G$16,4,FALSE),0),0)</f>
        <v>0</v>
      </c>
      <c r="Q128" s="5">
        <f>IFERROR(IF(F128=1,IF(VLOOKUP(I128,Inputs!$A$20:$G$29,5,FALSE)="Base Increase",VLOOKUP(I128,Inputs!$A$7:$G$16,5,FALSE),0),0),0)</f>
        <v>0</v>
      </c>
      <c r="R128" s="5">
        <f>IFERROR(IF(G128=1,IF(VLOOKUP(I128,Inputs!$A$20:$G$29,6,FALSE)="Base Increase",VLOOKUP(I128,Inputs!$A$7:$G$16,6,FALSE),0),0),0)</f>
        <v>0</v>
      </c>
      <c r="S128" s="5">
        <f>IFERROR(IF(H128=1,IF(VLOOKUP(I128,Inputs!$A$20:$G$29,7,FALSE)="Base Increase",VLOOKUP(I128,Inputs!$A$7:$G$16,7,FALSE),0),0),0)</f>
        <v>0</v>
      </c>
      <c r="T128" s="5">
        <f t="shared" si="6"/>
        <v>0</v>
      </c>
      <c r="U128" s="5">
        <f t="shared" si="7"/>
        <v>0</v>
      </c>
      <c r="V128" s="5">
        <f t="shared" si="8"/>
        <v>0</v>
      </c>
      <c r="W128" s="5">
        <f t="shared" si="9"/>
        <v>0</v>
      </c>
      <c r="X128" s="5">
        <f>IF(AND(I128&lt;=4,V128&gt;Inputs!$B$32),MAX(C128,Inputs!$B$32),V128)</f>
        <v>0</v>
      </c>
      <c r="Y128" s="5">
        <f>IF(AND(I128&lt;=4,W128&gt;Inputs!$B$32),MAX(C128,Inputs!$B$32),W128)</f>
        <v>0</v>
      </c>
      <c r="Z128" s="5">
        <f>IF(AND(I128&lt;=7,X128&gt;Inputs!$B$33),MAX(C128,Inputs!$B$33),X128)</f>
        <v>0</v>
      </c>
      <c r="AA128" s="5">
        <f>IF(W128&gt;Inputs!$B$34,Inputs!$B$34,Y128)</f>
        <v>0</v>
      </c>
      <c r="AB128" s="5">
        <f>IF(Z128&gt;Inputs!$B$34,Inputs!$B$34,Z128)</f>
        <v>0</v>
      </c>
      <c r="AC128" s="5">
        <f>IF(AA128&gt;Inputs!$B$34,Inputs!$B$34,AA128)</f>
        <v>0</v>
      </c>
      <c r="AD128" s="11">
        <f t="shared" si="10"/>
        <v>0</v>
      </c>
      <c r="AE128" s="11">
        <f t="shared" si="11"/>
        <v>0</v>
      </c>
    </row>
    <row r="129" spans="1:31" x14ac:dyDescent="0.25">
      <c r="A129" s="1">
        <f>'Salary and Rating'!A130</f>
        <v>0</v>
      </c>
      <c r="B129" s="1">
        <f>'Salary and Rating'!B130</f>
        <v>0</v>
      </c>
      <c r="C129" s="13">
        <f>IF(AND(D129=0,E129=1),'Salary and Rating'!C130,'2012-2013'!AD129)</f>
        <v>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f>'Salary and Rating'!K130</f>
        <v>0</v>
      </c>
      <c r="J129" s="5">
        <f>IFERROR(IF(VLOOKUP(I129,Inputs!$A$20:$G$29,3,FALSE)="Stipend Award",VLOOKUP(I129,Inputs!$A$7:$G$16,3,FALSE),0),0)</f>
        <v>0</v>
      </c>
      <c r="K129" s="5">
        <f>IFERROR(IF(VLOOKUP(I129,Inputs!$A$20:$G$29,4,FALSE)="Stipend Award",VLOOKUP(I129,Inputs!$A$7:$G$16,4,FALSE),0),0)</f>
        <v>0</v>
      </c>
      <c r="L129" s="5">
        <f>IFERROR(IF(F129=1,IF(VLOOKUP(I129,Inputs!$A$20:$G$29,5,FALSE)="Stipend Award",VLOOKUP(I129,Inputs!$A$7:$G$16,5,FALSE),0),0),0)</f>
        <v>0</v>
      </c>
      <c r="M129" s="5">
        <f>IFERROR(IF(G129=1,IF(VLOOKUP(I129,Inputs!$A$20:$G$29,6,FALSE)="Stipend Award",VLOOKUP(I129,Inputs!$A$7:$G$16,6,FALSE),0),0),0)</f>
        <v>0</v>
      </c>
      <c r="N129" s="5">
        <f>IFERROR(IF(H129=1,IF(VLOOKUP(I129,Inputs!$A$20:$G$29,7,FALSE)="Stipend Award",VLOOKUP(I129,Inputs!$A$7:$G$16,7,FALSE),0),0),0)</f>
        <v>0</v>
      </c>
      <c r="O129" s="5">
        <f>IFERROR(IF(VLOOKUP(I129,Inputs!$A$20:$G$29,3,FALSE)="Base Increase",VLOOKUP(I129,Inputs!$A$7:$G$16,3,FALSE),0),0)</f>
        <v>0</v>
      </c>
      <c r="P129" s="5">
        <f>IFERROR(IF(VLOOKUP(I129,Inputs!$A$20:$G$29,4,FALSE)="Base Increase",VLOOKUP(I129,Inputs!$A$7:$G$16,4,FALSE),0),0)</f>
        <v>0</v>
      </c>
      <c r="Q129" s="5">
        <f>IFERROR(IF(F129=1,IF(VLOOKUP(I129,Inputs!$A$20:$G$29,5,FALSE)="Base Increase",VLOOKUP(I129,Inputs!$A$7:$G$16,5,FALSE),0),0),0)</f>
        <v>0</v>
      </c>
      <c r="R129" s="5">
        <f>IFERROR(IF(G129=1,IF(VLOOKUP(I129,Inputs!$A$20:$G$29,6,FALSE)="Base Increase",VLOOKUP(I129,Inputs!$A$7:$G$16,6,FALSE),0),0),0)</f>
        <v>0</v>
      </c>
      <c r="S129" s="5">
        <f>IFERROR(IF(H129=1,IF(VLOOKUP(I129,Inputs!$A$20:$G$29,7,FALSE)="Base Increase",VLOOKUP(I129,Inputs!$A$7:$G$16,7,FALSE),0),0),0)</f>
        <v>0</v>
      </c>
      <c r="T129" s="5">
        <f t="shared" si="6"/>
        <v>0</v>
      </c>
      <c r="U129" s="5">
        <f t="shared" si="7"/>
        <v>0</v>
      </c>
      <c r="V129" s="5">
        <f t="shared" si="8"/>
        <v>0</v>
      </c>
      <c r="W129" s="5">
        <f t="shared" si="9"/>
        <v>0</v>
      </c>
      <c r="X129" s="5">
        <f>IF(AND(I129&lt;=4,V129&gt;Inputs!$B$32),MAX(C129,Inputs!$B$32),V129)</f>
        <v>0</v>
      </c>
      <c r="Y129" s="5">
        <f>IF(AND(I129&lt;=4,W129&gt;Inputs!$B$32),MAX(C129,Inputs!$B$32),W129)</f>
        <v>0</v>
      </c>
      <c r="Z129" s="5">
        <f>IF(AND(I129&lt;=7,X129&gt;Inputs!$B$33),MAX(C129,Inputs!$B$33),X129)</f>
        <v>0</v>
      </c>
      <c r="AA129" s="5">
        <f>IF(W129&gt;Inputs!$B$34,Inputs!$B$34,Y129)</f>
        <v>0</v>
      </c>
      <c r="AB129" s="5">
        <f>IF(Z129&gt;Inputs!$B$34,Inputs!$B$34,Z129)</f>
        <v>0</v>
      </c>
      <c r="AC129" s="5">
        <f>IF(AA129&gt;Inputs!$B$34,Inputs!$B$34,AA129)</f>
        <v>0</v>
      </c>
      <c r="AD129" s="11">
        <f t="shared" si="10"/>
        <v>0</v>
      </c>
      <c r="AE129" s="11">
        <f t="shared" si="11"/>
        <v>0</v>
      </c>
    </row>
    <row r="130" spans="1:31" x14ac:dyDescent="0.25">
      <c r="A130" s="1">
        <f>'Salary and Rating'!A131</f>
        <v>0</v>
      </c>
      <c r="B130" s="1">
        <f>'Salary and Rating'!B131</f>
        <v>0</v>
      </c>
      <c r="C130" s="13">
        <f>IF(AND(D130=0,E130=1),'Salary and Rating'!C131,'2012-2013'!AD130)</f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f>'Salary and Rating'!K131</f>
        <v>0</v>
      </c>
      <c r="J130" s="5">
        <f>IFERROR(IF(VLOOKUP(I130,Inputs!$A$20:$G$29,3,FALSE)="Stipend Award",VLOOKUP(I130,Inputs!$A$7:$G$16,3,FALSE),0),0)</f>
        <v>0</v>
      </c>
      <c r="K130" s="5">
        <f>IFERROR(IF(VLOOKUP(I130,Inputs!$A$20:$G$29,4,FALSE)="Stipend Award",VLOOKUP(I130,Inputs!$A$7:$G$16,4,FALSE),0),0)</f>
        <v>0</v>
      </c>
      <c r="L130" s="5">
        <f>IFERROR(IF(F130=1,IF(VLOOKUP(I130,Inputs!$A$20:$G$29,5,FALSE)="Stipend Award",VLOOKUP(I130,Inputs!$A$7:$G$16,5,FALSE),0),0),0)</f>
        <v>0</v>
      </c>
      <c r="M130" s="5">
        <f>IFERROR(IF(G130=1,IF(VLOOKUP(I130,Inputs!$A$20:$G$29,6,FALSE)="Stipend Award",VLOOKUP(I130,Inputs!$A$7:$G$16,6,FALSE),0),0),0)</f>
        <v>0</v>
      </c>
      <c r="N130" s="5">
        <f>IFERROR(IF(H130=1,IF(VLOOKUP(I130,Inputs!$A$20:$G$29,7,FALSE)="Stipend Award",VLOOKUP(I130,Inputs!$A$7:$G$16,7,FALSE),0),0),0)</f>
        <v>0</v>
      </c>
      <c r="O130" s="5">
        <f>IFERROR(IF(VLOOKUP(I130,Inputs!$A$20:$G$29,3,FALSE)="Base Increase",VLOOKUP(I130,Inputs!$A$7:$G$16,3,FALSE),0),0)</f>
        <v>0</v>
      </c>
      <c r="P130" s="5">
        <f>IFERROR(IF(VLOOKUP(I130,Inputs!$A$20:$G$29,4,FALSE)="Base Increase",VLOOKUP(I130,Inputs!$A$7:$G$16,4,FALSE),0),0)</f>
        <v>0</v>
      </c>
      <c r="Q130" s="5">
        <f>IFERROR(IF(F130=1,IF(VLOOKUP(I130,Inputs!$A$20:$G$29,5,FALSE)="Base Increase",VLOOKUP(I130,Inputs!$A$7:$G$16,5,FALSE),0),0),0)</f>
        <v>0</v>
      </c>
      <c r="R130" s="5">
        <f>IFERROR(IF(G130=1,IF(VLOOKUP(I130,Inputs!$A$20:$G$29,6,FALSE)="Base Increase",VLOOKUP(I130,Inputs!$A$7:$G$16,6,FALSE),0),0),0)</f>
        <v>0</v>
      </c>
      <c r="S130" s="5">
        <f>IFERROR(IF(H130=1,IF(VLOOKUP(I130,Inputs!$A$20:$G$29,7,FALSE)="Base Increase",VLOOKUP(I130,Inputs!$A$7:$G$16,7,FALSE),0),0),0)</f>
        <v>0</v>
      </c>
      <c r="T130" s="5">
        <f t="shared" si="6"/>
        <v>0</v>
      </c>
      <c r="U130" s="5">
        <f t="shared" si="7"/>
        <v>0</v>
      </c>
      <c r="V130" s="5">
        <f t="shared" si="8"/>
        <v>0</v>
      </c>
      <c r="W130" s="5">
        <f t="shared" si="9"/>
        <v>0</v>
      </c>
      <c r="X130" s="5">
        <f>IF(AND(I130&lt;=4,V130&gt;Inputs!$B$32),MAX(C130,Inputs!$B$32),V130)</f>
        <v>0</v>
      </c>
      <c r="Y130" s="5">
        <f>IF(AND(I130&lt;=4,W130&gt;Inputs!$B$32),MAX(C130,Inputs!$B$32),W130)</f>
        <v>0</v>
      </c>
      <c r="Z130" s="5">
        <f>IF(AND(I130&lt;=7,X130&gt;Inputs!$B$33),MAX(C130,Inputs!$B$33),X130)</f>
        <v>0</v>
      </c>
      <c r="AA130" s="5">
        <f>IF(W130&gt;Inputs!$B$34,Inputs!$B$34,Y130)</f>
        <v>0</v>
      </c>
      <c r="AB130" s="5">
        <f>IF(Z130&gt;Inputs!$B$34,Inputs!$B$34,Z130)</f>
        <v>0</v>
      </c>
      <c r="AC130" s="5">
        <f>IF(AA130&gt;Inputs!$B$34,Inputs!$B$34,AA130)</f>
        <v>0</v>
      </c>
      <c r="AD130" s="11">
        <f t="shared" si="10"/>
        <v>0</v>
      </c>
      <c r="AE130" s="11">
        <f t="shared" si="11"/>
        <v>0</v>
      </c>
    </row>
    <row r="131" spans="1:31" x14ac:dyDescent="0.25">
      <c r="A131" s="1">
        <f>'Salary and Rating'!A132</f>
        <v>0</v>
      </c>
      <c r="B131" s="1">
        <f>'Salary and Rating'!B132</f>
        <v>0</v>
      </c>
      <c r="C131" s="13">
        <f>IF(AND(D131=0,E131=1),'Salary and Rating'!C132,'2012-2013'!AD131)</f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f>'Salary and Rating'!K132</f>
        <v>0</v>
      </c>
      <c r="J131" s="5">
        <f>IFERROR(IF(VLOOKUP(I131,Inputs!$A$20:$G$29,3,FALSE)="Stipend Award",VLOOKUP(I131,Inputs!$A$7:$G$16,3,FALSE),0),0)</f>
        <v>0</v>
      </c>
      <c r="K131" s="5">
        <f>IFERROR(IF(VLOOKUP(I131,Inputs!$A$20:$G$29,4,FALSE)="Stipend Award",VLOOKUP(I131,Inputs!$A$7:$G$16,4,FALSE),0),0)</f>
        <v>0</v>
      </c>
      <c r="L131" s="5">
        <f>IFERROR(IF(F131=1,IF(VLOOKUP(I131,Inputs!$A$20:$G$29,5,FALSE)="Stipend Award",VLOOKUP(I131,Inputs!$A$7:$G$16,5,FALSE),0),0),0)</f>
        <v>0</v>
      </c>
      <c r="M131" s="5">
        <f>IFERROR(IF(G131=1,IF(VLOOKUP(I131,Inputs!$A$20:$G$29,6,FALSE)="Stipend Award",VLOOKUP(I131,Inputs!$A$7:$G$16,6,FALSE),0),0),0)</f>
        <v>0</v>
      </c>
      <c r="N131" s="5">
        <f>IFERROR(IF(H131=1,IF(VLOOKUP(I131,Inputs!$A$20:$G$29,7,FALSE)="Stipend Award",VLOOKUP(I131,Inputs!$A$7:$G$16,7,FALSE),0),0),0)</f>
        <v>0</v>
      </c>
      <c r="O131" s="5">
        <f>IFERROR(IF(VLOOKUP(I131,Inputs!$A$20:$G$29,3,FALSE)="Base Increase",VLOOKUP(I131,Inputs!$A$7:$G$16,3,FALSE),0),0)</f>
        <v>0</v>
      </c>
      <c r="P131" s="5">
        <f>IFERROR(IF(VLOOKUP(I131,Inputs!$A$20:$G$29,4,FALSE)="Base Increase",VLOOKUP(I131,Inputs!$A$7:$G$16,4,FALSE),0),0)</f>
        <v>0</v>
      </c>
      <c r="Q131" s="5">
        <f>IFERROR(IF(F131=1,IF(VLOOKUP(I131,Inputs!$A$20:$G$29,5,FALSE)="Base Increase",VLOOKUP(I131,Inputs!$A$7:$G$16,5,FALSE),0),0),0)</f>
        <v>0</v>
      </c>
      <c r="R131" s="5">
        <f>IFERROR(IF(G131=1,IF(VLOOKUP(I131,Inputs!$A$20:$G$29,6,FALSE)="Base Increase",VLOOKUP(I131,Inputs!$A$7:$G$16,6,FALSE),0),0),0)</f>
        <v>0</v>
      </c>
      <c r="S131" s="5">
        <f>IFERROR(IF(H131=1,IF(VLOOKUP(I131,Inputs!$A$20:$G$29,7,FALSE)="Base Increase",VLOOKUP(I131,Inputs!$A$7:$G$16,7,FALSE),0),0),0)</f>
        <v>0</v>
      </c>
      <c r="T131" s="5">
        <f t="shared" si="6"/>
        <v>0</v>
      </c>
      <c r="U131" s="5">
        <f t="shared" si="7"/>
        <v>0</v>
      </c>
      <c r="V131" s="5">
        <f t="shared" si="8"/>
        <v>0</v>
      </c>
      <c r="W131" s="5">
        <f t="shared" si="9"/>
        <v>0</v>
      </c>
      <c r="X131" s="5">
        <f>IF(AND(I131&lt;=4,V131&gt;Inputs!$B$32),MAX(C131,Inputs!$B$32),V131)</f>
        <v>0</v>
      </c>
      <c r="Y131" s="5">
        <f>IF(AND(I131&lt;=4,W131&gt;Inputs!$B$32),MAX(C131,Inputs!$B$32),W131)</f>
        <v>0</v>
      </c>
      <c r="Z131" s="5">
        <f>IF(AND(I131&lt;=7,X131&gt;Inputs!$B$33),MAX(C131,Inputs!$B$33),X131)</f>
        <v>0</v>
      </c>
      <c r="AA131" s="5">
        <f>IF(W131&gt;Inputs!$B$34,Inputs!$B$34,Y131)</f>
        <v>0</v>
      </c>
      <c r="AB131" s="5">
        <f>IF(Z131&gt;Inputs!$B$34,Inputs!$B$34,Z131)</f>
        <v>0</v>
      </c>
      <c r="AC131" s="5">
        <f>IF(AA131&gt;Inputs!$B$34,Inputs!$B$34,AA131)</f>
        <v>0</v>
      </c>
      <c r="AD131" s="11">
        <f t="shared" si="10"/>
        <v>0</v>
      </c>
      <c r="AE131" s="11">
        <f t="shared" si="11"/>
        <v>0</v>
      </c>
    </row>
    <row r="132" spans="1:31" x14ac:dyDescent="0.25">
      <c r="A132" s="1">
        <f>'Salary and Rating'!A133</f>
        <v>0</v>
      </c>
      <c r="B132" s="1">
        <f>'Salary and Rating'!B133</f>
        <v>0</v>
      </c>
      <c r="C132" s="13">
        <f>IF(AND(D132=0,E132=1),'Salary and Rating'!C133,'2012-2013'!AD132)</f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f>'Salary and Rating'!K133</f>
        <v>0</v>
      </c>
      <c r="J132" s="5">
        <f>IFERROR(IF(VLOOKUP(I132,Inputs!$A$20:$G$29,3,FALSE)="Stipend Award",VLOOKUP(I132,Inputs!$A$7:$G$16,3,FALSE),0),0)</f>
        <v>0</v>
      </c>
      <c r="K132" s="5">
        <f>IFERROR(IF(VLOOKUP(I132,Inputs!$A$20:$G$29,4,FALSE)="Stipend Award",VLOOKUP(I132,Inputs!$A$7:$G$16,4,FALSE),0),0)</f>
        <v>0</v>
      </c>
      <c r="L132" s="5">
        <f>IFERROR(IF(F132=1,IF(VLOOKUP(I132,Inputs!$A$20:$G$29,5,FALSE)="Stipend Award",VLOOKUP(I132,Inputs!$A$7:$G$16,5,FALSE),0),0),0)</f>
        <v>0</v>
      </c>
      <c r="M132" s="5">
        <f>IFERROR(IF(G132=1,IF(VLOOKUP(I132,Inputs!$A$20:$G$29,6,FALSE)="Stipend Award",VLOOKUP(I132,Inputs!$A$7:$G$16,6,FALSE),0),0),0)</f>
        <v>0</v>
      </c>
      <c r="N132" s="5">
        <f>IFERROR(IF(H132=1,IF(VLOOKUP(I132,Inputs!$A$20:$G$29,7,FALSE)="Stipend Award",VLOOKUP(I132,Inputs!$A$7:$G$16,7,FALSE),0),0),0)</f>
        <v>0</v>
      </c>
      <c r="O132" s="5">
        <f>IFERROR(IF(VLOOKUP(I132,Inputs!$A$20:$G$29,3,FALSE)="Base Increase",VLOOKUP(I132,Inputs!$A$7:$G$16,3,FALSE),0),0)</f>
        <v>0</v>
      </c>
      <c r="P132" s="5">
        <f>IFERROR(IF(VLOOKUP(I132,Inputs!$A$20:$G$29,4,FALSE)="Base Increase",VLOOKUP(I132,Inputs!$A$7:$G$16,4,FALSE),0),0)</f>
        <v>0</v>
      </c>
      <c r="Q132" s="5">
        <f>IFERROR(IF(F132=1,IF(VLOOKUP(I132,Inputs!$A$20:$G$29,5,FALSE)="Base Increase",VLOOKUP(I132,Inputs!$A$7:$G$16,5,FALSE),0),0),0)</f>
        <v>0</v>
      </c>
      <c r="R132" s="5">
        <f>IFERROR(IF(G132=1,IF(VLOOKUP(I132,Inputs!$A$20:$G$29,6,FALSE)="Base Increase",VLOOKUP(I132,Inputs!$A$7:$G$16,6,FALSE),0),0),0)</f>
        <v>0</v>
      </c>
      <c r="S132" s="5">
        <f>IFERROR(IF(H132=1,IF(VLOOKUP(I132,Inputs!$A$20:$G$29,7,FALSE)="Base Increase",VLOOKUP(I132,Inputs!$A$7:$G$16,7,FALSE),0),0),0)</f>
        <v>0</v>
      </c>
      <c r="T132" s="5">
        <f t="shared" si="6"/>
        <v>0</v>
      </c>
      <c r="U132" s="5">
        <f t="shared" si="7"/>
        <v>0</v>
      </c>
      <c r="V132" s="5">
        <f t="shared" si="8"/>
        <v>0</v>
      </c>
      <c r="W132" s="5">
        <f t="shared" si="9"/>
        <v>0</v>
      </c>
      <c r="X132" s="5">
        <f>IF(AND(I132&lt;=4,V132&gt;Inputs!$B$32),MAX(C132,Inputs!$B$32),V132)</f>
        <v>0</v>
      </c>
      <c r="Y132" s="5">
        <f>IF(AND(I132&lt;=4,W132&gt;Inputs!$B$32),MAX(C132,Inputs!$B$32),W132)</f>
        <v>0</v>
      </c>
      <c r="Z132" s="5">
        <f>IF(AND(I132&lt;=7,X132&gt;Inputs!$B$33),MAX(C132,Inputs!$B$33),X132)</f>
        <v>0</v>
      </c>
      <c r="AA132" s="5">
        <f>IF(W132&gt;Inputs!$B$34,Inputs!$B$34,Y132)</f>
        <v>0</v>
      </c>
      <c r="AB132" s="5">
        <f>IF(Z132&gt;Inputs!$B$34,Inputs!$B$34,Z132)</f>
        <v>0</v>
      </c>
      <c r="AC132" s="5">
        <f>IF(AA132&gt;Inputs!$B$34,Inputs!$B$34,AA132)</f>
        <v>0</v>
      </c>
      <c r="AD132" s="11">
        <f t="shared" si="10"/>
        <v>0</v>
      </c>
      <c r="AE132" s="11">
        <f t="shared" si="11"/>
        <v>0</v>
      </c>
    </row>
    <row r="133" spans="1:31" x14ac:dyDescent="0.25">
      <c r="A133" s="1">
        <f>'Salary and Rating'!A134</f>
        <v>0</v>
      </c>
      <c r="B133" s="1">
        <f>'Salary and Rating'!B134</f>
        <v>0</v>
      </c>
      <c r="C133" s="13">
        <f>IF(AND(D133=0,E133=1),'Salary and Rating'!C134,'2012-2013'!AD133)</f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f>'Salary and Rating'!K134</f>
        <v>0</v>
      </c>
      <c r="J133" s="5">
        <f>IFERROR(IF(VLOOKUP(I133,Inputs!$A$20:$G$29,3,FALSE)="Stipend Award",VLOOKUP(I133,Inputs!$A$7:$G$16,3,FALSE),0),0)</f>
        <v>0</v>
      </c>
      <c r="K133" s="5">
        <f>IFERROR(IF(VLOOKUP(I133,Inputs!$A$20:$G$29,4,FALSE)="Stipend Award",VLOOKUP(I133,Inputs!$A$7:$G$16,4,FALSE),0),0)</f>
        <v>0</v>
      </c>
      <c r="L133" s="5">
        <f>IFERROR(IF(F133=1,IF(VLOOKUP(I133,Inputs!$A$20:$G$29,5,FALSE)="Stipend Award",VLOOKUP(I133,Inputs!$A$7:$G$16,5,FALSE),0),0),0)</f>
        <v>0</v>
      </c>
      <c r="M133" s="5">
        <f>IFERROR(IF(G133=1,IF(VLOOKUP(I133,Inputs!$A$20:$G$29,6,FALSE)="Stipend Award",VLOOKUP(I133,Inputs!$A$7:$G$16,6,FALSE),0),0),0)</f>
        <v>0</v>
      </c>
      <c r="N133" s="5">
        <f>IFERROR(IF(H133=1,IF(VLOOKUP(I133,Inputs!$A$20:$G$29,7,FALSE)="Stipend Award",VLOOKUP(I133,Inputs!$A$7:$G$16,7,FALSE),0),0),0)</f>
        <v>0</v>
      </c>
      <c r="O133" s="5">
        <f>IFERROR(IF(VLOOKUP(I133,Inputs!$A$20:$G$29,3,FALSE)="Base Increase",VLOOKUP(I133,Inputs!$A$7:$G$16,3,FALSE),0),0)</f>
        <v>0</v>
      </c>
      <c r="P133" s="5">
        <f>IFERROR(IF(VLOOKUP(I133,Inputs!$A$20:$G$29,4,FALSE)="Base Increase",VLOOKUP(I133,Inputs!$A$7:$G$16,4,FALSE),0),0)</f>
        <v>0</v>
      </c>
      <c r="Q133" s="5">
        <f>IFERROR(IF(F133=1,IF(VLOOKUP(I133,Inputs!$A$20:$G$29,5,FALSE)="Base Increase",VLOOKUP(I133,Inputs!$A$7:$G$16,5,FALSE),0),0),0)</f>
        <v>0</v>
      </c>
      <c r="R133" s="5">
        <f>IFERROR(IF(G133=1,IF(VLOOKUP(I133,Inputs!$A$20:$G$29,6,FALSE)="Base Increase",VLOOKUP(I133,Inputs!$A$7:$G$16,6,FALSE),0),0),0)</f>
        <v>0</v>
      </c>
      <c r="S133" s="5">
        <f>IFERROR(IF(H133=1,IF(VLOOKUP(I133,Inputs!$A$20:$G$29,7,FALSE)="Base Increase",VLOOKUP(I133,Inputs!$A$7:$G$16,7,FALSE),0),0),0)</f>
        <v>0</v>
      </c>
      <c r="T133" s="5">
        <f t="shared" ref="T133:T196" si="12">SUM(J133:N133)</f>
        <v>0</v>
      </c>
      <c r="U133" s="5">
        <f t="shared" ref="U133:U196" si="13">SUM(O133:S133)</f>
        <v>0</v>
      </c>
      <c r="V133" s="5">
        <f t="shared" ref="V133:V196" si="14">U133+C133</f>
        <v>0</v>
      </c>
      <c r="W133" s="5">
        <f t="shared" ref="W133:W196" si="15">U133+T133+C133</f>
        <v>0</v>
      </c>
      <c r="X133" s="5">
        <f>IF(AND(I133&lt;=4,V133&gt;Inputs!$B$32),MAX(C133,Inputs!$B$32),V133)</f>
        <v>0</v>
      </c>
      <c r="Y133" s="5">
        <f>IF(AND(I133&lt;=4,W133&gt;Inputs!$B$32),MAX(C133,Inputs!$B$32),W133)</f>
        <v>0</v>
      </c>
      <c r="Z133" s="5">
        <f>IF(AND(I133&lt;=7,X133&gt;Inputs!$B$33),MAX(C133,Inputs!$B$33),X133)</f>
        <v>0</v>
      </c>
      <c r="AA133" s="5">
        <f>IF(W133&gt;Inputs!$B$34,Inputs!$B$34,Y133)</f>
        <v>0</v>
      </c>
      <c r="AB133" s="5">
        <f>IF(Z133&gt;Inputs!$B$34,Inputs!$B$34,Z133)</f>
        <v>0</v>
      </c>
      <c r="AC133" s="5">
        <f>IF(AA133&gt;Inputs!$B$34,Inputs!$B$34,AA133)</f>
        <v>0</v>
      </c>
      <c r="AD133" s="11">
        <f t="shared" ref="AD133:AD196" si="16">IF(E133=0,0,AB133)</f>
        <v>0</v>
      </c>
      <c r="AE133" s="11">
        <f t="shared" ref="AE133:AE196" si="17">IF(E133=0,0,AC133)</f>
        <v>0</v>
      </c>
    </row>
    <row r="134" spans="1:31" x14ac:dyDescent="0.25">
      <c r="A134" s="1">
        <f>'Salary and Rating'!A135</f>
        <v>0</v>
      </c>
      <c r="B134" s="1">
        <f>'Salary and Rating'!B135</f>
        <v>0</v>
      </c>
      <c r="C134" s="13">
        <f>IF(AND(D134=0,E134=1),'Salary and Rating'!C135,'2012-2013'!AD134)</f>
        <v>0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f>'Salary and Rating'!K135</f>
        <v>0</v>
      </c>
      <c r="J134" s="5">
        <f>IFERROR(IF(VLOOKUP(I134,Inputs!$A$20:$G$29,3,FALSE)="Stipend Award",VLOOKUP(I134,Inputs!$A$7:$G$16,3,FALSE),0),0)</f>
        <v>0</v>
      </c>
      <c r="K134" s="5">
        <f>IFERROR(IF(VLOOKUP(I134,Inputs!$A$20:$G$29,4,FALSE)="Stipend Award",VLOOKUP(I134,Inputs!$A$7:$G$16,4,FALSE),0),0)</f>
        <v>0</v>
      </c>
      <c r="L134" s="5">
        <f>IFERROR(IF(F134=1,IF(VLOOKUP(I134,Inputs!$A$20:$G$29,5,FALSE)="Stipend Award",VLOOKUP(I134,Inputs!$A$7:$G$16,5,FALSE),0),0),0)</f>
        <v>0</v>
      </c>
      <c r="M134" s="5">
        <f>IFERROR(IF(G134=1,IF(VLOOKUP(I134,Inputs!$A$20:$G$29,6,FALSE)="Stipend Award",VLOOKUP(I134,Inputs!$A$7:$G$16,6,FALSE),0),0),0)</f>
        <v>0</v>
      </c>
      <c r="N134" s="5">
        <f>IFERROR(IF(H134=1,IF(VLOOKUP(I134,Inputs!$A$20:$G$29,7,FALSE)="Stipend Award",VLOOKUP(I134,Inputs!$A$7:$G$16,7,FALSE),0),0),0)</f>
        <v>0</v>
      </c>
      <c r="O134" s="5">
        <f>IFERROR(IF(VLOOKUP(I134,Inputs!$A$20:$G$29,3,FALSE)="Base Increase",VLOOKUP(I134,Inputs!$A$7:$G$16,3,FALSE),0),0)</f>
        <v>0</v>
      </c>
      <c r="P134" s="5">
        <f>IFERROR(IF(VLOOKUP(I134,Inputs!$A$20:$G$29,4,FALSE)="Base Increase",VLOOKUP(I134,Inputs!$A$7:$G$16,4,FALSE),0),0)</f>
        <v>0</v>
      </c>
      <c r="Q134" s="5">
        <f>IFERROR(IF(F134=1,IF(VLOOKUP(I134,Inputs!$A$20:$G$29,5,FALSE)="Base Increase",VLOOKUP(I134,Inputs!$A$7:$G$16,5,FALSE),0),0),0)</f>
        <v>0</v>
      </c>
      <c r="R134" s="5">
        <f>IFERROR(IF(G134=1,IF(VLOOKUP(I134,Inputs!$A$20:$G$29,6,FALSE)="Base Increase",VLOOKUP(I134,Inputs!$A$7:$G$16,6,FALSE),0),0),0)</f>
        <v>0</v>
      </c>
      <c r="S134" s="5">
        <f>IFERROR(IF(H134=1,IF(VLOOKUP(I134,Inputs!$A$20:$G$29,7,FALSE)="Base Increase",VLOOKUP(I134,Inputs!$A$7:$G$16,7,FALSE),0),0),0)</f>
        <v>0</v>
      </c>
      <c r="T134" s="5">
        <f t="shared" si="12"/>
        <v>0</v>
      </c>
      <c r="U134" s="5">
        <f t="shared" si="13"/>
        <v>0</v>
      </c>
      <c r="V134" s="5">
        <f t="shared" si="14"/>
        <v>0</v>
      </c>
      <c r="W134" s="5">
        <f t="shared" si="15"/>
        <v>0</v>
      </c>
      <c r="X134" s="5">
        <f>IF(AND(I134&lt;=4,V134&gt;Inputs!$B$32),MAX(C134,Inputs!$B$32),V134)</f>
        <v>0</v>
      </c>
      <c r="Y134" s="5">
        <f>IF(AND(I134&lt;=4,W134&gt;Inputs!$B$32),MAX(C134,Inputs!$B$32),W134)</f>
        <v>0</v>
      </c>
      <c r="Z134" s="5">
        <f>IF(AND(I134&lt;=7,X134&gt;Inputs!$B$33),MAX(C134,Inputs!$B$33),X134)</f>
        <v>0</v>
      </c>
      <c r="AA134" s="5">
        <f>IF(W134&gt;Inputs!$B$34,Inputs!$B$34,Y134)</f>
        <v>0</v>
      </c>
      <c r="AB134" s="5">
        <f>IF(Z134&gt;Inputs!$B$34,Inputs!$B$34,Z134)</f>
        <v>0</v>
      </c>
      <c r="AC134" s="5">
        <f>IF(AA134&gt;Inputs!$B$34,Inputs!$B$34,AA134)</f>
        <v>0</v>
      </c>
      <c r="AD134" s="11">
        <f t="shared" si="16"/>
        <v>0</v>
      </c>
      <c r="AE134" s="11">
        <f t="shared" si="17"/>
        <v>0</v>
      </c>
    </row>
    <row r="135" spans="1:31" x14ac:dyDescent="0.25">
      <c r="A135" s="1">
        <f>'Salary and Rating'!A136</f>
        <v>0</v>
      </c>
      <c r="B135" s="1">
        <f>'Salary and Rating'!B136</f>
        <v>0</v>
      </c>
      <c r="C135" s="13">
        <f>IF(AND(D135=0,E135=1),'Salary and Rating'!C136,'2012-2013'!AD135)</f>
        <v>0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f>'Salary and Rating'!K136</f>
        <v>0</v>
      </c>
      <c r="J135" s="5">
        <f>IFERROR(IF(VLOOKUP(I135,Inputs!$A$20:$G$29,3,FALSE)="Stipend Award",VLOOKUP(I135,Inputs!$A$7:$G$16,3,FALSE),0),0)</f>
        <v>0</v>
      </c>
      <c r="K135" s="5">
        <f>IFERROR(IF(VLOOKUP(I135,Inputs!$A$20:$G$29,4,FALSE)="Stipend Award",VLOOKUP(I135,Inputs!$A$7:$G$16,4,FALSE),0),0)</f>
        <v>0</v>
      </c>
      <c r="L135" s="5">
        <f>IFERROR(IF(F135=1,IF(VLOOKUP(I135,Inputs!$A$20:$G$29,5,FALSE)="Stipend Award",VLOOKUP(I135,Inputs!$A$7:$G$16,5,FALSE),0),0),0)</f>
        <v>0</v>
      </c>
      <c r="M135" s="5">
        <f>IFERROR(IF(G135=1,IF(VLOOKUP(I135,Inputs!$A$20:$G$29,6,FALSE)="Stipend Award",VLOOKUP(I135,Inputs!$A$7:$G$16,6,FALSE),0),0),0)</f>
        <v>0</v>
      </c>
      <c r="N135" s="5">
        <f>IFERROR(IF(H135=1,IF(VLOOKUP(I135,Inputs!$A$20:$G$29,7,FALSE)="Stipend Award",VLOOKUP(I135,Inputs!$A$7:$G$16,7,FALSE),0),0),0)</f>
        <v>0</v>
      </c>
      <c r="O135" s="5">
        <f>IFERROR(IF(VLOOKUP(I135,Inputs!$A$20:$G$29,3,FALSE)="Base Increase",VLOOKUP(I135,Inputs!$A$7:$G$16,3,FALSE),0),0)</f>
        <v>0</v>
      </c>
      <c r="P135" s="5">
        <f>IFERROR(IF(VLOOKUP(I135,Inputs!$A$20:$G$29,4,FALSE)="Base Increase",VLOOKUP(I135,Inputs!$A$7:$G$16,4,FALSE),0),0)</f>
        <v>0</v>
      </c>
      <c r="Q135" s="5">
        <f>IFERROR(IF(F135=1,IF(VLOOKUP(I135,Inputs!$A$20:$G$29,5,FALSE)="Base Increase",VLOOKUP(I135,Inputs!$A$7:$G$16,5,FALSE),0),0),0)</f>
        <v>0</v>
      </c>
      <c r="R135" s="5">
        <f>IFERROR(IF(G135=1,IF(VLOOKUP(I135,Inputs!$A$20:$G$29,6,FALSE)="Base Increase",VLOOKUP(I135,Inputs!$A$7:$G$16,6,FALSE),0),0),0)</f>
        <v>0</v>
      </c>
      <c r="S135" s="5">
        <f>IFERROR(IF(H135=1,IF(VLOOKUP(I135,Inputs!$A$20:$G$29,7,FALSE)="Base Increase",VLOOKUP(I135,Inputs!$A$7:$G$16,7,FALSE),0),0),0)</f>
        <v>0</v>
      </c>
      <c r="T135" s="5">
        <f t="shared" si="12"/>
        <v>0</v>
      </c>
      <c r="U135" s="5">
        <f t="shared" si="13"/>
        <v>0</v>
      </c>
      <c r="V135" s="5">
        <f t="shared" si="14"/>
        <v>0</v>
      </c>
      <c r="W135" s="5">
        <f t="shared" si="15"/>
        <v>0</v>
      </c>
      <c r="X135" s="5">
        <f>IF(AND(I135&lt;=4,V135&gt;Inputs!$B$32),MAX(C135,Inputs!$B$32),V135)</f>
        <v>0</v>
      </c>
      <c r="Y135" s="5">
        <f>IF(AND(I135&lt;=4,W135&gt;Inputs!$B$32),MAX(C135,Inputs!$B$32),W135)</f>
        <v>0</v>
      </c>
      <c r="Z135" s="5">
        <f>IF(AND(I135&lt;=7,X135&gt;Inputs!$B$33),MAX(C135,Inputs!$B$33),X135)</f>
        <v>0</v>
      </c>
      <c r="AA135" s="5">
        <f>IF(W135&gt;Inputs!$B$34,Inputs!$B$34,Y135)</f>
        <v>0</v>
      </c>
      <c r="AB135" s="5">
        <f>IF(Z135&gt;Inputs!$B$34,Inputs!$B$34,Z135)</f>
        <v>0</v>
      </c>
      <c r="AC135" s="5">
        <f>IF(AA135&gt;Inputs!$B$34,Inputs!$B$34,AA135)</f>
        <v>0</v>
      </c>
      <c r="AD135" s="11">
        <f t="shared" si="16"/>
        <v>0</v>
      </c>
      <c r="AE135" s="11">
        <f t="shared" si="17"/>
        <v>0</v>
      </c>
    </row>
    <row r="136" spans="1:31" x14ac:dyDescent="0.25">
      <c r="A136" s="1">
        <f>'Salary and Rating'!A137</f>
        <v>0</v>
      </c>
      <c r="B136" s="1">
        <f>'Salary and Rating'!B137</f>
        <v>0</v>
      </c>
      <c r="C136" s="13">
        <f>IF(AND(D136=0,E136=1),'Salary and Rating'!C137,'2012-2013'!AD136)</f>
        <v>0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f>'Salary and Rating'!K137</f>
        <v>0</v>
      </c>
      <c r="J136" s="5">
        <f>IFERROR(IF(VLOOKUP(I136,Inputs!$A$20:$G$29,3,FALSE)="Stipend Award",VLOOKUP(I136,Inputs!$A$7:$G$16,3,FALSE),0),0)</f>
        <v>0</v>
      </c>
      <c r="K136" s="5">
        <f>IFERROR(IF(VLOOKUP(I136,Inputs!$A$20:$G$29,4,FALSE)="Stipend Award",VLOOKUP(I136,Inputs!$A$7:$G$16,4,FALSE),0),0)</f>
        <v>0</v>
      </c>
      <c r="L136" s="5">
        <f>IFERROR(IF(F136=1,IF(VLOOKUP(I136,Inputs!$A$20:$G$29,5,FALSE)="Stipend Award",VLOOKUP(I136,Inputs!$A$7:$G$16,5,FALSE),0),0),0)</f>
        <v>0</v>
      </c>
      <c r="M136" s="5">
        <f>IFERROR(IF(G136=1,IF(VLOOKUP(I136,Inputs!$A$20:$G$29,6,FALSE)="Stipend Award",VLOOKUP(I136,Inputs!$A$7:$G$16,6,FALSE),0),0),0)</f>
        <v>0</v>
      </c>
      <c r="N136" s="5">
        <f>IFERROR(IF(H136=1,IF(VLOOKUP(I136,Inputs!$A$20:$G$29,7,FALSE)="Stipend Award",VLOOKUP(I136,Inputs!$A$7:$G$16,7,FALSE),0),0),0)</f>
        <v>0</v>
      </c>
      <c r="O136" s="5">
        <f>IFERROR(IF(VLOOKUP(I136,Inputs!$A$20:$G$29,3,FALSE)="Base Increase",VLOOKUP(I136,Inputs!$A$7:$G$16,3,FALSE),0),0)</f>
        <v>0</v>
      </c>
      <c r="P136" s="5">
        <f>IFERROR(IF(VLOOKUP(I136,Inputs!$A$20:$G$29,4,FALSE)="Base Increase",VLOOKUP(I136,Inputs!$A$7:$G$16,4,FALSE),0),0)</f>
        <v>0</v>
      </c>
      <c r="Q136" s="5">
        <f>IFERROR(IF(F136=1,IF(VLOOKUP(I136,Inputs!$A$20:$G$29,5,FALSE)="Base Increase",VLOOKUP(I136,Inputs!$A$7:$G$16,5,FALSE),0),0),0)</f>
        <v>0</v>
      </c>
      <c r="R136" s="5">
        <f>IFERROR(IF(G136=1,IF(VLOOKUP(I136,Inputs!$A$20:$G$29,6,FALSE)="Base Increase",VLOOKUP(I136,Inputs!$A$7:$G$16,6,FALSE),0),0),0)</f>
        <v>0</v>
      </c>
      <c r="S136" s="5">
        <f>IFERROR(IF(H136=1,IF(VLOOKUP(I136,Inputs!$A$20:$G$29,7,FALSE)="Base Increase",VLOOKUP(I136,Inputs!$A$7:$G$16,7,FALSE),0),0),0)</f>
        <v>0</v>
      </c>
      <c r="T136" s="5">
        <f t="shared" si="12"/>
        <v>0</v>
      </c>
      <c r="U136" s="5">
        <f t="shared" si="13"/>
        <v>0</v>
      </c>
      <c r="V136" s="5">
        <f t="shared" si="14"/>
        <v>0</v>
      </c>
      <c r="W136" s="5">
        <f t="shared" si="15"/>
        <v>0</v>
      </c>
      <c r="X136" s="5">
        <f>IF(AND(I136&lt;=4,V136&gt;Inputs!$B$32),MAX(C136,Inputs!$B$32),V136)</f>
        <v>0</v>
      </c>
      <c r="Y136" s="5">
        <f>IF(AND(I136&lt;=4,W136&gt;Inputs!$B$32),MAX(C136,Inputs!$B$32),W136)</f>
        <v>0</v>
      </c>
      <c r="Z136" s="5">
        <f>IF(AND(I136&lt;=7,X136&gt;Inputs!$B$33),MAX(C136,Inputs!$B$33),X136)</f>
        <v>0</v>
      </c>
      <c r="AA136" s="5">
        <f>IF(W136&gt;Inputs!$B$34,Inputs!$B$34,Y136)</f>
        <v>0</v>
      </c>
      <c r="AB136" s="5">
        <f>IF(Z136&gt;Inputs!$B$34,Inputs!$B$34,Z136)</f>
        <v>0</v>
      </c>
      <c r="AC136" s="5">
        <f>IF(AA136&gt;Inputs!$B$34,Inputs!$B$34,AA136)</f>
        <v>0</v>
      </c>
      <c r="AD136" s="11">
        <f t="shared" si="16"/>
        <v>0</v>
      </c>
      <c r="AE136" s="11">
        <f t="shared" si="17"/>
        <v>0</v>
      </c>
    </row>
    <row r="137" spans="1:31" x14ac:dyDescent="0.25">
      <c r="A137" s="1">
        <f>'Salary and Rating'!A138</f>
        <v>0</v>
      </c>
      <c r="B137" s="1">
        <f>'Salary and Rating'!B138</f>
        <v>0</v>
      </c>
      <c r="C137" s="13">
        <f>IF(AND(D137=0,E137=1),'Salary and Rating'!C138,'2012-2013'!AD137)</f>
        <v>0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f>'Salary and Rating'!K138</f>
        <v>0</v>
      </c>
      <c r="J137" s="5">
        <f>IFERROR(IF(VLOOKUP(I137,Inputs!$A$20:$G$29,3,FALSE)="Stipend Award",VLOOKUP(I137,Inputs!$A$7:$G$16,3,FALSE),0),0)</f>
        <v>0</v>
      </c>
      <c r="K137" s="5">
        <f>IFERROR(IF(VLOOKUP(I137,Inputs!$A$20:$G$29,4,FALSE)="Stipend Award",VLOOKUP(I137,Inputs!$A$7:$G$16,4,FALSE),0),0)</f>
        <v>0</v>
      </c>
      <c r="L137" s="5">
        <f>IFERROR(IF(F137=1,IF(VLOOKUP(I137,Inputs!$A$20:$G$29,5,FALSE)="Stipend Award",VLOOKUP(I137,Inputs!$A$7:$G$16,5,FALSE),0),0),0)</f>
        <v>0</v>
      </c>
      <c r="M137" s="5">
        <f>IFERROR(IF(G137=1,IF(VLOOKUP(I137,Inputs!$A$20:$G$29,6,FALSE)="Stipend Award",VLOOKUP(I137,Inputs!$A$7:$G$16,6,FALSE),0),0),0)</f>
        <v>0</v>
      </c>
      <c r="N137" s="5">
        <f>IFERROR(IF(H137=1,IF(VLOOKUP(I137,Inputs!$A$20:$G$29,7,FALSE)="Stipend Award",VLOOKUP(I137,Inputs!$A$7:$G$16,7,FALSE),0),0),0)</f>
        <v>0</v>
      </c>
      <c r="O137" s="5">
        <f>IFERROR(IF(VLOOKUP(I137,Inputs!$A$20:$G$29,3,FALSE)="Base Increase",VLOOKUP(I137,Inputs!$A$7:$G$16,3,FALSE),0),0)</f>
        <v>0</v>
      </c>
      <c r="P137" s="5">
        <f>IFERROR(IF(VLOOKUP(I137,Inputs!$A$20:$G$29,4,FALSE)="Base Increase",VLOOKUP(I137,Inputs!$A$7:$G$16,4,FALSE),0),0)</f>
        <v>0</v>
      </c>
      <c r="Q137" s="5">
        <f>IFERROR(IF(F137=1,IF(VLOOKUP(I137,Inputs!$A$20:$G$29,5,FALSE)="Base Increase",VLOOKUP(I137,Inputs!$A$7:$G$16,5,FALSE),0),0),0)</f>
        <v>0</v>
      </c>
      <c r="R137" s="5">
        <f>IFERROR(IF(G137=1,IF(VLOOKUP(I137,Inputs!$A$20:$G$29,6,FALSE)="Base Increase",VLOOKUP(I137,Inputs!$A$7:$G$16,6,FALSE),0),0),0)</f>
        <v>0</v>
      </c>
      <c r="S137" s="5">
        <f>IFERROR(IF(H137=1,IF(VLOOKUP(I137,Inputs!$A$20:$G$29,7,FALSE)="Base Increase",VLOOKUP(I137,Inputs!$A$7:$G$16,7,FALSE),0),0),0)</f>
        <v>0</v>
      </c>
      <c r="T137" s="5">
        <f t="shared" si="12"/>
        <v>0</v>
      </c>
      <c r="U137" s="5">
        <f t="shared" si="13"/>
        <v>0</v>
      </c>
      <c r="V137" s="5">
        <f t="shared" si="14"/>
        <v>0</v>
      </c>
      <c r="W137" s="5">
        <f t="shared" si="15"/>
        <v>0</v>
      </c>
      <c r="X137" s="5">
        <f>IF(AND(I137&lt;=4,V137&gt;Inputs!$B$32),MAX(C137,Inputs!$B$32),V137)</f>
        <v>0</v>
      </c>
      <c r="Y137" s="5">
        <f>IF(AND(I137&lt;=4,W137&gt;Inputs!$B$32),MAX(C137,Inputs!$B$32),W137)</f>
        <v>0</v>
      </c>
      <c r="Z137" s="5">
        <f>IF(AND(I137&lt;=7,X137&gt;Inputs!$B$33),MAX(C137,Inputs!$B$33),X137)</f>
        <v>0</v>
      </c>
      <c r="AA137" s="5">
        <f>IF(W137&gt;Inputs!$B$34,Inputs!$B$34,Y137)</f>
        <v>0</v>
      </c>
      <c r="AB137" s="5">
        <f>IF(Z137&gt;Inputs!$B$34,Inputs!$B$34,Z137)</f>
        <v>0</v>
      </c>
      <c r="AC137" s="5">
        <f>IF(AA137&gt;Inputs!$B$34,Inputs!$B$34,AA137)</f>
        <v>0</v>
      </c>
      <c r="AD137" s="11">
        <f t="shared" si="16"/>
        <v>0</v>
      </c>
      <c r="AE137" s="11">
        <f t="shared" si="17"/>
        <v>0</v>
      </c>
    </row>
    <row r="138" spans="1:31" x14ac:dyDescent="0.25">
      <c r="A138" s="1">
        <f>'Salary and Rating'!A139</f>
        <v>0</v>
      </c>
      <c r="B138" s="1">
        <f>'Salary and Rating'!B139</f>
        <v>0</v>
      </c>
      <c r="C138" s="13">
        <f>IF(AND(D138=0,E138=1),'Salary and Rating'!C139,'2012-2013'!AD138)</f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f>'Salary and Rating'!K139</f>
        <v>0</v>
      </c>
      <c r="J138" s="5">
        <f>IFERROR(IF(VLOOKUP(I138,Inputs!$A$20:$G$29,3,FALSE)="Stipend Award",VLOOKUP(I138,Inputs!$A$7:$G$16,3,FALSE),0),0)</f>
        <v>0</v>
      </c>
      <c r="K138" s="5">
        <f>IFERROR(IF(VLOOKUP(I138,Inputs!$A$20:$G$29,4,FALSE)="Stipend Award",VLOOKUP(I138,Inputs!$A$7:$G$16,4,FALSE),0),0)</f>
        <v>0</v>
      </c>
      <c r="L138" s="5">
        <f>IFERROR(IF(F138=1,IF(VLOOKUP(I138,Inputs!$A$20:$G$29,5,FALSE)="Stipend Award",VLOOKUP(I138,Inputs!$A$7:$G$16,5,FALSE),0),0),0)</f>
        <v>0</v>
      </c>
      <c r="M138" s="5">
        <f>IFERROR(IF(G138=1,IF(VLOOKUP(I138,Inputs!$A$20:$G$29,6,FALSE)="Stipend Award",VLOOKUP(I138,Inputs!$A$7:$G$16,6,FALSE),0),0),0)</f>
        <v>0</v>
      </c>
      <c r="N138" s="5">
        <f>IFERROR(IF(H138=1,IF(VLOOKUP(I138,Inputs!$A$20:$G$29,7,FALSE)="Stipend Award",VLOOKUP(I138,Inputs!$A$7:$G$16,7,FALSE),0),0),0)</f>
        <v>0</v>
      </c>
      <c r="O138" s="5">
        <f>IFERROR(IF(VLOOKUP(I138,Inputs!$A$20:$G$29,3,FALSE)="Base Increase",VLOOKUP(I138,Inputs!$A$7:$G$16,3,FALSE),0),0)</f>
        <v>0</v>
      </c>
      <c r="P138" s="5">
        <f>IFERROR(IF(VLOOKUP(I138,Inputs!$A$20:$G$29,4,FALSE)="Base Increase",VLOOKUP(I138,Inputs!$A$7:$G$16,4,FALSE),0),0)</f>
        <v>0</v>
      </c>
      <c r="Q138" s="5">
        <f>IFERROR(IF(F138=1,IF(VLOOKUP(I138,Inputs!$A$20:$G$29,5,FALSE)="Base Increase",VLOOKUP(I138,Inputs!$A$7:$G$16,5,FALSE),0),0),0)</f>
        <v>0</v>
      </c>
      <c r="R138" s="5">
        <f>IFERROR(IF(G138=1,IF(VLOOKUP(I138,Inputs!$A$20:$G$29,6,FALSE)="Base Increase",VLOOKUP(I138,Inputs!$A$7:$G$16,6,FALSE),0),0),0)</f>
        <v>0</v>
      </c>
      <c r="S138" s="5">
        <f>IFERROR(IF(H138=1,IF(VLOOKUP(I138,Inputs!$A$20:$G$29,7,FALSE)="Base Increase",VLOOKUP(I138,Inputs!$A$7:$G$16,7,FALSE),0),0),0)</f>
        <v>0</v>
      </c>
      <c r="T138" s="5">
        <f t="shared" si="12"/>
        <v>0</v>
      </c>
      <c r="U138" s="5">
        <f t="shared" si="13"/>
        <v>0</v>
      </c>
      <c r="V138" s="5">
        <f t="shared" si="14"/>
        <v>0</v>
      </c>
      <c r="W138" s="5">
        <f t="shared" si="15"/>
        <v>0</v>
      </c>
      <c r="X138" s="5">
        <f>IF(AND(I138&lt;=4,V138&gt;Inputs!$B$32),MAX(C138,Inputs!$B$32),V138)</f>
        <v>0</v>
      </c>
      <c r="Y138" s="5">
        <f>IF(AND(I138&lt;=4,W138&gt;Inputs!$B$32),MAX(C138,Inputs!$B$32),W138)</f>
        <v>0</v>
      </c>
      <c r="Z138" s="5">
        <f>IF(AND(I138&lt;=7,X138&gt;Inputs!$B$33),MAX(C138,Inputs!$B$33),X138)</f>
        <v>0</v>
      </c>
      <c r="AA138" s="5">
        <f>IF(W138&gt;Inputs!$B$34,Inputs!$B$34,Y138)</f>
        <v>0</v>
      </c>
      <c r="AB138" s="5">
        <f>IF(Z138&gt;Inputs!$B$34,Inputs!$B$34,Z138)</f>
        <v>0</v>
      </c>
      <c r="AC138" s="5">
        <f>IF(AA138&gt;Inputs!$B$34,Inputs!$B$34,AA138)</f>
        <v>0</v>
      </c>
      <c r="AD138" s="11">
        <f t="shared" si="16"/>
        <v>0</v>
      </c>
      <c r="AE138" s="11">
        <f t="shared" si="17"/>
        <v>0</v>
      </c>
    </row>
    <row r="139" spans="1:31" x14ac:dyDescent="0.25">
      <c r="A139" s="1">
        <f>'Salary and Rating'!A140</f>
        <v>0</v>
      </c>
      <c r="B139" s="1">
        <f>'Salary and Rating'!B140</f>
        <v>0</v>
      </c>
      <c r="C139" s="13">
        <f>IF(AND(D139=0,E139=1),'Salary and Rating'!C140,'2012-2013'!AD139)</f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f>'Salary and Rating'!K140</f>
        <v>0</v>
      </c>
      <c r="J139" s="5">
        <f>IFERROR(IF(VLOOKUP(I139,Inputs!$A$20:$G$29,3,FALSE)="Stipend Award",VLOOKUP(I139,Inputs!$A$7:$G$16,3,FALSE),0),0)</f>
        <v>0</v>
      </c>
      <c r="K139" s="5">
        <f>IFERROR(IF(VLOOKUP(I139,Inputs!$A$20:$G$29,4,FALSE)="Stipend Award",VLOOKUP(I139,Inputs!$A$7:$G$16,4,FALSE),0),0)</f>
        <v>0</v>
      </c>
      <c r="L139" s="5">
        <f>IFERROR(IF(F139=1,IF(VLOOKUP(I139,Inputs!$A$20:$G$29,5,FALSE)="Stipend Award",VLOOKUP(I139,Inputs!$A$7:$G$16,5,FALSE),0),0),0)</f>
        <v>0</v>
      </c>
      <c r="M139" s="5">
        <f>IFERROR(IF(G139=1,IF(VLOOKUP(I139,Inputs!$A$20:$G$29,6,FALSE)="Stipend Award",VLOOKUP(I139,Inputs!$A$7:$G$16,6,FALSE),0),0),0)</f>
        <v>0</v>
      </c>
      <c r="N139" s="5">
        <f>IFERROR(IF(H139=1,IF(VLOOKUP(I139,Inputs!$A$20:$G$29,7,FALSE)="Stipend Award",VLOOKUP(I139,Inputs!$A$7:$G$16,7,FALSE),0),0),0)</f>
        <v>0</v>
      </c>
      <c r="O139" s="5">
        <f>IFERROR(IF(VLOOKUP(I139,Inputs!$A$20:$G$29,3,FALSE)="Base Increase",VLOOKUP(I139,Inputs!$A$7:$G$16,3,FALSE),0),0)</f>
        <v>0</v>
      </c>
      <c r="P139" s="5">
        <f>IFERROR(IF(VLOOKUP(I139,Inputs!$A$20:$G$29,4,FALSE)="Base Increase",VLOOKUP(I139,Inputs!$A$7:$G$16,4,FALSE),0),0)</f>
        <v>0</v>
      </c>
      <c r="Q139" s="5">
        <f>IFERROR(IF(F139=1,IF(VLOOKUP(I139,Inputs!$A$20:$G$29,5,FALSE)="Base Increase",VLOOKUP(I139,Inputs!$A$7:$G$16,5,FALSE),0),0),0)</f>
        <v>0</v>
      </c>
      <c r="R139" s="5">
        <f>IFERROR(IF(G139=1,IF(VLOOKUP(I139,Inputs!$A$20:$G$29,6,FALSE)="Base Increase",VLOOKUP(I139,Inputs!$A$7:$G$16,6,FALSE),0),0),0)</f>
        <v>0</v>
      </c>
      <c r="S139" s="5">
        <f>IFERROR(IF(H139=1,IF(VLOOKUP(I139,Inputs!$A$20:$G$29,7,FALSE)="Base Increase",VLOOKUP(I139,Inputs!$A$7:$G$16,7,FALSE),0),0),0)</f>
        <v>0</v>
      </c>
      <c r="T139" s="5">
        <f t="shared" si="12"/>
        <v>0</v>
      </c>
      <c r="U139" s="5">
        <f t="shared" si="13"/>
        <v>0</v>
      </c>
      <c r="V139" s="5">
        <f t="shared" si="14"/>
        <v>0</v>
      </c>
      <c r="W139" s="5">
        <f t="shared" si="15"/>
        <v>0</v>
      </c>
      <c r="X139" s="5">
        <f>IF(AND(I139&lt;=4,V139&gt;Inputs!$B$32),MAX(C139,Inputs!$B$32),V139)</f>
        <v>0</v>
      </c>
      <c r="Y139" s="5">
        <f>IF(AND(I139&lt;=4,W139&gt;Inputs!$B$32),MAX(C139,Inputs!$B$32),W139)</f>
        <v>0</v>
      </c>
      <c r="Z139" s="5">
        <f>IF(AND(I139&lt;=7,X139&gt;Inputs!$B$33),MAX(C139,Inputs!$B$33),X139)</f>
        <v>0</v>
      </c>
      <c r="AA139" s="5">
        <f>IF(W139&gt;Inputs!$B$34,Inputs!$B$34,Y139)</f>
        <v>0</v>
      </c>
      <c r="AB139" s="5">
        <f>IF(Z139&gt;Inputs!$B$34,Inputs!$B$34,Z139)</f>
        <v>0</v>
      </c>
      <c r="AC139" s="5">
        <f>IF(AA139&gt;Inputs!$B$34,Inputs!$B$34,AA139)</f>
        <v>0</v>
      </c>
      <c r="AD139" s="11">
        <f t="shared" si="16"/>
        <v>0</v>
      </c>
      <c r="AE139" s="11">
        <f t="shared" si="17"/>
        <v>0</v>
      </c>
    </row>
    <row r="140" spans="1:31" x14ac:dyDescent="0.25">
      <c r="A140" s="1">
        <f>'Salary and Rating'!A141</f>
        <v>0</v>
      </c>
      <c r="B140" s="1">
        <f>'Salary and Rating'!B141</f>
        <v>0</v>
      </c>
      <c r="C140" s="13">
        <f>IF(AND(D140=0,E140=1),'Salary and Rating'!C141,'2012-2013'!AD140)</f>
        <v>0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f>'Salary and Rating'!K141</f>
        <v>0</v>
      </c>
      <c r="J140" s="5">
        <f>IFERROR(IF(VLOOKUP(I140,Inputs!$A$20:$G$29,3,FALSE)="Stipend Award",VLOOKUP(I140,Inputs!$A$7:$G$16,3,FALSE),0),0)</f>
        <v>0</v>
      </c>
      <c r="K140" s="5">
        <f>IFERROR(IF(VLOOKUP(I140,Inputs!$A$20:$G$29,4,FALSE)="Stipend Award",VLOOKUP(I140,Inputs!$A$7:$G$16,4,FALSE),0),0)</f>
        <v>0</v>
      </c>
      <c r="L140" s="5">
        <f>IFERROR(IF(F140=1,IF(VLOOKUP(I140,Inputs!$A$20:$G$29,5,FALSE)="Stipend Award",VLOOKUP(I140,Inputs!$A$7:$G$16,5,FALSE),0),0),0)</f>
        <v>0</v>
      </c>
      <c r="M140" s="5">
        <f>IFERROR(IF(G140=1,IF(VLOOKUP(I140,Inputs!$A$20:$G$29,6,FALSE)="Stipend Award",VLOOKUP(I140,Inputs!$A$7:$G$16,6,FALSE),0),0),0)</f>
        <v>0</v>
      </c>
      <c r="N140" s="5">
        <f>IFERROR(IF(H140=1,IF(VLOOKUP(I140,Inputs!$A$20:$G$29,7,FALSE)="Stipend Award",VLOOKUP(I140,Inputs!$A$7:$G$16,7,FALSE),0),0),0)</f>
        <v>0</v>
      </c>
      <c r="O140" s="5">
        <f>IFERROR(IF(VLOOKUP(I140,Inputs!$A$20:$G$29,3,FALSE)="Base Increase",VLOOKUP(I140,Inputs!$A$7:$G$16,3,FALSE),0),0)</f>
        <v>0</v>
      </c>
      <c r="P140" s="5">
        <f>IFERROR(IF(VLOOKUP(I140,Inputs!$A$20:$G$29,4,FALSE)="Base Increase",VLOOKUP(I140,Inputs!$A$7:$G$16,4,FALSE),0),0)</f>
        <v>0</v>
      </c>
      <c r="Q140" s="5">
        <f>IFERROR(IF(F140=1,IF(VLOOKUP(I140,Inputs!$A$20:$G$29,5,FALSE)="Base Increase",VLOOKUP(I140,Inputs!$A$7:$G$16,5,FALSE),0),0),0)</f>
        <v>0</v>
      </c>
      <c r="R140" s="5">
        <f>IFERROR(IF(G140=1,IF(VLOOKUP(I140,Inputs!$A$20:$G$29,6,FALSE)="Base Increase",VLOOKUP(I140,Inputs!$A$7:$G$16,6,FALSE),0),0),0)</f>
        <v>0</v>
      </c>
      <c r="S140" s="5">
        <f>IFERROR(IF(H140=1,IF(VLOOKUP(I140,Inputs!$A$20:$G$29,7,FALSE)="Base Increase",VLOOKUP(I140,Inputs!$A$7:$G$16,7,FALSE),0),0),0)</f>
        <v>0</v>
      </c>
      <c r="T140" s="5">
        <f t="shared" si="12"/>
        <v>0</v>
      </c>
      <c r="U140" s="5">
        <f t="shared" si="13"/>
        <v>0</v>
      </c>
      <c r="V140" s="5">
        <f t="shared" si="14"/>
        <v>0</v>
      </c>
      <c r="W140" s="5">
        <f t="shared" si="15"/>
        <v>0</v>
      </c>
      <c r="X140" s="5">
        <f>IF(AND(I140&lt;=4,V140&gt;Inputs!$B$32),MAX(C140,Inputs!$B$32),V140)</f>
        <v>0</v>
      </c>
      <c r="Y140" s="5">
        <f>IF(AND(I140&lt;=4,W140&gt;Inputs!$B$32),MAX(C140,Inputs!$B$32),W140)</f>
        <v>0</v>
      </c>
      <c r="Z140" s="5">
        <f>IF(AND(I140&lt;=7,X140&gt;Inputs!$B$33),MAX(C140,Inputs!$B$33),X140)</f>
        <v>0</v>
      </c>
      <c r="AA140" s="5">
        <f>IF(W140&gt;Inputs!$B$34,Inputs!$B$34,Y140)</f>
        <v>0</v>
      </c>
      <c r="AB140" s="5">
        <f>IF(Z140&gt;Inputs!$B$34,Inputs!$B$34,Z140)</f>
        <v>0</v>
      </c>
      <c r="AC140" s="5">
        <f>IF(AA140&gt;Inputs!$B$34,Inputs!$B$34,AA140)</f>
        <v>0</v>
      </c>
      <c r="AD140" s="11">
        <f t="shared" si="16"/>
        <v>0</v>
      </c>
      <c r="AE140" s="11">
        <f t="shared" si="17"/>
        <v>0</v>
      </c>
    </row>
    <row r="141" spans="1:31" x14ac:dyDescent="0.25">
      <c r="A141" s="1">
        <f>'Salary and Rating'!A142</f>
        <v>0</v>
      </c>
      <c r="B141" s="1">
        <f>'Salary and Rating'!B142</f>
        <v>0</v>
      </c>
      <c r="C141" s="13">
        <f>IF(AND(D141=0,E141=1),'Salary and Rating'!C142,'2012-2013'!AD141)</f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f>'Salary and Rating'!K142</f>
        <v>0</v>
      </c>
      <c r="J141" s="5">
        <f>IFERROR(IF(VLOOKUP(I141,Inputs!$A$20:$G$29,3,FALSE)="Stipend Award",VLOOKUP(I141,Inputs!$A$7:$G$16,3,FALSE),0),0)</f>
        <v>0</v>
      </c>
      <c r="K141" s="5">
        <f>IFERROR(IF(VLOOKUP(I141,Inputs!$A$20:$G$29,4,FALSE)="Stipend Award",VLOOKUP(I141,Inputs!$A$7:$G$16,4,FALSE),0),0)</f>
        <v>0</v>
      </c>
      <c r="L141" s="5">
        <f>IFERROR(IF(F141=1,IF(VLOOKUP(I141,Inputs!$A$20:$G$29,5,FALSE)="Stipend Award",VLOOKUP(I141,Inputs!$A$7:$G$16,5,FALSE),0),0),0)</f>
        <v>0</v>
      </c>
      <c r="M141" s="5">
        <f>IFERROR(IF(G141=1,IF(VLOOKUP(I141,Inputs!$A$20:$G$29,6,FALSE)="Stipend Award",VLOOKUP(I141,Inputs!$A$7:$G$16,6,FALSE),0),0),0)</f>
        <v>0</v>
      </c>
      <c r="N141" s="5">
        <f>IFERROR(IF(H141=1,IF(VLOOKUP(I141,Inputs!$A$20:$G$29,7,FALSE)="Stipend Award",VLOOKUP(I141,Inputs!$A$7:$G$16,7,FALSE),0),0),0)</f>
        <v>0</v>
      </c>
      <c r="O141" s="5">
        <f>IFERROR(IF(VLOOKUP(I141,Inputs!$A$20:$G$29,3,FALSE)="Base Increase",VLOOKUP(I141,Inputs!$A$7:$G$16,3,FALSE),0),0)</f>
        <v>0</v>
      </c>
      <c r="P141" s="5">
        <f>IFERROR(IF(VLOOKUP(I141,Inputs!$A$20:$G$29,4,FALSE)="Base Increase",VLOOKUP(I141,Inputs!$A$7:$G$16,4,FALSE),0),0)</f>
        <v>0</v>
      </c>
      <c r="Q141" s="5">
        <f>IFERROR(IF(F141=1,IF(VLOOKUP(I141,Inputs!$A$20:$G$29,5,FALSE)="Base Increase",VLOOKUP(I141,Inputs!$A$7:$G$16,5,FALSE),0),0),0)</f>
        <v>0</v>
      </c>
      <c r="R141" s="5">
        <f>IFERROR(IF(G141=1,IF(VLOOKUP(I141,Inputs!$A$20:$G$29,6,FALSE)="Base Increase",VLOOKUP(I141,Inputs!$A$7:$G$16,6,FALSE),0),0),0)</f>
        <v>0</v>
      </c>
      <c r="S141" s="5">
        <f>IFERROR(IF(H141=1,IF(VLOOKUP(I141,Inputs!$A$20:$G$29,7,FALSE)="Base Increase",VLOOKUP(I141,Inputs!$A$7:$G$16,7,FALSE),0),0),0)</f>
        <v>0</v>
      </c>
      <c r="T141" s="5">
        <f t="shared" si="12"/>
        <v>0</v>
      </c>
      <c r="U141" s="5">
        <f t="shared" si="13"/>
        <v>0</v>
      </c>
      <c r="V141" s="5">
        <f t="shared" si="14"/>
        <v>0</v>
      </c>
      <c r="W141" s="5">
        <f t="shared" si="15"/>
        <v>0</v>
      </c>
      <c r="X141" s="5">
        <f>IF(AND(I141&lt;=4,V141&gt;Inputs!$B$32),MAX(C141,Inputs!$B$32),V141)</f>
        <v>0</v>
      </c>
      <c r="Y141" s="5">
        <f>IF(AND(I141&lt;=4,W141&gt;Inputs!$B$32),MAX(C141,Inputs!$B$32),W141)</f>
        <v>0</v>
      </c>
      <c r="Z141" s="5">
        <f>IF(AND(I141&lt;=7,X141&gt;Inputs!$B$33),MAX(C141,Inputs!$B$33),X141)</f>
        <v>0</v>
      </c>
      <c r="AA141" s="5">
        <f>IF(W141&gt;Inputs!$B$34,Inputs!$B$34,Y141)</f>
        <v>0</v>
      </c>
      <c r="AB141" s="5">
        <f>IF(Z141&gt;Inputs!$B$34,Inputs!$B$34,Z141)</f>
        <v>0</v>
      </c>
      <c r="AC141" s="5">
        <f>IF(AA141&gt;Inputs!$B$34,Inputs!$B$34,AA141)</f>
        <v>0</v>
      </c>
      <c r="AD141" s="11">
        <f t="shared" si="16"/>
        <v>0</v>
      </c>
      <c r="AE141" s="11">
        <f t="shared" si="17"/>
        <v>0</v>
      </c>
    </row>
    <row r="142" spans="1:31" x14ac:dyDescent="0.25">
      <c r="A142" s="1">
        <f>'Salary and Rating'!A143</f>
        <v>0</v>
      </c>
      <c r="B142" s="1">
        <f>'Salary and Rating'!B143</f>
        <v>0</v>
      </c>
      <c r="C142" s="13">
        <f>IF(AND(D142=0,E142=1),'Salary and Rating'!C143,'2012-2013'!AD142)</f>
        <v>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f>'Salary and Rating'!K143</f>
        <v>0</v>
      </c>
      <c r="J142" s="5">
        <f>IFERROR(IF(VLOOKUP(I142,Inputs!$A$20:$G$29,3,FALSE)="Stipend Award",VLOOKUP(I142,Inputs!$A$7:$G$16,3,FALSE),0),0)</f>
        <v>0</v>
      </c>
      <c r="K142" s="5">
        <f>IFERROR(IF(VLOOKUP(I142,Inputs!$A$20:$G$29,4,FALSE)="Stipend Award",VLOOKUP(I142,Inputs!$A$7:$G$16,4,FALSE),0),0)</f>
        <v>0</v>
      </c>
      <c r="L142" s="5">
        <f>IFERROR(IF(F142=1,IF(VLOOKUP(I142,Inputs!$A$20:$G$29,5,FALSE)="Stipend Award",VLOOKUP(I142,Inputs!$A$7:$G$16,5,FALSE),0),0),0)</f>
        <v>0</v>
      </c>
      <c r="M142" s="5">
        <f>IFERROR(IF(G142=1,IF(VLOOKUP(I142,Inputs!$A$20:$G$29,6,FALSE)="Stipend Award",VLOOKUP(I142,Inputs!$A$7:$G$16,6,FALSE),0),0),0)</f>
        <v>0</v>
      </c>
      <c r="N142" s="5">
        <f>IFERROR(IF(H142=1,IF(VLOOKUP(I142,Inputs!$A$20:$G$29,7,FALSE)="Stipend Award",VLOOKUP(I142,Inputs!$A$7:$G$16,7,FALSE),0),0),0)</f>
        <v>0</v>
      </c>
      <c r="O142" s="5">
        <f>IFERROR(IF(VLOOKUP(I142,Inputs!$A$20:$G$29,3,FALSE)="Base Increase",VLOOKUP(I142,Inputs!$A$7:$G$16,3,FALSE),0),0)</f>
        <v>0</v>
      </c>
      <c r="P142" s="5">
        <f>IFERROR(IF(VLOOKUP(I142,Inputs!$A$20:$G$29,4,FALSE)="Base Increase",VLOOKUP(I142,Inputs!$A$7:$G$16,4,FALSE),0),0)</f>
        <v>0</v>
      </c>
      <c r="Q142" s="5">
        <f>IFERROR(IF(F142=1,IF(VLOOKUP(I142,Inputs!$A$20:$G$29,5,FALSE)="Base Increase",VLOOKUP(I142,Inputs!$A$7:$G$16,5,FALSE),0),0),0)</f>
        <v>0</v>
      </c>
      <c r="R142" s="5">
        <f>IFERROR(IF(G142=1,IF(VLOOKUP(I142,Inputs!$A$20:$G$29,6,FALSE)="Base Increase",VLOOKUP(I142,Inputs!$A$7:$G$16,6,FALSE),0),0),0)</f>
        <v>0</v>
      </c>
      <c r="S142" s="5">
        <f>IFERROR(IF(H142=1,IF(VLOOKUP(I142,Inputs!$A$20:$G$29,7,FALSE)="Base Increase",VLOOKUP(I142,Inputs!$A$7:$G$16,7,FALSE),0),0),0)</f>
        <v>0</v>
      </c>
      <c r="T142" s="5">
        <f t="shared" si="12"/>
        <v>0</v>
      </c>
      <c r="U142" s="5">
        <f t="shared" si="13"/>
        <v>0</v>
      </c>
      <c r="V142" s="5">
        <f t="shared" si="14"/>
        <v>0</v>
      </c>
      <c r="W142" s="5">
        <f t="shared" si="15"/>
        <v>0</v>
      </c>
      <c r="X142" s="5">
        <f>IF(AND(I142&lt;=4,V142&gt;Inputs!$B$32),MAX(C142,Inputs!$B$32),V142)</f>
        <v>0</v>
      </c>
      <c r="Y142" s="5">
        <f>IF(AND(I142&lt;=4,W142&gt;Inputs!$B$32),MAX(C142,Inputs!$B$32),W142)</f>
        <v>0</v>
      </c>
      <c r="Z142" s="5">
        <f>IF(AND(I142&lt;=7,X142&gt;Inputs!$B$33),MAX(C142,Inputs!$B$33),X142)</f>
        <v>0</v>
      </c>
      <c r="AA142" s="5">
        <f>IF(W142&gt;Inputs!$B$34,Inputs!$B$34,Y142)</f>
        <v>0</v>
      </c>
      <c r="AB142" s="5">
        <f>IF(Z142&gt;Inputs!$B$34,Inputs!$B$34,Z142)</f>
        <v>0</v>
      </c>
      <c r="AC142" s="5">
        <f>IF(AA142&gt;Inputs!$B$34,Inputs!$B$34,AA142)</f>
        <v>0</v>
      </c>
      <c r="AD142" s="11">
        <f t="shared" si="16"/>
        <v>0</v>
      </c>
      <c r="AE142" s="11">
        <f t="shared" si="17"/>
        <v>0</v>
      </c>
    </row>
    <row r="143" spans="1:31" x14ac:dyDescent="0.25">
      <c r="A143" s="1">
        <f>'Salary and Rating'!A144</f>
        <v>0</v>
      </c>
      <c r="B143" s="1">
        <f>'Salary and Rating'!B144</f>
        <v>0</v>
      </c>
      <c r="C143" s="13">
        <f>IF(AND(D143=0,E143=1),'Salary and Rating'!C144,'2012-2013'!AD143)</f>
        <v>0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f>'Salary and Rating'!K144</f>
        <v>0</v>
      </c>
      <c r="J143" s="5">
        <f>IFERROR(IF(VLOOKUP(I143,Inputs!$A$20:$G$29,3,FALSE)="Stipend Award",VLOOKUP(I143,Inputs!$A$7:$G$16,3,FALSE),0),0)</f>
        <v>0</v>
      </c>
      <c r="K143" s="5">
        <f>IFERROR(IF(VLOOKUP(I143,Inputs!$A$20:$G$29,4,FALSE)="Stipend Award",VLOOKUP(I143,Inputs!$A$7:$G$16,4,FALSE),0),0)</f>
        <v>0</v>
      </c>
      <c r="L143" s="5">
        <f>IFERROR(IF(F143=1,IF(VLOOKUP(I143,Inputs!$A$20:$G$29,5,FALSE)="Stipend Award",VLOOKUP(I143,Inputs!$A$7:$G$16,5,FALSE),0),0),0)</f>
        <v>0</v>
      </c>
      <c r="M143" s="5">
        <f>IFERROR(IF(G143=1,IF(VLOOKUP(I143,Inputs!$A$20:$G$29,6,FALSE)="Stipend Award",VLOOKUP(I143,Inputs!$A$7:$G$16,6,FALSE),0),0),0)</f>
        <v>0</v>
      </c>
      <c r="N143" s="5">
        <f>IFERROR(IF(H143=1,IF(VLOOKUP(I143,Inputs!$A$20:$G$29,7,FALSE)="Stipend Award",VLOOKUP(I143,Inputs!$A$7:$G$16,7,FALSE),0),0),0)</f>
        <v>0</v>
      </c>
      <c r="O143" s="5">
        <f>IFERROR(IF(VLOOKUP(I143,Inputs!$A$20:$G$29,3,FALSE)="Base Increase",VLOOKUP(I143,Inputs!$A$7:$G$16,3,FALSE),0),0)</f>
        <v>0</v>
      </c>
      <c r="P143" s="5">
        <f>IFERROR(IF(VLOOKUP(I143,Inputs!$A$20:$G$29,4,FALSE)="Base Increase",VLOOKUP(I143,Inputs!$A$7:$G$16,4,FALSE),0),0)</f>
        <v>0</v>
      </c>
      <c r="Q143" s="5">
        <f>IFERROR(IF(F143=1,IF(VLOOKUP(I143,Inputs!$A$20:$G$29,5,FALSE)="Base Increase",VLOOKUP(I143,Inputs!$A$7:$G$16,5,FALSE),0),0),0)</f>
        <v>0</v>
      </c>
      <c r="R143" s="5">
        <f>IFERROR(IF(G143=1,IF(VLOOKUP(I143,Inputs!$A$20:$G$29,6,FALSE)="Base Increase",VLOOKUP(I143,Inputs!$A$7:$G$16,6,FALSE),0),0),0)</f>
        <v>0</v>
      </c>
      <c r="S143" s="5">
        <f>IFERROR(IF(H143=1,IF(VLOOKUP(I143,Inputs!$A$20:$G$29,7,FALSE)="Base Increase",VLOOKUP(I143,Inputs!$A$7:$G$16,7,FALSE),0),0),0)</f>
        <v>0</v>
      </c>
      <c r="T143" s="5">
        <f t="shared" si="12"/>
        <v>0</v>
      </c>
      <c r="U143" s="5">
        <f t="shared" si="13"/>
        <v>0</v>
      </c>
      <c r="V143" s="5">
        <f t="shared" si="14"/>
        <v>0</v>
      </c>
      <c r="W143" s="5">
        <f t="shared" si="15"/>
        <v>0</v>
      </c>
      <c r="X143" s="5">
        <f>IF(AND(I143&lt;=4,V143&gt;Inputs!$B$32),MAX(C143,Inputs!$B$32),V143)</f>
        <v>0</v>
      </c>
      <c r="Y143" s="5">
        <f>IF(AND(I143&lt;=4,W143&gt;Inputs!$B$32),MAX(C143,Inputs!$B$32),W143)</f>
        <v>0</v>
      </c>
      <c r="Z143" s="5">
        <f>IF(AND(I143&lt;=7,X143&gt;Inputs!$B$33),MAX(C143,Inputs!$B$33),X143)</f>
        <v>0</v>
      </c>
      <c r="AA143" s="5">
        <f>IF(W143&gt;Inputs!$B$34,Inputs!$B$34,Y143)</f>
        <v>0</v>
      </c>
      <c r="AB143" s="5">
        <f>IF(Z143&gt;Inputs!$B$34,Inputs!$B$34,Z143)</f>
        <v>0</v>
      </c>
      <c r="AC143" s="5">
        <f>IF(AA143&gt;Inputs!$B$34,Inputs!$B$34,AA143)</f>
        <v>0</v>
      </c>
      <c r="AD143" s="11">
        <f t="shared" si="16"/>
        <v>0</v>
      </c>
      <c r="AE143" s="11">
        <f t="shared" si="17"/>
        <v>0</v>
      </c>
    </row>
    <row r="144" spans="1:31" x14ac:dyDescent="0.25">
      <c r="A144" s="1">
        <f>'Salary and Rating'!A145</f>
        <v>0</v>
      </c>
      <c r="B144" s="1">
        <f>'Salary and Rating'!B145</f>
        <v>0</v>
      </c>
      <c r="C144" s="13">
        <f>IF(AND(D144=0,E144=1),'Salary and Rating'!C145,'2012-2013'!AD144)</f>
        <v>0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f>'Salary and Rating'!K145</f>
        <v>0</v>
      </c>
      <c r="J144" s="5">
        <f>IFERROR(IF(VLOOKUP(I144,Inputs!$A$20:$G$29,3,FALSE)="Stipend Award",VLOOKUP(I144,Inputs!$A$7:$G$16,3,FALSE),0),0)</f>
        <v>0</v>
      </c>
      <c r="K144" s="5">
        <f>IFERROR(IF(VLOOKUP(I144,Inputs!$A$20:$G$29,4,FALSE)="Stipend Award",VLOOKUP(I144,Inputs!$A$7:$G$16,4,FALSE),0),0)</f>
        <v>0</v>
      </c>
      <c r="L144" s="5">
        <f>IFERROR(IF(F144=1,IF(VLOOKUP(I144,Inputs!$A$20:$G$29,5,FALSE)="Stipend Award",VLOOKUP(I144,Inputs!$A$7:$G$16,5,FALSE),0),0),0)</f>
        <v>0</v>
      </c>
      <c r="M144" s="5">
        <f>IFERROR(IF(G144=1,IF(VLOOKUP(I144,Inputs!$A$20:$G$29,6,FALSE)="Stipend Award",VLOOKUP(I144,Inputs!$A$7:$G$16,6,FALSE),0),0),0)</f>
        <v>0</v>
      </c>
      <c r="N144" s="5">
        <f>IFERROR(IF(H144=1,IF(VLOOKUP(I144,Inputs!$A$20:$G$29,7,FALSE)="Stipend Award",VLOOKUP(I144,Inputs!$A$7:$G$16,7,FALSE),0),0),0)</f>
        <v>0</v>
      </c>
      <c r="O144" s="5">
        <f>IFERROR(IF(VLOOKUP(I144,Inputs!$A$20:$G$29,3,FALSE)="Base Increase",VLOOKUP(I144,Inputs!$A$7:$G$16,3,FALSE),0),0)</f>
        <v>0</v>
      </c>
      <c r="P144" s="5">
        <f>IFERROR(IF(VLOOKUP(I144,Inputs!$A$20:$G$29,4,FALSE)="Base Increase",VLOOKUP(I144,Inputs!$A$7:$G$16,4,FALSE),0),0)</f>
        <v>0</v>
      </c>
      <c r="Q144" s="5">
        <f>IFERROR(IF(F144=1,IF(VLOOKUP(I144,Inputs!$A$20:$G$29,5,FALSE)="Base Increase",VLOOKUP(I144,Inputs!$A$7:$G$16,5,FALSE),0),0),0)</f>
        <v>0</v>
      </c>
      <c r="R144" s="5">
        <f>IFERROR(IF(G144=1,IF(VLOOKUP(I144,Inputs!$A$20:$G$29,6,FALSE)="Base Increase",VLOOKUP(I144,Inputs!$A$7:$G$16,6,FALSE),0),0),0)</f>
        <v>0</v>
      </c>
      <c r="S144" s="5">
        <f>IFERROR(IF(H144=1,IF(VLOOKUP(I144,Inputs!$A$20:$G$29,7,FALSE)="Base Increase",VLOOKUP(I144,Inputs!$A$7:$G$16,7,FALSE),0),0),0)</f>
        <v>0</v>
      </c>
      <c r="T144" s="5">
        <f t="shared" si="12"/>
        <v>0</v>
      </c>
      <c r="U144" s="5">
        <f t="shared" si="13"/>
        <v>0</v>
      </c>
      <c r="V144" s="5">
        <f t="shared" si="14"/>
        <v>0</v>
      </c>
      <c r="W144" s="5">
        <f t="shared" si="15"/>
        <v>0</v>
      </c>
      <c r="X144" s="5">
        <f>IF(AND(I144&lt;=4,V144&gt;Inputs!$B$32),MAX(C144,Inputs!$B$32),V144)</f>
        <v>0</v>
      </c>
      <c r="Y144" s="5">
        <f>IF(AND(I144&lt;=4,W144&gt;Inputs!$B$32),MAX(C144,Inputs!$B$32),W144)</f>
        <v>0</v>
      </c>
      <c r="Z144" s="5">
        <f>IF(AND(I144&lt;=7,X144&gt;Inputs!$B$33),MAX(C144,Inputs!$B$33),X144)</f>
        <v>0</v>
      </c>
      <c r="AA144" s="5">
        <f>IF(W144&gt;Inputs!$B$34,Inputs!$B$34,Y144)</f>
        <v>0</v>
      </c>
      <c r="AB144" s="5">
        <f>IF(Z144&gt;Inputs!$B$34,Inputs!$B$34,Z144)</f>
        <v>0</v>
      </c>
      <c r="AC144" s="5">
        <f>IF(AA144&gt;Inputs!$B$34,Inputs!$B$34,AA144)</f>
        <v>0</v>
      </c>
      <c r="AD144" s="11">
        <f t="shared" si="16"/>
        <v>0</v>
      </c>
      <c r="AE144" s="11">
        <f t="shared" si="17"/>
        <v>0</v>
      </c>
    </row>
    <row r="145" spans="1:31" x14ac:dyDescent="0.25">
      <c r="A145" s="1">
        <f>'Salary and Rating'!A146</f>
        <v>0</v>
      </c>
      <c r="B145" s="1">
        <f>'Salary and Rating'!B146</f>
        <v>0</v>
      </c>
      <c r="C145" s="13">
        <f>IF(AND(D145=0,E145=1),'Salary and Rating'!C146,'2012-2013'!AD145)</f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f>'Salary and Rating'!K146</f>
        <v>0</v>
      </c>
      <c r="J145" s="5">
        <f>IFERROR(IF(VLOOKUP(I145,Inputs!$A$20:$G$29,3,FALSE)="Stipend Award",VLOOKUP(I145,Inputs!$A$7:$G$16,3,FALSE),0),0)</f>
        <v>0</v>
      </c>
      <c r="K145" s="5">
        <f>IFERROR(IF(VLOOKUP(I145,Inputs!$A$20:$G$29,4,FALSE)="Stipend Award",VLOOKUP(I145,Inputs!$A$7:$G$16,4,FALSE),0),0)</f>
        <v>0</v>
      </c>
      <c r="L145" s="5">
        <f>IFERROR(IF(F145=1,IF(VLOOKUP(I145,Inputs!$A$20:$G$29,5,FALSE)="Stipend Award",VLOOKUP(I145,Inputs!$A$7:$G$16,5,FALSE),0),0),0)</f>
        <v>0</v>
      </c>
      <c r="M145" s="5">
        <f>IFERROR(IF(G145=1,IF(VLOOKUP(I145,Inputs!$A$20:$G$29,6,FALSE)="Stipend Award",VLOOKUP(I145,Inputs!$A$7:$G$16,6,FALSE),0),0),0)</f>
        <v>0</v>
      </c>
      <c r="N145" s="5">
        <f>IFERROR(IF(H145=1,IF(VLOOKUP(I145,Inputs!$A$20:$G$29,7,FALSE)="Stipend Award",VLOOKUP(I145,Inputs!$A$7:$G$16,7,FALSE),0),0),0)</f>
        <v>0</v>
      </c>
      <c r="O145" s="5">
        <f>IFERROR(IF(VLOOKUP(I145,Inputs!$A$20:$G$29,3,FALSE)="Base Increase",VLOOKUP(I145,Inputs!$A$7:$G$16,3,FALSE),0),0)</f>
        <v>0</v>
      </c>
      <c r="P145" s="5">
        <f>IFERROR(IF(VLOOKUP(I145,Inputs!$A$20:$G$29,4,FALSE)="Base Increase",VLOOKUP(I145,Inputs!$A$7:$G$16,4,FALSE),0),0)</f>
        <v>0</v>
      </c>
      <c r="Q145" s="5">
        <f>IFERROR(IF(F145=1,IF(VLOOKUP(I145,Inputs!$A$20:$G$29,5,FALSE)="Base Increase",VLOOKUP(I145,Inputs!$A$7:$G$16,5,FALSE),0),0),0)</f>
        <v>0</v>
      </c>
      <c r="R145" s="5">
        <f>IFERROR(IF(G145=1,IF(VLOOKUP(I145,Inputs!$A$20:$G$29,6,FALSE)="Base Increase",VLOOKUP(I145,Inputs!$A$7:$G$16,6,FALSE),0),0),0)</f>
        <v>0</v>
      </c>
      <c r="S145" s="5">
        <f>IFERROR(IF(H145=1,IF(VLOOKUP(I145,Inputs!$A$20:$G$29,7,FALSE)="Base Increase",VLOOKUP(I145,Inputs!$A$7:$G$16,7,FALSE),0),0),0)</f>
        <v>0</v>
      </c>
      <c r="T145" s="5">
        <f t="shared" si="12"/>
        <v>0</v>
      </c>
      <c r="U145" s="5">
        <f t="shared" si="13"/>
        <v>0</v>
      </c>
      <c r="V145" s="5">
        <f t="shared" si="14"/>
        <v>0</v>
      </c>
      <c r="W145" s="5">
        <f t="shared" si="15"/>
        <v>0</v>
      </c>
      <c r="X145" s="5">
        <f>IF(AND(I145&lt;=4,V145&gt;Inputs!$B$32),MAX(C145,Inputs!$B$32),V145)</f>
        <v>0</v>
      </c>
      <c r="Y145" s="5">
        <f>IF(AND(I145&lt;=4,W145&gt;Inputs!$B$32),MAX(C145,Inputs!$B$32),W145)</f>
        <v>0</v>
      </c>
      <c r="Z145" s="5">
        <f>IF(AND(I145&lt;=7,X145&gt;Inputs!$B$33),MAX(C145,Inputs!$B$33),X145)</f>
        <v>0</v>
      </c>
      <c r="AA145" s="5">
        <f>IF(W145&gt;Inputs!$B$34,Inputs!$B$34,Y145)</f>
        <v>0</v>
      </c>
      <c r="AB145" s="5">
        <f>IF(Z145&gt;Inputs!$B$34,Inputs!$B$34,Z145)</f>
        <v>0</v>
      </c>
      <c r="AC145" s="5">
        <f>IF(AA145&gt;Inputs!$B$34,Inputs!$B$34,AA145)</f>
        <v>0</v>
      </c>
      <c r="AD145" s="11">
        <f t="shared" si="16"/>
        <v>0</v>
      </c>
      <c r="AE145" s="11">
        <f t="shared" si="17"/>
        <v>0</v>
      </c>
    </row>
    <row r="146" spans="1:31" x14ac:dyDescent="0.25">
      <c r="A146" s="1">
        <f>'Salary and Rating'!A147</f>
        <v>0</v>
      </c>
      <c r="B146" s="1">
        <f>'Salary and Rating'!B147</f>
        <v>0</v>
      </c>
      <c r="C146" s="13">
        <f>IF(AND(D146=0,E146=1),'Salary and Rating'!C147,'2012-2013'!AD146)</f>
        <v>0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f>'Salary and Rating'!K147</f>
        <v>0</v>
      </c>
      <c r="J146" s="5">
        <f>IFERROR(IF(VLOOKUP(I146,Inputs!$A$20:$G$29,3,FALSE)="Stipend Award",VLOOKUP(I146,Inputs!$A$7:$G$16,3,FALSE),0),0)</f>
        <v>0</v>
      </c>
      <c r="K146" s="5">
        <f>IFERROR(IF(VLOOKUP(I146,Inputs!$A$20:$G$29,4,FALSE)="Stipend Award",VLOOKUP(I146,Inputs!$A$7:$G$16,4,FALSE),0),0)</f>
        <v>0</v>
      </c>
      <c r="L146" s="5">
        <f>IFERROR(IF(F146=1,IF(VLOOKUP(I146,Inputs!$A$20:$G$29,5,FALSE)="Stipend Award",VLOOKUP(I146,Inputs!$A$7:$G$16,5,FALSE),0),0),0)</f>
        <v>0</v>
      </c>
      <c r="M146" s="5">
        <f>IFERROR(IF(G146=1,IF(VLOOKUP(I146,Inputs!$A$20:$G$29,6,FALSE)="Stipend Award",VLOOKUP(I146,Inputs!$A$7:$G$16,6,FALSE),0),0),0)</f>
        <v>0</v>
      </c>
      <c r="N146" s="5">
        <f>IFERROR(IF(H146=1,IF(VLOOKUP(I146,Inputs!$A$20:$G$29,7,FALSE)="Stipend Award",VLOOKUP(I146,Inputs!$A$7:$G$16,7,FALSE),0),0),0)</f>
        <v>0</v>
      </c>
      <c r="O146" s="5">
        <f>IFERROR(IF(VLOOKUP(I146,Inputs!$A$20:$G$29,3,FALSE)="Base Increase",VLOOKUP(I146,Inputs!$A$7:$G$16,3,FALSE),0),0)</f>
        <v>0</v>
      </c>
      <c r="P146" s="5">
        <f>IFERROR(IF(VLOOKUP(I146,Inputs!$A$20:$G$29,4,FALSE)="Base Increase",VLOOKUP(I146,Inputs!$A$7:$G$16,4,FALSE),0),0)</f>
        <v>0</v>
      </c>
      <c r="Q146" s="5">
        <f>IFERROR(IF(F146=1,IF(VLOOKUP(I146,Inputs!$A$20:$G$29,5,FALSE)="Base Increase",VLOOKUP(I146,Inputs!$A$7:$G$16,5,FALSE),0),0),0)</f>
        <v>0</v>
      </c>
      <c r="R146" s="5">
        <f>IFERROR(IF(G146=1,IF(VLOOKUP(I146,Inputs!$A$20:$G$29,6,FALSE)="Base Increase",VLOOKUP(I146,Inputs!$A$7:$G$16,6,FALSE),0),0),0)</f>
        <v>0</v>
      </c>
      <c r="S146" s="5">
        <f>IFERROR(IF(H146=1,IF(VLOOKUP(I146,Inputs!$A$20:$G$29,7,FALSE)="Base Increase",VLOOKUP(I146,Inputs!$A$7:$G$16,7,FALSE),0),0),0)</f>
        <v>0</v>
      </c>
      <c r="T146" s="5">
        <f t="shared" si="12"/>
        <v>0</v>
      </c>
      <c r="U146" s="5">
        <f t="shared" si="13"/>
        <v>0</v>
      </c>
      <c r="V146" s="5">
        <f t="shared" si="14"/>
        <v>0</v>
      </c>
      <c r="W146" s="5">
        <f t="shared" si="15"/>
        <v>0</v>
      </c>
      <c r="X146" s="5">
        <f>IF(AND(I146&lt;=4,V146&gt;Inputs!$B$32),MAX(C146,Inputs!$B$32),V146)</f>
        <v>0</v>
      </c>
      <c r="Y146" s="5">
        <f>IF(AND(I146&lt;=4,W146&gt;Inputs!$B$32),MAX(C146,Inputs!$B$32),W146)</f>
        <v>0</v>
      </c>
      <c r="Z146" s="5">
        <f>IF(AND(I146&lt;=7,X146&gt;Inputs!$B$33),MAX(C146,Inputs!$B$33),X146)</f>
        <v>0</v>
      </c>
      <c r="AA146" s="5">
        <f>IF(W146&gt;Inputs!$B$34,Inputs!$B$34,Y146)</f>
        <v>0</v>
      </c>
      <c r="AB146" s="5">
        <f>IF(Z146&gt;Inputs!$B$34,Inputs!$B$34,Z146)</f>
        <v>0</v>
      </c>
      <c r="AC146" s="5">
        <f>IF(AA146&gt;Inputs!$B$34,Inputs!$B$34,AA146)</f>
        <v>0</v>
      </c>
      <c r="AD146" s="11">
        <f t="shared" si="16"/>
        <v>0</v>
      </c>
      <c r="AE146" s="11">
        <f t="shared" si="17"/>
        <v>0</v>
      </c>
    </row>
    <row r="147" spans="1:31" x14ac:dyDescent="0.25">
      <c r="A147" s="1">
        <f>'Salary and Rating'!A148</f>
        <v>0</v>
      </c>
      <c r="B147" s="1">
        <f>'Salary and Rating'!B148</f>
        <v>0</v>
      </c>
      <c r="C147" s="13">
        <f>IF(AND(D147=0,E147=1),'Salary and Rating'!C148,'2012-2013'!AD147)</f>
        <v>0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5">
        <f>'Salary and Rating'!K148</f>
        <v>0</v>
      </c>
      <c r="J147" s="5">
        <f>IFERROR(IF(VLOOKUP(I147,Inputs!$A$20:$G$29,3,FALSE)="Stipend Award",VLOOKUP(I147,Inputs!$A$7:$G$16,3,FALSE),0),0)</f>
        <v>0</v>
      </c>
      <c r="K147" s="5">
        <f>IFERROR(IF(VLOOKUP(I147,Inputs!$A$20:$G$29,4,FALSE)="Stipend Award",VLOOKUP(I147,Inputs!$A$7:$G$16,4,FALSE),0),0)</f>
        <v>0</v>
      </c>
      <c r="L147" s="5">
        <f>IFERROR(IF(F147=1,IF(VLOOKUP(I147,Inputs!$A$20:$G$29,5,FALSE)="Stipend Award",VLOOKUP(I147,Inputs!$A$7:$G$16,5,FALSE),0),0),0)</f>
        <v>0</v>
      </c>
      <c r="M147" s="5">
        <f>IFERROR(IF(G147=1,IF(VLOOKUP(I147,Inputs!$A$20:$G$29,6,FALSE)="Stipend Award",VLOOKUP(I147,Inputs!$A$7:$G$16,6,FALSE),0),0),0)</f>
        <v>0</v>
      </c>
      <c r="N147" s="5">
        <f>IFERROR(IF(H147=1,IF(VLOOKUP(I147,Inputs!$A$20:$G$29,7,FALSE)="Stipend Award",VLOOKUP(I147,Inputs!$A$7:$G$16,7,FALSE),0),0),0)</f>
        <v>0</v>
      </c>
      <c r="O147" s="5">
        <f>IFERROR(IF(VLOOKUP(I147,Inputs!$A$20:$G$29,3,FALSE)="Base Increase",VLOOKUP(I147,Inputs!$A$7:$G$16,3,FALSE),0),0)</f>
        <v>0</v>
      </c>
      <c r="P147" s="5">
        <f>IFERROR(IF(VLOOKUP(I147,Inputs!$A$20:$G$29,4,FALSE)="Base Increase",VLOOKUP(I147,Inputs!$A$7:$G$16,4,FALSE),0),0)</f>
        <v>0</v>
      </c>
      <c r="Q147" s="5">
        <f>IFERROR(IF(F147=1,IF(VLOOKUP(I147,Inputs!$A$20:$G$29,5,FALSE)="Base Increase",VLOOKUP(I147,Inputs!$A$7:$G$16,5,FALSE),0),0),0)</f>
        <v>0</v>
      </c>
      <c r="R147" s="5">
        <f>IFERROR(IF(G147=1,IF(VLOOKUP(I147,Inputs!$A$20:$G$29,6,FALSE)="Base Increase",VLOOKUP(I147,Inputs!$A$7:$G$16,6,FALSE),0),0),0)</f>
        <v>0</v>
      </c>
      <c r="S147" s="5">
        <f>IFERROR(IF(H147=1,IF(VLOOKUP(I147,Inputs!$A$20:$G$29,7,FALSE)="Base Increase",VLOOKUP(I147,Inputs!$A$7:$G$16,7,FALSE),0),0),0)</f>
        <v>0</v>
      </c>
      <c r="T147" s="5">
        <f t="shared" si="12"/>
        <v>0</v>
      </c>
      <c r="U147" s="5">
        <f t="shared" si="13"/>
        <v>0</v>
      </c>
      <c r="V147" s="5">
        <f t="shared" si="14"/>
        <v>0</v>
      </c>
      <c r="W147" s="5">
        <f t="shared" si="15"/>
        <v>0</v>
      </c>
      <c r="X147" s="5">
        <f>IF(AND(I147&lt;=4,V147&gt;Inputs!$B$32),MAX(C147,Inputs!$B$32),V147)</f>
        <v>0</v>
      </c>
      <c r="Y147" s="5">
        <f>IF(AND(I147&lt;=4,W147&gt;Inputs!$B$32),MAX(C147,Inputs!$B$32),W147)</f>
        <v>0</v>
      </c>
      <c r="Z147" s="5">
        <f>IF(AND(I147&lt;=7,X147&gt;Inputs!$B$33),MAX(C147,Inputs!$B$33),X147)</f>
        <v>0</v>
      </c>
      <c r="AA147" s="5">
        <f>IF(W147&gt;Inputs!$B$34,Inputs!$B$34,Y147)</f>
        <v>0</v>
      </c>
      <c r="AB147" s="5">
        <f>IF(Z147&gt;Inputs!$B$34,Inputs!$B$34,Z147)</f>
        <v>0</v>
      </c>
      <c r="AC147" s="5">
        <f>IF(AA147&gt;Inputs!$B$34,Inputs!$B$34,AA147)</f>
        <v>0</v>
      </c>
      <c r="AD147" s="11">
        <f t="shared" si="16"/>
        <v>0</v>
      </c>
      <c r="AE147" s="11">
        <f t="shared" si="17"/>
        <v>0</v>
      </c>
    </row>
    <row r="148" spans="1:31" x14ac:dyDescent="0.25">
      <c r="A148" s="1">
        <f>'Salary and Rating'!A149</f>
        <v>0</v>
      </c>
      <c r="B148" s="1">
        <f>'Salary and Rating'!B149</f>
        <v>0</v>
      </c>
      <c r="C148" s="13">
        <f>IF(AND(D148=0,E148=1),'Salary and Rating'!C149,'2012-2013'!AD148)</f>
        <v>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f>'Salary and Rating'!K149</f>
        <v>0</v>
      </c>
      <c r="J148" s="5">
        <f>IFERROR(IF(VLOOKUP(I148,Inputs!$A$20:$G$29,3,FALSE)="Stipend Award",VLOOKUP(I148,Inputs!$A$7:$G$16,3,FALSE),0),0)</f>
        <v>0</v>
      </c>
      <c r="K148" s="5">
        <f>IFERROR(IF(VLOOKUP(I148,Inputs!$A$20:$G$29,4,FALSE)="Stipend Award",VLOOKUP(I148,Inputs!$A$7:$G$16,4,FALSE),0),0)</f>
        <v>0</v>
      </c>
      <c r="L148" s="5">
        <f>IFERROR(IF(F148=1,IF(VLOOKUP(I148,Inputs!$A$20:$G$29,5,FALSE)="Stipend Award",VLOOKUP(I148,Inputs!$A$7:$G$16,5,FALSE),0),0),0)</f>
        <v>0</v>
      </c>
      <c r="M148" s="5">
        <f>IFERROR(IF(G148=1,IF(VLOOKUP(I148,Inputs!$A$20:$G$29,6,FALSE)="Stipend Award",VLOOKUP(I148,Inputs!$A$7:$G$16,6,FALSE),0),0),0)</f>
        <v>0</v>
      </c>
      <c r="N148" s="5">
        <f>IFERROR(IF(H148=1,IF(VLOOKUP(I148,Inputs!$A$20:$G$29,7,FALSE)="Stipend Award",VLOOKUP(I148,Inputs!$A$7:$G$16,7,FALSE),0),0),0)</f>
        <v>0</v>
      </c>
      <c r="O148" s="5">
        <f>IFERROR(IF(VLOOKUP(I148,Inputs!$A$20:$G$29,3,FALSE)="Base Increase",VLOOKUP(I148,Inputs!$A$7:$G$16,3,FALSE),0),0)</f>
        <v>0</v>
      </c>
      <c r="P148" s="5">
        <f>IFERROR(IF(VLOOKUP(I148,Inputs!$A$20:$G$29,4,FALSE)="Base Increase",VLOOKUP(I148,Inputs!$A$7:$G$16,4,FALSE),0),0)</f>
        <v>0</v>
      </c>
      <c r="Q148" s="5">
        <f>IFERROR(IF(F148=1,IF(VLOOKUP(I148,Inputs!$A$20:$G$29,5,FALSE)="Base Increase",VLOOKUP(I148,Inputs!$A$7:$G$16,5,FALSE),0),0),0)</f>
        <v>0</v>
      </c>
      <c r="R148" s="5">
        <f>IFERROR(IF(G148=1,IF(VLOOKUP(I148,Inputs!$A$20:$G$29,6,FALSE)="Base Increase",VLOOKUP(I148,Inputs!$A$7:$G$16,6,FALSE),0),0),0)</f>
        <v>0</v>
      </c>
      <c r="S148" s="5">
        <f>IFERROR(IF(H148=1,IF(VLOOKUP(I148,Inputs!$A$20:$G$29,7,FALSE)="Base Increase",VLOOKUP(I148,Inputs!$A$7:$G$16,7,FALSE),0),0),0)</f>
        <v>0</v>
      </c>
      <c r="T148" s="5">
        <f t="shared" si="12"/>
        <v>0</v>
      </c>
      <c r="U148" s="5">
        <f t="shared" si="13"/>
        <v>0</v>
      </c>
      <c r="V148" s="5">
        <f t="shared" si="14"/>
        <v>0</v>
      </c>
      <c r="W148" s="5">
        <f t="shared" si="15"/>
        <v>0</v>
      </c>
      <c r="X148" s="5">
        <f>IF(AND(I148&lt;=4,V148&gt;Inputs!$B$32),MAX(C148,Inputs!$B$32),V148)</f>
        <v>0</v>
      </c>
      <c r="Y148" s="5">
        <f>IF(AND(I148&lt;=4,W148&gt;Inputs!$B$32),MAX(C148,Inputs!$B$32),W148)</f>
        <v>0</v>
      </c>
      <c r="Z148" s="5">
        <f>IF(AND(I148&lt;=7,X148&gt;Inputs!$B$33),MAX(C148,Inputs!$B$33),X148)</f>
        <v>0</v>
      </c>
      <c r="AA148" s="5">
        <f>IF(W148&gt;Inputs!$B$34,Inputs!$B$34,Y148)</f>
        <v>0</v>
      </c>
      <c r="AB148" s="5">
        <f>IF(Z148&gt;Inputs!$B$34,Inputs!$B$34,Z148)</f>
        <v>0</v>
      </c>
      <c r="AC148" s="5">
        <f>IF(AA148&gt;Inputs!$B$34,Inputs!$B$34,AA148)</f>
        <v>0</v>
      </c>
      <c r="AD148" s="11">
        <f t="shared" si="16"/>
        <v>0</v>
      </c>
      <c r="AE148" s="11">
        <f t="shared" si="17"/>
        <v>0</v>
      </c>
    </row>
    <row r="149" spans="1:31" x14ac:dyDescent="0.25">
      <c r="A149" s="1">
        <f>'Salary and Rating'!A150</f>
        <v>0</v>
      </c>
      <c r="B149" s="1">
        <f>'Salary and Rating'!B150</f>
        <v>0</v>
      </c>
      <c r="C149" s="13">
        <f>IF(AND(D149=0,E149=1),'Salary and Rating'!C150,'2012-2013'!AD149)</f>
        <v>0</v>
      </c>
      <c r="D149" s="5">
        <v>0</v>
      </c>
      <c r="E149" s="5">
        <v>0</v>
      </c>
      <c r="F149" s="5">
        <v>0</v>
      </c>
      <c r="G149" s="5">
        <v>0</v>
      </c>
      <c r="H149" s="5">
        <v>0</v>
      </c>
      <c r="I149" s="5">
        <f>'Salary and Rating'!K150</f>
        <v>0</v>
      </c>
      <c r="J149" s="5">
        <f>IFERROR(IF(VLOOKUP(I149,Inputs!$A$20:$G$29,3,FALSE)="Stipend Award",VLOOKUP(I149,Inputs!$A$7:$G$16,3,FALSE),0),0)</f>
        <v>0</v>
      </c>
      <c r="K149" s="5">
        <f>IFERROR(IF(VLOOKUP(I149,Inputs!$A$20:$G$29,4,FALSE)="Stipend Award",VLOOKUP(I149,Inputs!$A$7:$G$16,4,FALSE),0),0)</f>
        <v>0</v>
      </c>
      <c r="L149" s="5">
        <f>IFERROR(IF(F149=1,IF(VLOOKUP(I149,Inputs!$A$20:$G$29,5,FALSE)="Stipend Award",VLOOKUP(I149,Inputs!$A$7:$G$16,5,FALSE),0),0),0)</f>
        <v>0</v>
      </c>
      <c r="M149" s="5">
        <f>IFERROR(IF(G149=1,IF(VLOOKUP(I149,Inputs!$A$20:$G$29,6,FALSE)="Stipend Award",VLOOKUP(I149,Inputs!$A$7:$G$16,6,FALSE),0),0),0)</f>
        <v>0</v>
      </c>
      <c r="N149" s="5">
        <f>IFERROR(IF(H149=1,IF(VLOOKUP(I149,Inputs!$A$20:$G$29,7,FALSE)="Stipend Award",VLOOKUP(I149,Inputs!$A$7:$G$16,7,FALSE),0),0),0)</f>
        <v>0</v>
      </c>
      <c r="O149" s="5">
        <f>IFERROR(IF(VLOOKUP(I149,Inputs!$A$20:$G$29,3,FALSE)="Base Increase",VLOOKUP(I149,Inputs!$A$7:$G$16,3,FALSE),0),0)</f>
        <v>0</v>
      </c>
      <c r="P149" s="5">
        <f>IFERROR(IF(VLOOKUP(I149,Inputs!$A$20:$G$29,4,FALSE)="Base Increase",VLOOKUP(I149,Inputs!$A$7:$G$16,4,FALSE),0),0)</f>
        <v>0</v>
      </c>
      <c r="Q149" s="5">
        <f>IFERROR(IF(F149=1,IF(VLOOKUP(I149,Inputs!$A$20:$G$29,5,FALSE)="Base Increase",VLOOKUP(I149,Inputs!$A$7:$G$16,5,FALSE),0),0),0)</f>
        <v>0</v>
      </c>
      <c r="R149" s="5">
        <f>IFERROR(IF(G149=1,IF(VLOOKUP(I149,Inputs!$A$20:$G$29,6,FALSE)="Base Increase",VLOOKUP(I149,Inputs!$A$7:$G$16,6,FALSE),0),0),0)</f>
        <v>0</v>
      </c>
      <c r="S149" s="5">
        <f>IFERROR(IF(H149=1,IF(VLOOKUP(I149,Inputs!$A$20:$G$29,7,FALSE)="Base Increase",VLOOKUP(I149,Inputs!$A$7:$G$16,7,FALSE),0),0),0)</f>
        <v>0</v>
      </c>
      <c r="T149" s="5">
        <f t="shared" si="12"/>
        <v>0</v>
      </c>
      <c r="U149" s="5">
        <f t="shared" si="13"/>
        <v>0</v>
      </c>
      <c r="V149" s="5">
        <f t="shared" si="14"/>
        <v>0</v>
      </c>
      <c r="W149" s="5">
        <f t="shared" si="15"/>
        <v>0</v>
      </c>
      <c r="X149" s="5">
        <f>IF(AND(I149&lt;=4,V149&gt;Inputs!$B$32),MAX(C149,Inputs!$B$32),V149)</f>
        <v>0</v>
      </c>
      <c r="Y149" s="5">
        <f>IF(AND(I149&lt;=4,W149&gt;Inputs!$B$32),MAX(C149,Inputs!$B$32),W149)</f>
        <v>0</v>
      </c>
      <c r="Z149" s="5">
        <f>IF(AND(I149&lt;=7,X149&gt;Inputs!$B$33),MAX(C149,Inputs!$B$33),X149)</f>
        <v>0</v>
      </c>
      <c r="AA149" s="5">
        <f>IF(W149&gt;Inputs!$B$34,Inputs!$B$34,Y149)</f>
        <v>0</v>
      </c>
      <c r="AB149" s="5">
        <f>IF(Z149&gt;Inputs!$B$34,Inputs!$B$34,Z149)</f>
        <v>0</v>
      </c>
      <c r="AC149" s="5">
        <f>IF(AA149&gt;Inputs!$B$34,Inputs!$B$34,AA149)</f>
        <v>0</v>
      </c>
      <c r="AD149" s="11">
        <f t="shared" si="16"/>
        <v>0</v>
      </c>
      <c r="AE149" s="11">
        <f t="shared" si="17"/>
        <v>0</v>
      </c>
    </row>
    <row r="150" spans="1:31" x14ac:dyDescent="0.25">
      <c r="A150" s="1">
        <f>'Salary and Rating'!A151</f>
        <v>0</v>
      </c>
      <c r="B150" s="1">
        <f>'Salary and Rating'!B151</f>
        <v>0</v>
      </c>
      <c r="C150" s="13">
        <f>IF(AND(D150=0,E150=1),'Salary and Rating'!C151,'2012-2013'!AD150)</f>
        <v>0</v>
      </c>
      <c r="D150" s="5">
        <v>0</v>
      </c>
      <c r="E150" s="5">
        <v>0</v>
      </c>
      <c r="F150" s="5">
        <v>0</v>
      </c>
      <c r="G150" s="5">
        <v>0</v>
      </c>
      <c r="H150" s="5">
        <v>0</v>
      </c>
      <c r="I150" s="5">
        <f>'Salary and Rating'!K151</f>
        <v>0</v>
      </c>
      <c r="J150" s="5">
        <f>IFERROR(IF(VLOOKUP(I150,Inputs!$A$20:$G$29,3,FALSE)="Stipend Award",VLOOKUP(I150,Inputs!$A$7:$G$16,3,FALSE),0),0)</f>
        <v>0</v>
      </c>
      <c r="K150" s="5">
        <f>IFERROR(IF(VLOOKUP(I150,Inputs!$A$20:$G$29,4,FALSE)="Stipend Award",VLOOKUP(I150,Inputs!$A$7:$G$16,4,FALSE),0),0)</f>
        <v>0</v>
      </c>
      <c r="L150" s="5">
        <f>IFERROR(IF(F150=1,IF(VLOOKUP(I150,Inputs!$A$20:$G$29,5,FALSE)="Stipend Award",VLOOKUP(I150,Inputs!$A$7:$G$16,5,FALSE),0),0),0)</f>
        <v>0</v>
      </c>
      <c r="M150" s="5">
        <f>IFERROR(IF(G150=1,IF(VLOOKUP(I150,Inputs!$A$20:$G$29,6,FALSE)="Stipend Award",VLOOKUP(I150,Inputs!$A$7:$G$16,6,FALSE),0),0),0)</f>
        <v>0</v>
      </c>
      <c r="N150" s="5">
        <f>IFERROR(IF(H150=1,IF(VLOOKUP(I150,Inputs!$A$20:$G$29,7,FALSE)="Stipend Award",VLOOKUP(I150,Inputs!$A$7:$G$16,7,FALSE),0),0),0)</f>
        <v>0</v>
      </c>
      <c r="O150" s="5">
        <f>IFERROR(IF(VLOOKUP(I150,Inputs!$A$20:$G$29,3,FALSE)="Base Increase",VLOOKUP(I150,Inputs!$A$7:$G$16,3,FALSE),0),0)</f>
        <v>0</v>
      </c>
      <c r="P150" s="5">
        <f>IFERROR(IF(VLOOKUP(I150,Inputs!$A$20:$G$29,4,FALSE)="Base Increase",VLOOKUP(I150,Inputs!$A$7:$G$16,4,FALSE),0),0)</f>
        <v>0</v>
      </c>
      <c r="Q150" s="5">
        <f>IFERROR(IF(F150=1,IF(VLOOKUP(I150,Inputs!$A$20:$G$29,5,FALSE)="Base Increase",VLOOKUP(I150,Inputs!$A$7:$G$16,5,FALSE),0),0),0)</f>
        <v>0</v>
      </c>
      <c r="R150" s="5">
        <f>IFERROR(IF(G150=1,IF(VLOOKUP(I150,Inputs!$A$20:$G$29,6,FALSE)="Base Increase",VLOOKUP(I150,Inputs!$A$7:$G$16,6,FALSE),0),0),0)</f>
        <v>0</v>
      </c>
      <c r="S150" s="5">
        <f>IFERROR(IF(H150=1,IF(VLOOKUP(I150,Inputs!$A$20:$G$29,7,FALSE)="Base Increase",VLOOKUP(I150,Inputs!$A$7:$G$16,7,FALSE),0),0),0)</f>
        <v>0</v>
      </c>
      <c r="T150" s="5">
        <f t="shared" si="12"/>
        <v>0</v>
      </c>
      <c r="U150" s="5">
        <f t="shared" si="13"/>
        <v>0</v>
      </c>
      <c r="V150" s="5">
        <f t="shared" si="14"/>
        <v>0</v>
      </c>
      <c r="W150" s="5">
        <f t="shared" si="15"/>
        <v>0</v>
      </c>
      <c r="X150" s="5">
        <f>IF(AND(I150&lt;=4,V150&gt;Inputs!$B$32),MAX(C150,Inputs!$B$32),V150)</f>
        <v>0</v>
      </c>
      <c r="Y150" s="5">
        <f>IF(AND(I150&lt;=4,W150&gt;Inputs!$B$32),MAX(C150,Inputs!$B$32),W150)</f>
        <v>0</v>
      </c>
      <c r="Z150" s="5">
        <f>IF(AND(I150&lt;=7,X150&gt;Inputs!$B$33),MAX(C150,Inputs!$B$33),X150)</f>
        <v>0</v>
      </c>
      <c r="AA150" s="5">
        <f>IF(W150&gt;Inputs!$B$34,Inputs!$B$34,Y150)</f>
        <v>0</v>
      </c>
      <c r="AB150" s="5">
        <f>IF(Z150&gt;Inputs!$B$34,Inputs!$B$34,Z150)</f>
        <v>0</v>
      </c>
      <c r="AC150" s="5">
        <f>IF(AA150&gt;Inputs!$B$34,Inputs!$B$34,AA150)</f>
        <v>0</v>
      </c>
      <c r="AD150" s="11">
        <f t="shared" si="16"/>
        <v>0</v>
      </c>
      <c r="AE150" s="11">
        <f t="shared" si="17"/>
        <v>0</v>
      </c>
    </row>
    <row r="151" spans="1:31" x14ac:dyDescent="0.25">
      <c r="A151" s="1">
        <f>'Salary and Rating'!A152</f>
        <v>0</v>
      </c>
      <c r="B151" s="1">
        <f>'Salary and Rating'!B152</f>
        <v>0</v>
      </c>
      <c r="C151" s="13">
        <f>IF(AND(D151=0,E151=1),'Salary and Rating'!C152,'2012-2013'!AD151)</f>
        <v>0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f>'Salary and Rating'!K152</f>
        <v>0</v>
      </c>
      <c r="J151" s="5">
        <f>IFERROR(IF(VLOOKUP(I151,Inputs!$A$20:$G$29,3,FALSE)="Stipend Award",VLOOKUP(I151,Inputs!$A$7:$G$16,3,FALSE),0),0)</f>
        <v>0</v>
      </c>
      <c r="K151" s="5">
        <f>IFERROR(IF(VLOOKUP(I151,Inputs!$A$20:$G$29,4,FALSE)="Stipend Award",VLOOKUP(I151,Inputs!$A$7:$G$16,4,FALSE),0),0)</f>
        <v>0</v>
      </c>
      <c r="L151" s="5">
        <f>IFERROR(IF(F151=1,IF(VLOOKUP(I151,Inputs!$A$20:$G$29,5,FALSE)="Stipend Award",VLOOKUP(I151,Inputs!$A$7:$G$16,5,FALSE),0),0),0)</f>
        <v>0</v>
      </c>
      <c r="M151" s="5">
        <f>IFERROR(IF(G151=1,IF(VLOOKUP(I151,Inputs!$A$20:$G$29,6,FALSE)="Stipend Award",VLOOKUP(I151,Inputs!$A$7:$G$16,6,FALSE),0),0),0)</f>
        <v>0</v>
      </c>
      <c r="N151" s="5">
        <f>IFERROR(IF(H151=1,IF(VLOOKUP(I151,Inputs!$A$20:$G$29,7,FALSE)="Stipend Award",VLOOKUP(I151,Inputs!$A$7:$G$16,7,FALSE),0),0),0)</f>
        <v>0</v>
      </c>
      <c r="O151" s="5">
        <f>IFERROR(IF(VLOOKUP(I151,Inputs!$A$20:$G$29,3,FALSE)="Base Increase",VLOOKUP(I151,Inputs!$A$7:$G$16,3,FALSE),0),0)</f>
        <v>0</v>
      </c>
      <c r="P151" s="5">
        <f>IFERROR(IF(VLOOKUP(I151,Inputs!$A$20:$G$29,4,FALSE)="Base Increase",VLOOKUP(I151,Inputs!$A$7:$G$16,4,FALSE),0),0)</f>
        <v>0</v>
      </c>
      <c r="Q151" s="5">
        <f>IFERROR(IF(F151=1,IF(VLOOKUP(I151,Inputs!$A$20:$G$29,5,FALSE)="Base Increase",VLOOKUP(I151,Inputs!$A$7:$G$16,5,FALSE),0),0),0)</f>
        <v>0</v>
      </c>
      <c r="R151" s="5">
        <f>IFERROR(IF(G151=1,IF(VLOOKUP(I151,Inputs!$A$20:$G$29,6,FALSE)="Base Increase",VLOOKUP(I151,Inputs!$A$7:$G$16,6,FALSE),0),0),0)</f>
        <v>0</v>
      </c>
      <c r="S151" s="5">
        <f>IFERROR(IF(H151=1,IF(VLOOKUP(I151,Inputs!$A$20:$G$29,7,FALSE)="Base Increase",VLOOKUP(I151,Inputs!$A$7:$G$16,7,FALSE),0),0),0)</f>
        <v>0</v>
      </c>
      <c r="T151" s="5">
        <f t="shared" si="12"/>
        <v>0</v>
      </c>
      <c r="U151" s="5">
        <f t="shared" si="13"/>
        <v>0</v>
      </c>
      <c r="V151" s="5">
        <f t="shared" si="14"/>
        <v>0</v>
      </c>
      <c r="W151" s="5">
        <f t="shared" si="15"/>
        <v>0</v>
      </c>
      <c r="X151" s="5">
        <f>IF(AND(I151&lt;=4,V151&gt;Inputs!$B$32),MAX(C151,Inputs!$B$32),V151)</f>
        <v>0</v>
      </c>
      <c r="Y151" s="5">
        <f>IF(AND(I151&lt;=4,W151&gt;Inputs!$B$32),MAX(C151,Inputs!$B$32),W151)</f>
        <v>0</v>
      </c>
      <c r="Z151" s="5">
        <f>IF(AND(I151&lt;=7,X151&gt;Inputs!$B$33),MAX(C151,Inputs!$B$33),X151)</f>
        <v>0</v>
      </c>
      <c r="AA151" s="5">
        <f>IF(W151&gt;Inputs!$B$34,Inputs!$B$34,Y151)</f>
        <v>0</v>
      </c>
      <c r="AB151" s="5">
        <f>IF(Z151&gt;Inputs!$B$34,Inputs!$B$34,Z151)</f>
        <v>0</v>
      </c>
      <c r="AC151" s="5">
        <f>IF(AA151&gt;Inputs!$B$34,Inputs!$B$34,AA151)</f>
        <v>0</v>
      </c>
      <c r="AD151" s="11">
        <f t="shared" si="16"/>
        <v>0</v>
      </c>
      <c r="AE151" s="11">
        <f t="shared" si="17"/>
        <v>0</v>
      </c>
    </row>
    <row r="152" spans="1:31" x14ac:dyDescent="0.25">
      <c r="A152" s="1">
        <f>'Salary and Rating'!A153</f>
        <v>0</v>
      </c>
      <c r="B152" s="1">
        <f>'Salary and Rating'!B153</f>
        <v>0</v>
      </c>
      <c r="C152" s="13">
        <f>IF(AND(D152=0,E152=1),'Salary and Rating'!C153,'2012-2013'!AD152)</f>
        <v>0</v>
      </c>
      <c r="D152" s="5">
        <v>0</v>
      </c>
      <c r="E152" s="5">
        <v>0</v>
      </c>
      <c r="F152" s="5">
        <v>0</v>
      </c>
      <c r="G152" s="5">
        <v>0</v>
      </c>
      <c r="H152" s="5">
        <v>0</v>
      </c>
      <c r="I152" s="5">
        <f>'Salary and Rating'!K153</f>
        <v>0</v>
      </c>
      <c r="J152" s="5">
        <f>IFERROR(IF(VLOOKUP(I152,Inputs!$A$20:$G$29,3,FALSE)="Stipend Award",VLOOKUP(I152,Inputs!$A$7:$G$16,3,FALSE),0),0)</f>
        <v>0</v>
      </c>
      <c r="K152" s="5">
        <f>IFERROR(IF(VLOOKUP(I152,Inputs!$A$20:$G$29,4,FALSE)="Stipend Award",VLOOKUP(I152,Inputs!$A$7:$G$16,4,FALSE),0),0)</f>
        <v>0</v>
      </c>
      <c r="L152" s="5">
        <f>IFERROR(IF(F152=1,IF(VLOOKUP(I152,Inputs!$A$20:$G$29,5,FALSE)="Stipend Award",VLOOKUP(I152,Inputs!$A$7:$G$16,5,FALSE),0),0),0)</f>
        <v>0</v>
      </c>
      <c r="M152" s="5">
        <f>IFERROR(IF(G152=1,IF(VLOOKUP(I152,Inputs!$A$20:$G$29,6,FALSE)="Stipend Award",VLOOKUP(I152,Inputs!$A$7:$G$16,6,FALSE),0),0),0)</f>
        <v>0</v>
      </c>
      <c r="N152" s="5">
        <f>IFERROR(IF(H152=1,IF(VLOOKUP(I152,Inputs!$A$20:$G$29,7,FALSE)="Stipend Award",VLOOKUP(I152,Inputs!$A$7:$G$16,7,FALSE),0),0),0)</f>
        <v>0</v>
      </c>
      <c r="O152" s="5">
        <f>IFERROR(IF(VLOOKUP(I152,Inputs!$A$20:$G$29,3,FALSE)="Base Increase",VLOOKUP(I152,Inputs!$A$7:$G$16,3,FALSE),0),0)</f>
        <v>0</v>
      </c>
      <c r="P152" s="5">
        <f>IFERROR(IF(VLOOKUP(I152,Inputs!$A$20:$G$29,4,FALSE)="Base Increase",VLOOKUP(I152,Inputs!$A$7:$G$16,4,FALSE),0),0)</f>
        <v>0</v>
      </c>
      <c r="Q152" s="5">
        <f>IFERROR(IF(F152=1,IF(VLOOKUP(I152,Inputs!$A$20:$G$29,5,FALSE)="Base Increase",VLOOKUP(I152,Inputs!$A$7:$G$16,5,FALSE),0),0),0)</f>
        <v>0</v>
      </c>
      <c r="R152" s="5">
        <f>IFERROR(IF(G152=1,IF(VLOOKUP(I152,Inputs!$A$20:$G$29,6,FALSE)="Base Increase",VLOOKUP(I152,Inputs!$A$7:$G$16,6,FALSE),0),0),0)</f>
        <v>0</v>
      </c>
      <c r="S152" s="5">
        <f>IFERROR(IF(H152=1,IF(VLOOKUP(I152,Inputs!$A$20:$G$29,7,FALSE)="Base Increase",VLOOKUP(I152,Inputs!$A$7:$G$16,7,FALSE),0),0),0)</f>
        <v>0</v>
      </c>
      <c r="T152" s="5">
        <f t="shared" si="12"/>
        <v>0</v>
      </c>
      <c r="U152" s="5">
        <f t="shared" si="13"/>
        <v>0</v>
      </c>
      <c r="V152" s="5">
        <f t="shared" si="14"/>
        <v>0</v>
      </c>
      <c r="W152" s="5">
        <f t="shared" si="15"/>
        <v>0</v>
      </c>
      <c r="X152" s="5">
        <f>IF(AND(I152&lt;=4,V152&gt;Inputs!$B$32),MAX(C152,Inputs!$B$32),V152)</f>
        <v>0</v>
      </c>
      <c r="Y152" s="5">
        <f>IF(AND(I152&lt;=4,W152&gt;Inputs!$B$32),MAX(C152,Inputs!$B$32),W152)</f>
        <v>0</v>
      </c>
      <c r="Z152" s="5">
        <f>IF(AND(I152&lt;=7,X152&gt;Inputs!$B$33),MAX(C152,Inputs!$B$33),X152)</f>
        <v>0</v>
      </c>
      <c r="AA152" s="5">
        <f>IF(W152&gt;Inputs!$B$34,Inputs!$B$34,Y152)</f>
        <v>0</v>
      </c>
      <c r="AB152" s="5">
        <f>IF(Z152&gt;Inputs!$B$34,Inputs!$B$34,Z152)</f>
        <v>0</v>
      </c>
      <c r="AC152" s="5">
        <f>IF(AA152&gt;Inputs!$B$34,Inputs!$B$34,AA152)</f>
        <v>0</v>
      </c>
      <c r="AD152" s="11">
        <f t="shared" si="16"/>
        <v>0</v>
      </c>
      <c r="AE152" s="11">
        <f t="shared" si="17"/>
        <v>0</v>
      </c>
    </row>
    <row r="153" spans="1:31" x14ac:dyDescent="0.25">
      <c r="A153" s="1">
        <f>'Salary and Rating'!A154</f>
        <v>0</v>
      </c>
      <c r="B153" s="1">
        <f>'Salary and Rating'!B154</f>
        <v>0</v>
      </c>
      <c r="C153" s="13">
        <f>IF(AND(D153=0,E153=1),'Salary and Rating'!C154,'2012-2013'!AD153)</f>
        <v>0</v>
      </c>
      <c r="D153" s="5">
        <v>0</v>
      </c>
      <c r="E153" s="5">
        <v>0</v>
      </c>
      <c r="F153" s="5">
        <v>0</v>
      </c>
      <c r="G153" s="5">
        <v>0</v>
      </c>
      <c r="H153" s="5">
        <v>0</v>
      </c>
      <c r="I153" s="5">
        <f>'Salary and Rating'!K154</f>
        <v>0</v>
      </c>
      <c r="J153" s="5">
        <f>IFERROR(IF(VLOOKUP(I153,Inputs!$A$20:$G$29,3,FALSE)="Stipend Award",VLOOKUP(I153,Inputs!$A$7:$G$16,3,FALSE),0),0)</f>
        <v>0</v>
      </c>
      <c r="K153" s="5">
        <f>IFERROR(IF(VLOOKUP(I153,Inputs!$A$20:$G$29,4,FALSE)="Stipend Award",VLOOKUP(I153,Inputs!$A$7:$G$16,4,FALSE),0),0)</f>
        <v>0</v>
      </c>
      <c r="L153" s="5">
        <f>IFERROR(IF(F153=1,IF(VLOOKUP(I153,Inputs!$A$20:$G$29,5,FALSE)="Stipend Award",VLOOKUP(I153,Inputs!$A$7:$G$16,5,FALSE),0),0),0)</f>
        <v>0</v>
      </c>
      <c r="M153" s="5">
        <f>IFERROR(IF(G153=1,IF(VLOOKUP(I153,Inputs!$A$20:$G$29,6,FALSE)="Stipend Award",VLOOKUP(I153,Inputs!$A$7:$G$16,6,FALSE),0),0),0)</f>
        <v>0</v>
      </c>
      <c r="N153" s="5">
        <f>IFERROR(IF(H153=1,IF(VLOOKUP(I153,Inputs!$A$20:$G$29,7,FALSE)="Stipend Award",VLOOKUP(I153,Inputs!$A$7:$G$16,7,FALSE),0),0),0)</f>
        <v>0</v>
      </c>
      <c r="O153" s="5">
        <f>IFERROR(IF(VLOOKUP(I153,Inputs!$A$20:$G$29,3,FALSE)="Base Increase",VLOOKUP(I153,Inputs!$A$7:$G$16,3,FALSE),0),0)</f>
        <v>0</v>
      </c>
      <c r="P153" s="5">
        <f>IFERROR(IF(VLOOKUP(I153,Inputs!$A$20:$G$29,4,FALSE)="Base Increase",VLOOKUP(I153,Inputs!$A$7:$G$16,4,FALSE),0),0)</f>
        <v>0</v>
      </c>
      <c r="Q153" s="5">
        <f>IFERROR(IF(F153=1,IF(VLOOKUP(I153,Inputs!$A$20:$G$29,5,FALSE)="Base Increase",VLOOKUP(I153,Inputs!$A$7:$G$16,5,FALSE),0),0),0)</f>
        <v>0</v>
      </c>
      <c r="R153" s="5">
        <f>IFERROR(IF(G153=1,IF(VLOOKUP(I153,Inputs!$A$20:$G$29,6,FALSE)="Base Increase",VLOOKUP(I153,Inputs!$A$7:$G$16,6,FALSE),0),0),0)</f>
        <v>0</v>
      </c>
      <c r="S153" s="5">
        <f>IFERROR(IF(H153=1,IF(VLOOKUP(I153,Inputs!$A$20:$G$29,7,FALSE)="Base Increase",VLOOKUP(I153,Inputs!$A$7:$G$16,7,FALSE),0),0),0)</f>
        <v>0</v>
      </c>
      <c r="T153" s="5">
        <f t="shared" si="12"/>
        <v>0</v>
      </c>
      <c r="U153" s="5">
        <f t="shared" si="13"/>
        <v>0</v>
      </c>
      <c r="V153" s="5">
        <f t="shared" si="14"/>
        <v>0</v>
      </c>
      <c r="W153" s="5">
        <f t="shared" si="15"/>
        <v>0</v>
      </c>
      <c r="X153" s="5">
        <f>IF(AND(I153&lt;=4,V153&gt;Inputs!$B$32),MAX(C153,Inputs!$B$32),V153)</f>
        <v>0</v>
      </c>
      <c r="Y153" s="5">
        <f>IF(AND(I153&lt;=4,W153&gt;Inputs!$B$32),MAX(C153,Inputs!$B$32),W153)</f>
        <v>0</v>
      </c>
      <c r="Z153" s="5">
        <f>IF(AND(I153&lt;=7,X153&gt;Inputs!$B$33),MAX(C153,Inputs!$B$33),X153)</f>
        <v>0</v>
      </c>
      <c r="AA153" s="5">
        <f>IF(W153&gt;Inputs!$B$34,Inputs!$B$34,Y153)</f>
        <v>0</v>
      </c>
      <c r="AB153" s="5">
        <f>IF(Z153&gt;Inputs!$B$34,Inputs!$B$34,Z153)</f>
        <v>0</v>
      </c>
      <c r="AC153" s="5">
        <f>IF(AA153&gt;Inputs!$B$34,Inputs!$B$34,AA153)</f>
        <v>0</v>
      </c>
      <c r="AD153" s="11">
        <f t="shared" si="16"/>
        <v>0</v>
      </c>
      <c r="AE153" s="11">
        <f t="shared" si="17"/>
        <v>0</v>
      </c>
    </row>
    <row r="154" spans="1:31" x14ac:dyDescent="0.25">
      <c r="A154" s="1">
        <f>'Salary and Rating'!A155</f>
        <v>0</v>
      </c>
      <c r="B154" s="1">
        <f>'Salary and Rating'!B155</f>
        <v>0</v>
      </c>
      <c r="C154" s="13">
        <f>IF(AND(D154=0,E154=1),'Salary and Rating'!C155,'2012-2013'!AD154)</f>
        <v>0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f>'Salary and Rating'!K155</f>
        <v>0</v>
      </c>
      <c r="J154" s="5">
        <f>IFERROR(IF(VLOOKUP(I154,Inputs!$A$20:$G$29,3,FALSE)="Stipend Award",VLOOKUP(I154,Inputs!$A$7:$G$16,3,FALSE),0),0)</f>
        <v>0</v>
      </c>
      <c r="K154" s="5">
        <f>IFERROR(IF(VLOOKUP(I154,Inputs!$A$20:$G$29,4,FALSE)="Stipend Award",VLOOKUP(I154,Inputs!$A$7:$G$16,4,FALSE),0),0)</f>
        <v>0</v>
      </c>
      <c r="L154" s="5">
        <f>IFERROR(IF(F154=1,IF(VLOOKUP(I154,Inputs!$A$20:$G$29,5,FALSE)="Stipend Award",VLOOKUP(I154,Inputs!$A$7:$G$16,5,FALSE),0),0),0)</f>
        <v>0</v>
      </c>
      <c r="M154" s="5">
        <f>IFERROR(IF(G154=1,IF(VLOOKUP(I154,Inputs!$A$20:$G$29,6,FALSE)="Stipend Award",VLOOKUP(I154,Inputs!$A$7:$G$16,6,FALSE),0),0),0)</f>
        <v>0</v>
      </c>
      <c r="N154" s="5">
        <f>IFERROR(IF(H154=1,IF(VLOOKUP(I154,Inputs!$A$20:$G$29,7,FALSE)="Stipend Award",VLOOKUP(I154,Inputs!$A$7:$G$16,7,FALSE),0),0),0)</f>
        <v>0</v>
      </c>
      <c r="O154" s="5">
        <f>IFERROR(IF(VLOOKUP(I154,Inputs!$A$20:$G$29,3,FALSE)="Base Increase",VLOOKUP(I154,Inputs!$A$7:$G$16,3,FALSE),0),0)</f>
        <v>0</v>
      </c>
      <c r="P154" s="5">
        <f>IFERROR(IF(VLOOKUP(I154,Inputs!$A$20:$G$29,4,FALSE)="Base Increase",VLOOKUP(I154,Inputs!$A$7:$G$16,4,FALSE),0),0)</f>
        <v>0</v>
      </c>
      <c r="Q154" s="5">
        <f>IFERROR(IF(F154=1,IF(VLOOKUP(I154,Inputs!$A$20:$G$29,5,FALSE)="Base Increase",VLOOKUP(I154,Inputs!$A$7:$G$16,5,FALSE),0),0),0)</f>
        <v>0</v>
      </c>
      <c r="R154" s="5">
        <f>IFERROR(IF(G154=1,IF(VLOOKUP(I154,Inputs!$A$20:$G$29,6,FALSE)="Base Increase",VLOOKUP(I154,Inputs!$A$7:$G$16,6,FALSE),0),0),0)</f>
        <v>0</v>
      </c>
      <c r="S154" s="5">
        <f>IFERROR(IF(H154=1,IF(VLOOKUP(I154,Inputs!$A$20:$G$29,7,FALSE)="Base Increase",VLOOKUP(I154,Inputs!$A$7:$G$16,7,FALSE),0),0),0)</f>
        <v>0</v>
      </c>
      <c r="T154" s="5">
        <f t="shared" si="12"/>
        <v>0</v>
      </c>
      <c r="U154" s="5">
        <f t="shared" si="13"/>
        <v>0</v>
      </c>
      <c r="V154" s="5">
        <f t="shared" si="14"/>
        <v>0</v>
      </c>
      <c r="W154" s="5">
        <f t="shared" si="15"/>
        <v>0</v>
      </c>
      <c r="X154" s="5">
        <f>IF(AND(I154&lt;=4,V154&gt;Inputs!$B$32),MAX(C154,Inputs!$B$32),V154)</f>
        <v>0</v>
      </c>
      <c r="Y154" s="5">
        <f>IF(AND(I154&lt;=4,W154&gt;Inputs!$B$32),MAX(C154,Inputs!$B$32),W154)</f>
        <v>0</v>
      </c>
      <c r="Z154" s="5">
        <f>IF(AND(I154&lt;=7,X154&gt;Inputs!$B$33),MAX(C154,Inputs!$B$33),X154)</f>
        <v>0</v>
      </c>
      <c r="AA154" s="5">
        <f>IF(W154&gt;Inputs!$B$34,Inputs!$B$34,Y154)</f>
        <v>0</v>
      </c>
      <c r="AB154" s="5">
        <f>IF(Z154&gt;Inputs!$B$34,Inputs!$B$34,Z154)</f>
        <v>0</v>
      </c>
      <c r="AC154" s="5">
        <f>IF(AA154&gt;Inputs!$B$34,Inputs!$B$34,AA154)</f>
        <v>0</v>
      </c>
      <c r="AD154" s="11">
        <f t="shared" si="16"/>
        <v>0</v>
      </c>
      <c r="AE154" s="11">
        <f t="shared" si="17"/>
        <v>0</v>
      </c>
    </row>
    <row r="155" spans="1:31" x14ac:dyDescent="0.25">
      <c r="A155" s="1">
        <f>'Salary and Rating'!A156</f>
        <v>0</v>
      </c>
      <c r="B155" s="1">
        <f>'Salary and Rating'!B156</f>
        <v>0</v>
      </c>
      <c r="C155" s="13">
        <f>IF(AND(D155=0,E155=1),'Salary and Rating'!C156,'2012-2013'!AD155)</f>
        <v>0</v>
      </c>
      <c r="D155" s="5">
        <v>0</v>
      </c>
      <c r="E155" s="5">
        <v>0</v>
      </c>
      <c r="F155" s="5">
        <v>0</v>
      </c>
      <c r="G155" s="5">
        <v>0</v>
      </c>
      <c r="H155" s="5">
        <v>0</v>
      </c>
      <c r="I155" s="5">
        <f>'Salary and Rating'!K156</f>
        <v>0</v>
      </c>
      <c r="J155" s="5">
        <f>IFERROR(IF(VLOOKUP(I155,Inputs!$A$20:$G$29,3,FALSE)="Stipend Award",VLOOKUP(I155,Inputs!$A$7:$G$16,3,FALSE),0),0)</f>
        <v>0</v>
      </c>
      <c r="K155" s="5">
        <f>IFERROR(IF(VLOOKUP(I155,Inputs!$A$20:$G$29,4,FALSE)="Stipend Award",VLOOKUP(I155,Inputs!$A$7:$G$16,4,FALSE),0),0)</f>
        <v>0</v>
      </c>
      <c r="L155" s="5">
        <f>IFERROR(IF(F155=1,IF(VLOOKUP(I155,Inputs!$A$20:$G$29,5,FALSE)="Stipend Award",VLOOKUP(I155,Inputs!$A$7:$G$16,5,FALSE),0),0),0)</f>
        <v>0</v>
      </c>
      <c r="M155" s="5">
        <f>IFERROR(IF(G155=1,IF(VLOOKUP(I155,Inputs!$A$20:$G$29,6,FALSE)="Stipend Award",VLOOKUP(I155,Inputs!$A$7:$G$16,6,FALSE),0),0),0)</f>
        <v>0</v>
      </c>
      <c r="N155" s="5">
        <f>IFERROR(IF(H155=1,IF(VLOOKUP(I155,Inputs!$A$20:$G$29,7,FALSE)="Stipend Award",VLOOKUP(I155,Inputs!$A$7:$G$16,7,FALSE),0),0),0)</f>
        <v>0</v>
      </c>
      <c r="O155" s="5">
        <f>IFERROR(IF(VLOOKUP(I155,Inputs!$A$20:$G$29,3,FALSE)="Base Increase",VLOOKUP(I155,Inputs!$A$7:$G$16,3,FALSE),0),0)</f>
        <v>0</v>
      </c>
      <c r="P155" s="5">
        <f>IFERROR(IF(VLOOKUP(I155,Inputs!$A$20:$G$29,4,FALSE)="Base Increase",VLOOKUP(I155,Inputs!$A$7:$G$16,4,FALSE),0),0)</f>
        <v>0</v>
      </c>
      <c r="Q155" s="5">
        <f>IFERROR(IF(F155=1,IF(VLOOKUP(I155,Inputs!$A$20:$G$29,5,FALSE)="Base Increase",VLOOKUP(I155,Inputs!$A$7:$G$16,5,FALSE),0),0),0)</f>
        <v>0</v>
      </c>
      <c r="R155" s="5">
        <f>IFERROR(IF(G155=1,IF(VLOOKUP(I155,Inputs!$A$20:$G$29,6,FALSE)="Base Increase",VLOOKUP(I155,Inputs!$A$7:$G$16,6,FALSE),0),0),0)</f>
        <v>0</v>
      </c>
      <c r="S155" s="5">
        <f>IFERROR(IF(H155=1,IF(VLOOKUP(I155,Inputs!$A$20:$G$29,7,FALSE)="Base Increase",VLOOKUP(I155,Inputs!$A$7:$G$16,7,FALSE),0),0),0)</f>
        <v>0</v>
      </c>
      <c r="T155" s="5">
        <f t="shared" si="12"/>
        <v>0</v>
      </c>
      <c r="U155" s="5">
        <f t="shared" si="13"/>
        <v>0</v>
      </c>
      <c r="V155" s="5">
        <f t="shared" si="14"/>
        <v>0</v>
      </c>
      <c r="W155" s="5">
        <f t="shared" si="15"/>
        <v>0</v>
      </c>
      <c r="X155" s="5">
        <f>IF(AND(I155&lt;=4,V155&gt;Inputs!$B$32),MAX(C155,Inputs!$B$32),V155)</f>
        <v>0</v>
      </c>
      <c r="Y155" s="5">
        <f>IF(AND(I155&lt;=4,W155&gt;Inputs!$B$32),MAX(C155,Inputs!$B$32),W155)</f>
        <v>0</v>
      </c>
      <c r="Z155" s="5">
        <f>IF(AND(I155&lt;=7,X155&gt;Inputs!$B$33),MAX(C155,Inputs!$B$33),X155)</f>
        <v>0</v>
      </c>
      <c r="AA155" s="5">
        <f>IF(W155&gt;Inputs!$B$34,Inputs!$B$34,Y155)</f>
        <v>0</v>
      </c>
      <c r="AB155" s="5">
        <f>IF(Z155&gt;Inputs!$B$34,Inputs!$B$34,Z155)</f>
        <v>0</v>
      </c>
      <c r="AC155" s="5">
        <f>IF(AA155&gt;Inputs!$B$34,Inputs!$B$34,AA155)</f>
        <v>0</v>
      </c>
      <c r="AD155" s="11">
        <f t="shared" si="16"/>
        <v>0</v>
      </c>
      <c r="AE155" s="11">
        <f t="shared" si="17"/>
        <v>0</v>
      </c>
    </row>
    <row r="156" spans="1:31" x14ac:dyDescent="0.25">
      <c r="A156" s="1">
        <f>'Salary and Rating'!A157</f>
        <v>0</v>
      </c>
      <c r="B156" s="1">
        <f>'Salary and Rating'!B157</f>
        <v>0</v>
      </c>
      <c r="C156" s="13">
        <f>IF(AND(D156=0,E156=1),'Salary and Rating'!C157,'2012-2013'!AD156)</f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f>'Salary and Rating'!K157</f>
        <v>0</v>
      </c>
      <c r="J156" s="5">
        <f>IFERROR(IF(VLOOKUP(I156,Inputs!$A$20:$G$29,3,FALSE)="Stipend Award",VLOOKUP(I156,Inputs!$A$7:$G$16,3,FALSE),0),0)</f>
        <v>0</v>
      </c>
      <c r="K156" s="5">
        <f>IFERROR(IF(VLOOKUP(I156,Inputs!$A$20:$G$29,4,FALSE)="Stipend Award",VLOOKUP(I156,Inputs!$A$7:$G$16,4,FALSE),0),0)</f>
        <v>0</v>
      </c>
      <c r="L156" s="5">
        <f>IFERROR(IF(F156=1,IF(VLOOKUP(I156,Inputs!$A$20:$G$29,5,FALSE)="Stipend Award",VLOOKUP(I156,Inputs!$A$7:$G$16,5,FALSE),0),0),0)</f>
        <v>0</v>
      </c>
      <c r="M156" s="5">
        <f>IFERROR(IF(G156=1,IF(VLOOKUP(I156,Inputs!$A$20:$G$29,6,FALSE)="Stipend Award",VLOOKUP(I156,Inputs!$A$7:$G$16,6,FALSE),0),0),0)</f>
        <v>0</v>
      </c>
      <c r="N156" s="5">
        <f>IFERROR(IF(H156=1,IF(VLOOKUP(I156,Inputs!$A$20:$G$29,7,FALSE)="Stipend Award",VLOOKUP(I156,Inputs!$A$7:$G$16,7,FALSE),0),0),0)</f>
        <v>0</v>
      </c>
      <c r="O156" s="5">
        <f>IFERROR(IF(VLOOKUP(I156,Inputs!$A$20:$G$29,3,FALSE)="Base Increase",VLOOKUP(I156,Inputs!$A$7:$G$16,3,FALSE),0),0)</f>
        <v>0</v>
      </c>
      <c r="P156" s="5">
        <f>IFERROR(IF(VLOOKUP(I156,Inputs!$A$20:$G$29,4,FALSE)="Base Increase",VLOOKUP(I156,Inputs!$A$7:$G$16,4,FALSE),0),0)</f>
        <v>0</v>
      </c>
      <c r="Q156" s="5">
        <f>IFERROR(IF(F156=1,IF(VLOOKUP(I156,Inputs!$A$20:$G$29,5,FALSE)="Base Increase",VLOOKUP(I156,Inputs!$A$7:$G$16,5,FALSE),0),0),0)</f>
        <v>0</v>
      </c>
      <c r="R156" s="5">
        <f>IFERROR(IF(G156=1,IF(VLOOKUP(I156,Inputs!$A$20:$G$29,6,FALSE)="Base Increase",VLOOKUP(I156,Inputs!$A$7:$G$16,6,FALSE),0),0),0)</f>
        <v>0</v>
      </c>
      <c r="S156" s="5">
        <f>IFERROR(IF(H156=1,IF(VLOOKUP(I156,Inputs!$A$20:$G$29,7,FALSE)="Base Increase",VLOOKUP(I156,Inputs!$A$7:$G$16,7,FALSE),0),0),0)</f>
        <v>0</v>
      </c>
      <c r="T156" s="5">
        <f t="shared" si="12"/>
        <v>0</v>
      </c>
      <c r="U156" s="5">
        <f t="shared" si="13"/>
        <v>0</v>
      </c>
      <c r="V156" s="5">
        <f t="shared" si="14"/>
        <v>0</v>
      </c>
      <c r="W156" s="5">
        <f t="shared" si="15"/>
        <v>0</v>
      </c>
      <c r="X156" s="5">
        <f>IF(AND(I156&lt;=4,V156&gt;Inputs!$B$32),MAX(C156,Inputs!$B$32),V156)</f>
        <v>0</v>
      </c>
      <c r="Y156" s="5">
        <f>IF(AND(I156&lt;=4,W156&gt;Inputs!$B$32),MAX(C156,Inputs!$B$32),W156)</f>
        <v>0</v>
      </c>
      <c r="Z156" s="5">
        <f>IF(AND(I156&lt;=7,X156&gt;Inputs!$B$33),MAX(C156,Inputs!$B$33),X156)</f>
        <v>0</v>
      </c>
      <c r="AA156" s="5">
        <f>IF(W156&gt;Inputs!$B$34,Inputs!$B$34,Y156)</f>
        <v>0</v>
      </c>
      <c r="AB156" s="5">
        <f>IF(Z156&gt;Inputs!$B$34,Inputs!$B$34,Z156)</f>
        <v>0</v>
      </c>
      <c r="AC156" s="5">
        <f>IF(AA156&gt;Inputs!$B$34,Inputs!$B$34,AA156)</f>
        <v>0</v>
      </c>
      <c r="AD156" s="11">
        <f t="shared" si="16"/>
        <v>0</v>
      </c>
      <c r="AE156" s="11">
        <f t="shared" si="17"/>
        <v>0</v>
      </c>
    </row>
    <row r="157" spans="1:31" x14ac:dyDescent="0.25">
      <c r="A157" s="1">
        <f>'Salary and Rating'!A158</f>
        <v>0</v>
      </c>
      <c r="B157" s="1">
        <f>'Salary and Rating'!B158</f>
        <v>0</v>
      </c>
      <c r="C157" s="13">
        <f>IF(AND(D157=0,E157=1),'Salary and Rating'!C158,'2012-2013'!AD157)</f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f>'Salary and Rating'!K158</f>
        <v>0</v>
      </c>
      <c r="J157" s="5">
        <f>IFERROR(IF(VLOOKUP(I157,Inputs!$A$20:$G$29,3,FALSE)="Stipend Award",VLOOKUP(I157,Inputs!$A$7:$G$16,3,FALSE),0),0)</f>
        <v>0</v>
      </c>
      <c r="K157" s="5">
        <f>IFERROR(IF(VLOOKUP(I157,Inputs!$A$20:$G$29,4,FALSE)="Stipend Award",VLOOKUP(I157,Inputs!$A$7:$G$16,4,FALSE),0),0)</f>
        <v>0</v>
      </c>
      <c r="L157" s="5">
        <f>IFERROR(IF(F157=1,IF(VLOOKUP(I157,Inputs!$A$20:$G$29,5,FALSE)="Stipend Award",VLOOKUP(I157,Inputs!$A$7:$G$16,5,FALSE),0),0),0)</f>
        <v>0</v>
      </c>
      <c r="M157" s="5">
        <f>IFERROR(IF(G157=1,IF(VLOOKUP(I157,Inputs!$A$20:$G$29,6,FALSE)="Stipend Award",VLOOKUP(I157,Inputs!$A$7:$G$16,6,FALSE),0),0),0)</f>
        <v>0</v>
      </c>
      <c r="N157" s="5">
        <f>IFERROR(IF(H157=1,IF(VLOOKUP(I157,Inputs!$A$20:$G$29,7,FALSE)="Stipend Award",VLOOKUP(I157,Inputs!$A$7:$G$16,7,FALSE),0),0),0)</f>
        <v>0</v>
      </c>
      <c r="O157" s="5">
        <f>IFERROR(IF(VLOOKUP(I157,Inputs!$A$20:$G$29,3,FALSE)="Base Increase",VLOOKUP(I157,Inputs!$A$7:$G$16,3,FALSE),0),0)</f>
        <v>0</v>
      </c>
      <c r="P157" s="5">
        <f>IFERROR(IF(VLOOKUP(I157,Inputs!$A$20:$G$29,4,FALSE)="Base Increase",VLOOKUP(I157,Inputs!$A$7:$G$16,4,FALSE),0),0)</f>
        <v>0</v>
      </c>
      <c r="Q157" s="5">
        <f>IFERROR(IF(F157=1,IF(VLOOKUP(I157,Inputs!$A$20:$G$29,5,FALSE)="Base Increase",VLOOKUP(I157,Inputs!$A$7:$G$16,5,FALSE),0),0),0)</f>
        <v>0</v>
      </c>
      <c r="R157" s="5">
        <f>IFERROR(IF(G157=1,IF(VLOOKUP(I157,Inputs!$A$20:$G$29,6,FALSE)="Base Increase",VLOOKUP(I157,Inputs!$A$7:$G$16,6,FALSE),0),0),0)</f>
        <v>0</v>
      </c>
      <c r="S157" s="5">
        <f>IFERROR(IF(H157=1,IF(VLOOKUP(I157,Inputs!$A$20:$G$29,7,FALSE)="Base Increase",VLOOKUP(I157,Inputs!$A$7:$G$16,7,FALSE),0),0),0)</f>
        <v>0</v>
      </c>
      <c r="T157" s="5">
        <f t="shared" si="12"/>
        <v>0</v>
      </c>
      <c r="U157" s="5">
        <f t="shared" si="13"/>
        <v>0</v>
      </c>
      <c r="V157" s="5">
        <f t="shared" si="14"/>
        <v>0</v>
      </c>
      <c r="W157" s="5">
        <f t="shared" si="15"/>
        <v>0</v>
      </c>
      <c r="X157" s="5">
        <f>IF(AND(I157&lt;=4,V157&gt;Inputs!$B$32),MAX(C157,Inputs!$B$32),V157)</f>
        <v>0</v>
      </c>
      <c r="Y157" s="5">
        <f>IF(AND(I157&lt;=4,W157&gt;Inputs!$B$32),MAX(C157,Inputs!$B$32),W157)</f>
        <v>0</v>
      </c>
      <c r="Z157" s="5">
        <f>IF(AND(I157&lt;=7,X157&gt;Inputs!$B$33),MAX(C157,Inputs!$B$33),X157)</f>
        <v>0</v>
      </c>
      <c r="AA157" s="5">
        <f>IF(W157&gt;Inputs!$B$34,Inputs!$B$34,Y157)</f>
        <v>0</v>
      </c>
      <c r="AB157" s="5">
        <f>IF(Z157&gt;Inputs!$B$34,Inputs!$B$34,Z157)</f>
        <v>0</v>
      </c>
      <c r="AC157" s="5">
        <f>IF(AA157&gt;Inputs!$B$34,Inputs!$B$34,AA157)</f>
        <v>0</v>
      </c>
      <c r="AD157" s="11">
        <f t="shared" si="16"/>
        <v>0</v>
      </c>
      <c r="AE157" s="11">
        <f t="shared" si="17"/>
        <v>0</v>
      </c>
    </row>
    <row r="158" spans="1:31" x14ac:dyDescent="0.25">
      <c r="A158" s="1">
        <f>'Salary and Rating'!A159</f>
        <v>0</v>
      </c>
      <c r="B158" s="1">
        <f>'Salary and Rating'!B159</f>
        <v>0</v>
      </c>
      <c r="C158" s="13">
        <f>IF(AND(D158=0,E158=1),'Salary and Rating'!C159,'2012-2013'!AD158)</f>
        <v>0</v>
      </c>
      <c r="D158" s="5">
        <v>0</v>
      </c>
      <c r="E158" s="5">
        <v>0</v>
      </c>
      <c r="F158" s="5">
        <v>0</v>
      </c>
      <c r="G158" s="5">
        <v>0</v>
      </c>
      <c r="H158" s="5">
        <v>0</v>
      </c>
      <c r="I158" s="5">
        <f>'Salary and Rating'!K159</f>
        <v>0</v>
      </c>
      <c r="J158" s="5">
        <f>IFERROR(IF(VLOOKUP(I158,Inputs!$A$20:$G$29,3,FALSE)="Stipend Award",VLOOKUP(I158,Inputs!$A$7:$G$16,3,FALSE),0),0)</f>
        <v>0</v>
      </c>
      <c r="K158" s="5">
        <f>IFERROR(IF(VLOOKUP(I158,Inputs!$A$20:$G$29,4,FALSE)="Stipend Award",VLOOKUP(I158,Inputs!$A$7:$G$16,4,FALSE),0),0)</f>
        <v>0</v>
      </c>
      <c r="L158" s="5">
        <f>IFERROR(IF(F158=1,IF(VLOOKUP(I158,Inputs!$A$20:$G$29,5,FALSE)="Stipend Award",VLOOKUP(I158,Inputs!$A$7:$G$16,5,FALSE),0),0),0)</f>
        <v>0</v>
      </c>
      <c r="M158" s="5">
        <f>IFERROR(IF(G158=1,IF(VLOOKUP(I158,Inputs!$A$20:$G$29,6,FALSE)="Stipend Award",VLOOKUP(I158,Inputs!$A$7:$G$16,6,FALSE),0),0),0)</f>
        <v>0</v>
      </c>
      <c r="N158" s="5">
        <f>IFERROR(IF(H158=1,IF(VLOOKUP(I158,Inputs!$A$20:$G$29,7,FALSE)="Stipend Award",VLOOKUP(I158,Inputs!$A$7:$G$16,7,FALSE),0),0),0)</f>
        <v>0</v>
      </c>
      <c r="O158" s="5">
        <f>IFERROR(IF(VLOOKUP(I158,Inputs!$A$20:$G$29,3,FALSE)="Base Increase",VLOOKUP(I158,Inputs!$A$7:$G$16,3,FALSE),0),0)</f>
        <v>0</v>
      </c>
      <c r="P158" s="5">
        <f>IFERROR(IF(VLOOKUP(I158,Inputs!$A$20:$G$29,4,FALSE)="Base Increase",VLOOKUP(I158,Inputs!$A$7:$G$16,4,FALSE),0),0)</f>
        <v>0</v>
      </c>
      <c r="Q158" s="5">
        <f>IFERROR(IF(F158=1,IF(VLOOKUP(I158,Inputs!$A$20:$G$29,5,FALSE)="Base Increase",VLOOKUP(I158,Inputs!$A$7:$G$16,5,FALSE),0),0),0)</f>
        <v>0</v>
      </c>
      <c r="R158" s="5">
        <f>IFERROR(IF(G158=1,IF(VLOOKUP(I158,Inputs!$A$20:$G$29,6,FALSE)="Base Increase",VLOOKUP(I158,Inputs!$A$7:$G$16,6,FALSE),0),0),0)</f>
        <v>0</v>
      </c>
      <c r="S158" s="5">
        <f>IFERROR(IF(H158=1,IF(VLOOKUP(I158,Inputs!$A$20:$G$29,7,FALSE)="Base Increase",VLOOKUP(I158,Inputs!$A$7:$G$16,7,FALSE),0),0),0)</f>
        <v>0</v>
      </c>
      <c r="T158" s="5">
        <f t="shared" si="12"/>
        <v>0</v>
      </c>
      <c r="U158" s="5">
        <f t="shared" si="13"/>
        <v>0</v>
      </c>
      <c r="V158" s="5">
        <f t="shared" si="14"/>
        <v>0</v>
      </c>
      <c r="W158" s="5">
        <f t="shared" si="15"/>
        <v>0</v>
      </c>
      <c r="X158" s="5">
        <f>IF(AND(I158&lt;=4,V158&gt;Inputs!$B$32),MAX(C158,Inputs!$B$32),V158)</f>
        <v>0</v>
      </c>
      <c r="Y158" s="5">
        <f>IF(AND(I158&lt;=4,W158&gt;Inputs!$B$32),MAX(C158,Inputs!$B$32),W158)</f>
        <v>0</v>
      </c>
      <c r="Z158" s="5">
        <f>IF(AND(I158&lt;=7,X158&gt;Inputs!$B$33),MAX(C158,Inputs!$B$33),X158)</f>
        <v>0</v>
      </c>
      <c r="AA158" s="5">
        <f>IF(W158&gt;Inputs!$B$34,Inputs!$B$34,Y158)</f>
        <v>0</v>
      </c>
      <c r="AB158" s="5">
        <f>IF(Z158&gt;Inputs!$B$34,Inputs!$B$34,Z158)</f>
        <v>0</v>
      </c>
      <c r="AC158" s="5">
        <f>IF(AA158&gt;Inputs!$B$34,Inputs!$B$34,AA158)</f>
        <v>0</v>
      </c>
      <c r="AD158" s="11">
        <f t="shared" si="16"/>
        <v>0</v>
      </c>
      <c r="AE158" s="11">
        <f t="shared" si="17"/>
        <v>0</v>
      </c>
    </row>
    <row r="159" spans="1:31" x14ac:dyDescent="0.25">
      <c r="A159" s="1">
        <f>'Salary and Rating'!A160</f>
        <v>0</v>
      </c>
      <c r="B159" s="1">
        <f>'Salary and Rating'!B160</f>
        <v>0</v>
      </c>
      <c r="C159" s="13">
        <f>IF(AND(D159=0,E159=1),'Salary and Rating'!C160,'2012-2013'!AD159)</f>
        <v>0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f>'Salary and Rating'!K160</f>
        <v>0</v>
      </c>
      <c r="J159" s="5">
        <f>IFERROR(IF(VLOOKUP(I159,Inputs!$A$20:$G$29,3,FALSE)="Stipend Award",VLOOKUP(I159,Inputs!$A$7:$G$16,3,FALSE),0),0)</f>
        <v>0</v>
      </c>
      <c r="K159" s="5">
        <f>IFERROR(IF(VLOOKUP(I159,Inputs!$A$20:$G$29,4,FALSE)="Stipend Award",VLOOKUP(I159,Inputs!$A$7:$G$16,4,FALSE),0),0)</f>
        <v>0</v>
      </c>
      <c r="L159" s="5">
        <f>IFERROR(IF(F159=1,IF(VLOOKUP(I159,Inputs!$A$20:$G$29,5,FALSE)="Stipend Award",VLOOKUP(I159,Inputs!$A$7:$G$16,5,FALSE),0),0),0)</f>
        <v>0</v>
      </c>
      <c r="M159" s="5">
        <f>IFERROR(IF(G159=1,IF(VLOOKUP(I159,Inputs!$A$20:$G$29,6,FALSE)="Stipend Award",VLOOKUP(I159,Inputs!$A$7:$G$16,6,FALSE),0),0),0)</f>
        <v>0</v>
      </c>
      <c r="N159" s="5">
        <f>IFERROR(IF(H159=1,IF(VLOOKUP(I159,Inputs!$A$20:$G$29,7,FALSE)="Stipend Award",VLOOKUP(I159,Inputs!$A$7:$G$16,7,FALSE),0),0),0)</f>
        <v>0</v>
      </c>
      <c r="O159" s="5">
        <f>IFERROR(IF(VLOOKUP(I159,Inputs!$A$20:$G$29,3,FALSE)="Base Increase",VLOOKUP(I159,Inputs!$A$7:$G$16,3,FALSE),0),0)</f>
        <v>0</v>
      </c>
      <c r="P159" s="5">
        <f>IFERROR(IF(VLOOKUP(I159,Inputs!$A$20:$G$29,4,FALSE)="Base Increase",VLOOKUP(I159,Inputs!$A$7:$G$16,4,FALSE),0),0)</f>
        <v>0</v>
      </c>
      <c r="Q159" s="5">
        <f>IFERROR(IF(F159=1,IF(VLOOKUP(I159,Inputs!$A$20:$G$29,5,FALSE)="Base Increase",VLOOKUP(I159,Inputs!$A$7:$G$16,5,FALSE),0),0),0)</f>
        <v>0</v>
      </c>
      <c r="R159" s="5">
        <f>IFERROR(IF(G159=1,IF(VLOOKUP(I159,Inputs!$A$20:$G$29,6,FALSE)="Base Increase",VLOOKUP(I159,Inputs!$A$7:$G$16,6,FALSE),0),0),0)</f>
        <v>0</v>
      </c>
      <c r="S159" s="5">
        <f>IFERROR(IF(H159=1,IF(VLOOKUP(I159,Inputs!$A$20:$G$29,7,FALSE)="Base Increase",VLOOKUP(I159,Inputs!$A$7:$G$16,7,FALSE),0),0),0)</f>
        <v>0</v>
      </c>
      <c r="T159" s="5">
        <f t="shared" si="12"/>
        <v>0</v>
      </c>
      <c r="U159" s="5">
        <f t="shared" si="13"/>
        <v>0</v>
      </c>
      <c r="V159" s="5">
        <f t="shared" si="14"/>
        <v>0</v>
      </c>
      <c r="W159" s="5">
        <f t="shared" si="15"/>
        <v>0</v>
      </c>
      <c r="X159" s="5">
        <f>IF(AND(I159&lt;=4,V159&gt;Inputs!$B$32),MAX(C159,Inputs!$B$32),V159)</f>
        <v>0</v>
      </c>
      <c r="Y159" s="5">
        <f>IF(AND(I159&lt;=4,W159&gt;Inputs!$B$32),MAX(C159,Inputs!$B$32),W159)</f>
        <v>0</v>
      </c>
      <c r="Z159" s="5">
        <f>IF(AND(I159&lt;=7,X159&gt;Inputs!$B$33),MAX(C159,Inputs!$B$33),X159)</f>
        <v>0</v>
      </c>
      <c r="AA159" s="5">
        <f>IF(W159&gt;Inputs!$B$34,Inputs!$B$34,Y159)</f>
        <v>0</v>
      </c>
      <c r="AB159" s="5">
        <f>IF(Z159&gt;Inputs!$B$34,Inputs!$B$34,Z159)</f>
        <v>0</v>
      </c>
      <c r="AC159" s="5">
        <f>IF(AA159&gt;Inputs!$B$34,Inputs!$B$34,AA159)</f>
        <v>0</v>
      </c>
      <c r="AD159" s="11">
        <f t="shared" si="16"/>
        <v>0</v>
      </c>
      <c r="AE159" s="11">
        <f t="shared" si="17"/>
        <v>0</v>
      </c>
    </row>
    <row r="160" spans="1:31" x14ac:dyDescent="0.25">
      <c r="A160" s="1">
        <f>'Salary and Rating'!A161</f>
        <v>0</v>
      </c>
      <c r="B160" s="1">
        <f>'Salary and Rating'!B161</f>
        <v>0</v>
      </c>
      <c r="C160" s="13">
        <f>IF(AND(D160=0,E160=1),'Salary and Rating'!C161,'2012-2013'!AD160)</f>
        <v>0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f>'Salary and Rating'!K161</f>
        <v>0</v>
      </c>
      <c r="J160" s="5">
        <f>IFERROR(IF(VLOOKUP(I160,Inputs!$A$20:$G$29,3,FALSE)="Stipend Award",VLOOKUP(I160,Inputs!$A$7:$G$16,3,FALSE),0),0)</f>
        <v>0</v>
      </c>
      <c r="K160" s="5">
        <f>IFERROR(IF(VLOOKUP(I160,Inputs!$A$20:$G$29,4,FALSE)="Stipend Award",VLOOKUP(I160,Inputs!$A$7:$G$16,4,FALSE),0),0)</f>
        <v>0</v>
      </c>
      <c r="L160" s="5">
        <f>IFERROR(IF(F160=1,IF(VLOOKUP(I160,Inputs!$A$20:$G$29,5,FALSE)="Stipend Award",VLOOKUP(I160,Inputs!$A$7:$G$16,5,FALSE),0),0),0)</f>
        <v>0</v>
      </c>
      <c r="M160" s="5">
        <f>IFERROR(IF(G160=1,IF(VLOOKUP(I160,Inputs!$A$20:$G$29,6,FALSE)="Stipend Award",VLOOKUP(I160,Inputs!$A$7:$G$16,6,FALSE),0),0),0)</f>
        <v>0</v>
      </c>
      <c r="N160" s="5">
        <f>IFERROR(IF(H160=1,IF(VLOOKUP(I160,Inputs!$A$20:$G$29,7,FALSE)="Stipend Award",VLOOKUP(I160,Inputs!$A$7:$G$16,7,FALSE),0),0),0)</f>
        <v>0</v>
      </c>
      <c r="O160" s="5">
        <f>IFERROR(IF(VLOOKUP(I160,Inputs!$A$20:$G$29,3,FALSE)="Base Increase",VLOOKUP(I160,Inputs!$A$7:$G$16,3,FALSE),0),0)</f>
        <v>0</v>
      </c>
      <c r="P160" s="5">
        <f>IFERROR(IF(VLOOKUP(I160,Inputs!$A$20:$G$29,4,FALSE)="Base Increase",VLOOKUP(I160,Inputs!$A$7:$G$16,4,FALSE),0),0)</f>
        <v>0</v>
      </c>
      <c r="Q160" s="5">
        <f>IFERROR(IF(F160=1,IF(VLOOKUP(I160,Inputs!$A$20:$G$29,5,FALSE)="Base Increase",VLOOKUP(I160,Inputs!$A$7:$G$16,5,FALSE),0),0),0)</f>
        <v>0</v>
      </c>
      <c r="R160" s="5">
        <f>IFERROR(IF(G160=1,IF(VLOOKUP(I160,Inputs!$A$20:$G$29,6,FALSE)="Base Increase",VLOOKUP(I160,Inputs!$A$7:$G$16,6,FALSE),0),0),0)</f>
        <v>0</v>
      </c>
      <c r="S160" s="5">
        <f>IFERROR(IF(H160=1,IF(VLOOKUP(I160,Inputs!$A$20:$G$29,7,FALSE)="Base Increase",VLOOKUP(I160,Inputs!$A$7:$G$16,7,FALSE),0),0),0)</f>
        <v>0</v>
      </c>
      <c r="T160" s="5">
        <f t="shared" si="12"/>
        <v>0</v>
      </c>
      <c r="U160" s="5">
        <f t="shared" si="13"/>
        <v>0</v>
      </c>
      <c r="V160" s="5">
        <f t="shared" si="14"/>
        <v>0</v>
      </c>
      <c r="W160" s="5">
        <f t="shared" si="15"/>
        <v>0</v>
      </c>
      <c r="X160" s="5">
        <f>IF(AND(I160&lt;=4,V160&gt;Inputs!$B$32),MAX(C160,Inputs!$B$32),V160)</f>
        <v>0</v>
      </c>
      <c r="Y160" s="5">
        <f>IF(AND(I160&lt;=4,W160&gt;Inputs!$B$32),MAX(C160,Inputs!$B$32),W160)</f>
        <v>0</v>
      </c>
      <c r="Z160" s="5">
        <f>IF(AND(I160&lt;=7,X160&gt;Inputs!$B$33),MAX(C160,Inputs!$B$33),X160)</f>
        <v>0</v>
      </c>
      <c r="AA160" s="5">
        <f>IF(W160&gt;Inputs!$B$34,Inputs!$B$34,Y160)</f>
        <v>0</v>
      </c>
      <c r="AB160" s="5">
        <f>IF(Z160&gt;Inputs!$B$34,Inputs!$B$34,Z160)</f>
        <v>0</v>
      </c>
      <c r="AC160" s="5">
        <f>IF(AA160&gt;Inputs!$B$34,Inputs!$B$34,AA160)</f>
        <v>0</v>
      </c>
      <c r="AD160" s="11">
        <f t="shared" si="16"/>
        <v>0</v>
      </c>
      <c r="AE160" s="11">
        <f t="shared" si="17"/>
        <v>0</v>
      </c>
    </row>
    <row r="161" spans="1:31" x14ac:dyDescent="0.25">
      <c r="A161" s="1">
        <f>'Salary and Rating'!A162</f>
        <v>0</v>
      </c>
      <c r="B161" s="1">
        <f>'Salary and Rating'!B162</f>
        <v>0</v>
      </c>
      <c r="C161" s="13">
        <f>IF(AND(D161=0,E161=1),'Salary and Rating'!C162,'2012-2013'!AD161)</f>
        <v>0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5">
        <f>'Salary and Rating'!K162</f>
        <v>0</v>
      </c>
      <c r="J161" s="5">
        <f>IFERROR(IF(VLOOKUP(I161,Inputs!$A$20:$G$29,3,FALSE)="Stipend Award",VLOOKUP(I161,Inputs!$A$7:$G$16,3,FALSE),0),0)</f>
        <v>0</v>
      </c>
      <c r="K161" s="5">
        <f>IFERROR(IF(VLOOKUP(I161,Inputs!$A$20:$G$29,4,FALSE)="Stipend Award",VLOOKUP(I161,Inputs!$A$7:$G$16,4,FALSE),0),0)</f>
        <v>0</v>
      </c>
      <c r="L161" s="5">
        <f>IFERROR(IF(F161=1,IF(VLOOKUP(I161,Inputs!$A$20:$G$29,5,FALSE)="Stipend Award",VLOOKUP(I161,Inputs!$A$7:$G$16,5,FALSE),0),0),0)</f>
        <v>0</v>
      </c>
      <c r="M161" s="5">
        <f>IFERROR(IF(G161=1,IF(VLOOKUP(I161,Inputs!$A$20:$G$29,6,FALSE)="Stipend Award",VLOOKUP(I161,Inputs!$A$7:$G$16,6,FALSE),0),0),0)</f>
        <v>0</v>
      </c>
      <c r="N161" s="5">
        <f>IFERROR(IF(H161=1,IF(VLOOKUP(I161,Inputs!$A$20:$G$29,7,FALSE)="Stipend Award",VLOOKUP(I161,Inputs!$A$7:$G$16,7,FALSE),0),0),0)</f>
        <v>0</v>
      </c>
      <c r="O161" s="5">
        <f>IFERROR(IF(VLOOKUP(I161,Inputs!$A$20:$G$29,3,FALSE)="Base Increase",VLOOKUP(I161,Inputs!$A$7:$G$16,3,FALSE),0),0)</f>
        <v>0</v>
      </c>
      <c r="P161" s="5">
        <f>IFERROR(IF(VLOOKUP(I161,Inputs!$A$20:$G$29,4,FALSE)="Base Increase",VLOOKUP(I161,Inputs!$A$7:$G$16,4,FALSE),0),0)</f>
        <v>0</v>
      </c>
      <c r="Q161" s="5">
        <f>IFERROR(IF(F161=1,IF(VLOOKUP(I161,Inputs!$A$20:$G$29,5,FALSE)="Base Increase",VLOOKUP(I161,Inputs!$A$7:$G$16,5,FALSE),0),0),0)</f>
        <v>0</v>
      </c>
      <c r="R161" s="5">
        <f>IFERROR(IF(G161=1,IF(VLOOKUP(I161,Inputs!$A$20:$G$29,6,FALSE)="Base Increase",VLOOKUP(I161,Inputs!$A$7:$G$16,6,FALSE),0),0),0)</f>
        <v>0</v>
      </c>
      <c r="S161" s="5">
        <f>IFERROR(IF(H161=1,IF(VLOOKUP(I161,Inputs!$A$20:$G$29,7,FALSE)="Base Increase",VLOOKUP(I161,Inputs!$A$7:$G$16,7,FALSE),0),0),0)</f>
        <v>0</v>
      </c>
      <c r="T161" s="5">
        <f t="shared" si="12"/>
        <v>0</v>
      </c>
      <c r="U161" s="5">
        <f t="shared" si="13"/>
        <v>0</v>
      </c>
      <c r="V161" s="5">
        <f t="shared" si="14"/>
        <v>0</v>
      </c>
      <c r="W161" s="5">
        <f t="shared" si="15"/>
        <v>0</v>
      </c>
      <c r="X161" s="5">
        <f>IF(AND(I161&lt;=4,V161&gt;Inputs!$B$32),MAX(C161,Inputs!$B$32),V161)</f>
        <v>0</v>
      </c>
      <c r="Y161" s="5">
        <f>IF(AND(I161&lt;=4,W161&gt;Inputs!$B$32),MAX(C161,Inputs!$B$32),W161)</f>
        <v>0</v>
      </c>
      <c r="Z161" s="5">
        <f>IF(AND(I161&lt;=7,X161&gt;Inputs!$B$33),MAX(C161,Inputs!$B$33),X161)</f>
        <v>0</v>
      </c>
      <c r="AA161" s="5">
        <f>IF(W161&gt;Inputs!$B$34,Inputs!$B$34,Y161)</f>
        <v>0</v>
      </c>
      <c r="AB161" s="5">
        <f>IF(Z161&gt;Inputs!$B$34,Inputs!$B$34,Z161)</f>
        <v>0</v>
      </c>
      <c r="AC161" s="5">
        <f>IF(AA161&gt;Inputs!$B$34,Inputs!$B$34,AA161)</f>
        <v>0</v>
      </c>
      <c r="AD161" s="11">
        <f t="shared" si="16"/>
        <v>0</v>
      </c>
      <c r="AE161" s="11">
        <f t="shared" si="17"/>
        <v>0</v>
      </c>
    </row>
    <row r="162" spans="1:31" x14ac:dyDescent="0.25">
      <c r="A162" s="1">
        <f>'Salary and Rating'!A163</f>
        <v>0</v>
      </c>
      <c r="B162" s="1">
        <f>'Salary and Rating'!B163</f>
        <v>0</v>
      </c>
      <c r="C162" s="13">
        <f>IF(AND(D162=0,E162=1),'Salary and Rating'!C163,'2012-2013'!AD162)</f>
        <v>0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f>'Salary and Rating'!K163</f>
        <v>0</v>
      </c>
      <c r="J162" s="5">
        <f>IFERROR(IF(VLOOKUP(I162,Inputs!$A$20:$G$29,3,FALSE)="Stipend Award",VLOOKUP(I162,Inputs!$A$7:$G$16,3,FALSE),0),0)</f>
        <v>0</v>
      </c>
      <c r="K162" s="5">
        <f>IFERROR(IF(VLOOKUP(I162,Inputs!$A$20:$G$29,4,FALSE)="Stipend Award",VLOOKUP(I162,Inputs!$A$7:$G$16,4,FALSE),0),0)</f>
        <v>0</v>
      </c>
      <c r="L162" s="5">
        <f>IFERROR(IF(F162=1,IF(VLOOKUP(I162,Inputs!$A$20:$G$29,5,FALSE)="Stipend Award",VLOOKUP(I162,Inputs!$A$7:$G$16,5,FALSE),0),0),0)</f>
        <v>0</v>
      </c>
      <c r="M162" s="5">
        <f>IFERROR(IF(G162=1,IF(VLOOKUP(I162,Inputs!$A$20:$G$29,6,FALSE)="Stipend Award",VLOOKUP(I162,Inputs!$A$7:$G$16,6,FALSE),0),0),0)</f>
        <v>0</v>
      </c>
      <c r="N162" s="5">
        <f>IFERROR(IF(H162=1,IF(VLOOKUP(I162,Inputs!$A$20:$G$29,7,FALSE)="Stipend Award",VLOOKUP(I162,Inputs!$A$7:$G$16,7,FALSE),0),0),0)</f>
        <v>0</v>
      </c>
      <c r="O162" s="5">
        <f>IFERROR(IF(VLOOKUP(I162,Inputs!$A$20:$G$29,3,FALSE)="Base Increase",VLOOKUP(I162,Inputs!$A$7:$G$16,3,FALSE),0),0)</f>
        <v>0</v>
      </c>
      <c r="P162" s="5">
        <f>IFERROR(IF(VLOOKUP(I162,Inputs!$A$20:$G$29,4,FALSE)="Base Increase",VLOOKUP(I162,Inputs!$A$7:$G$16,4,FALSE),0),0)</f>
        <v>0</v>
      </c>
      <c r="Q162" s="5">
        <f>IFERROR(IF(F162=1,IF(VLOOKUP(I162,Inputs!$A$20:$G$29,5,FALSE)="Base Increase",VLOOKUP(I162,Inputs!$A$7:$G$16,5,FALSE),0),0),0)</f>
        <v>0</v>
      </c>
      <c r="R162" s="5">
        <f>IFERROR(IF(G162=1,IF(VLOOKUP(I162,Inputs!$A$20:$G$29,6,FALSE)="Base Increase",VLOOKUP(I162,Inputs!$A$7:$G$16,6,FALSE),0),0),0)</f>
        <v>0</v>
      </c>
      <c r="S162" s="5">
        <f>IFERROR(IF(H162=1,IF(VLOOKUP(I162,Inputs!$A$20:$G$29,7,FALSE)="Base Increase",VLOOKUP(I162,Inputs!$A$7:$G$16,7,FALSE),0),0),0)</f>
        <v>0</v>
      </c>
      <c r="T162" s="5">
        <f t="shared" si="12"/>
        <v>0</v>
      </c>
      <c r="U162" s="5">
        <f t="shared" si="13"/>
        <v>0</v>
      </c>
      <c r="V162" s="5">
        <f t="shared" si="14"/>
        <v>0</v>
      </c>
      <c r="W162" s="5">
        <f t="shared" si="15"/>
        <v>0</v>
      </c>
      <c r="X162" s="5">
        <f>IF(AND(I162&lt;=4,V162&gt;Inputs!$B$32),MAX(C162,Inputs!$B$32),V162)</f>
        <v>0</v>
      </c>
      <c r="Y162" s="5">
        <f>IF(AND(I162&lt;=4,W162&gt;Inputs!$B$32),MAX(C162,Inputs!$B$32),W162)</f>
        <v>0</v>
      </c>
      <c r="Z162" s="5">
        <f>IF(AND(I162&lt;=7,X162&gt;Inputs!$B$33),MAX(C162,Inputs!$B$33),X162)</f>
        <v>0</v>
      </c>
      <c r="AA162" s="5">
        <f>IF(W162&gt;Inputs!$B$34,Inputs!$B$34,Y162)</f>
        <v>0</v>
      </c>
      <c r="AB162" s="5">
        <f>IF(Z162&gt;Inputs!$B$34,Inputs!$B$34,Z162)</f>
        <v>0</v>
      </c>
      <c r="AC162" s="5">
        <f>IF(AA162&gt;Inputs!$B$34,Inputs!$B$34,AA162)</f>
        <v>0</v>
      </c>
      <c r="AD162" s="11">
        <f t="shared" si="16"/>
        <v>0</v>
      </c>
      <c r="AE162" s="11">
        <f t="shared" si="17"/>
        <v>0</v>
      </c>
    </row>
    <row r="163" spans="1:31" x14ac:dyDescent="0.25">
      <c r="A163" s="1">
        <f>'Salary and Rating'!A164</f>
        <v>0</v>
      </c>
      <c r="B163" s="1">
        <f>'Salary and Rating'!B164</f>
        <v>0</v>
      </c>
      <c r="C163" s="13">
        <f>IF(AND(D163=0,E163=1),'Salary and Rating'!C164,'2012-2013'!AD163)</f>
        <v>0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5">
        <f>'Salary and Rating'!K164</f>
        <v>0</v>
      </c>
      <c r="J163" s="5">
        <f>IFERROR(IF(VLOOKUP(I163,Inputs!$A$20:$G$29,3,FALSE)="Stipend Award",VLOOKUP(I163,Inputs!$A$7:$G$16,3,FALSE),0),0)</f>
        <v>0</v>
      </c>
      <c r="K163" s="5">
        <f>IFERROR(IF(VLOOKUP(I163,Inputs!$A$20:$G$29,4,FALSE)="Stipend Award",VLOOKUP(I163,Inputs!$A$7:$G$16,4,FALSE),0),0)</f>
        <v>0</v>
      </c>
      <c r="L163" s="5">
        <f>IFERROR(IF(F163=1,IF(VLOOKUP(I163,Inputs!$A$20:$G$29,5,FALSE)="Stipend Award",VLOOKUP(I163,Inputs!$A$7:$G$16,5,FALSE),0),0),0)</f>
        <v>0</v>
      </c>
      <c r="M163" s="5">
        <f>IFERROR(IF(G163=1,IF(VLOOKUP(I163,Inputs!$A$20:$G$29,6,FALSE)="Stipend Award",VLOOKUP(I163,Inputs!$A$7:$G$16,6,FALSE),0),0),0)</f>
        <v>0</v>
      </c>
      <c r="N163" s="5">
        <f>IFERROR(IF(H163=1,IF(VLOOKUP(I163,Inputs!$A$20:$G$29,7,FALSE)="Stipend Award",VLOOKUP(I163,Inputs!$A$7:$G$16,7,FALSE),0),0),0)</f>
        <v>0</v>
      </c>
      <c r="O163" s="5">
        <f>IFERROR(IF(VLOOKUP(I163,Inputs!$A$20:$G$29,3,FALSE)="Base Increase",VLOOKUP(I163,Inputs!$A$7:$G$16,3,FALSE),0),0)</f>
        <v>0</v>
      </c>
      <c r="P163" s="5">
        <f>IFERROR(IF(VLOOKUP(I163,Inputs!$A$20:$G$29,4,FALSE)="Base Increase",VLOOKUP(I163,Inputs!$A$7:$G$16,4,FALSE),0),0)</f>
        <v>0</v>
      </c>
      <c r="Q163" s="5">
        <f>IFERROR(IF(F163=1,IF(VLOOKUP(I163,Inputs!$A$20:$G$29,5,FALSE)="Base Increase",VLOOKUP(I163,Inputs!$A$7:$G$16,5,FALSE),0),0),0)</f>
        <v>0</v>
      </c>
      <c r="R163" s="5">
        <f>IFERROR(IF(G163=1,IF(VLOOKUP(I163,Inputs!$A$20:$G$29,6,FALSE)="Base Increase",VLOOKUP(I163,Inputs!$A$7:$G$16,6,FALSE),0),0),0)</f>
        <v>0</v>
      </c>
      <c r="S163" s="5">
        <f>IFERROR(IF(H163=1,IF(VLOOKUP(I163,Inputs!$A$20:$G$29,7,FALSE)="Base Increase",VLOOKUP(I163,Inputs!$A$7:$G$16,7,FALSE),0),0),0)</f>
        <v>0</v>
      </c>
      <c r="T163" s="5">
        <f t="shared" si="12"/>
        <v>0</v>
      </c>
      <c r="U163" s="5">
        <f t="shared" si="13"/>
        <v>0</v>
      </c>
      <c r="V163" s="5">
        <f t="shared" si="14"/>
        <v>0</v>
      </c>
      <c r="W163" s="5">
        <f t="shared" si="15"/>
        <v>0</v>
      </c>
      <c r="X163" s="5">
        <f>IF(AND(I163&lt;=4,V163&gt;Inputs!$B$32),MAX(C163,Inputs!$B$32),V163)</f>
        <v>0</v>
      </c>
      <c r="Y163" s="5">
        <f>IF(AND(I163&lt;=4,W163&gt;Inputs!$B$32),MAX(C163,Inputs!$B$32),W163)</f>
        <v>0</v>
      </c>
      <c r="Z163" s="5">
        <f>IF(AND(I163&lt;=7,X163&gt;Inputs!$B$33),MAX(C163,Inputs!$B$33),X163)</f>
        <v>0</v>
      </c>
      <c r="AA163" s="5">
        <f>IF(W163&gt;Inputs!$B$34,Inputs!$B$34,Y163)</f>
        <v>0</v>
      </c>
      <c r="AB163" s="5">
        <f>IF(Z163&gt;Inputs!$B$34,Inputs!$B$34,Z163)</f>
        <v>0</v>
      </c>
      <c r="AC163" s="5">
        <f>IF(AA163&gt;Inputs!$B$34,Inputs!$B$34,AA163)</f>
        <v>0</v>
      </c>
      <c r="AD163" s="11">
        <f t="shared" si="16"/>
        <v>0</v>
      </c>
      <c r="AE163" s="11">
        <f t="shared" si="17"/>
        <v>0</v>
      </c>
    </row>
    <row r="164" spans="1:31" x14ac:dyDescent="0.25">
      <c r="A164" s="1">
        <f>'Salary and Rating'!A165</f>
        <v>0</v>
      </c>
      <c r="B164" s="1">
        <f>'Salary and Rating'!B165</f>
        <v>0</v>
      </c>
      <c r="C164" s="13">
        <f>IF(AND(D164=0,E164=1),'Salary and Rating'!C165,'2012-2013'!AD164)</f>
        <v>0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f>'Salary and Rating'!K165</f>
        <v>0</v>
      </c>
      <c r="J164" s="5">
        <f>IFERROR(IF(VLOOKUP(I164,Inputs!$A$20:$G$29,3,FALSE)="Stipend Award",VLOOKUP(I164,Inputs!$A$7:$G$16,3,FALSE),0),0)</f>
        <v>0</v>
      </c>
      <c r="K164" s="5">
        <f>IFERROR(IF(VLOOKUP(I164,Inputs!$A$20:$G$29,4,FALSE)="Stipend Award",VLOOKUP(I164,Inputs!$A$7:$G$16,4,FALSE),0),0)</f>
        <v>0</v>
      </c>
      <c r="L164" s="5">
        <f>IFERROR(IF(F164=1,IF(VLOOKUP(I164,Inputs!$A$20:$G$29,5,FALSE)="Stipend Award",VLOOKUP(I164,Inputs!$A$7:$G$16,5,FALSE),0),0),0)</f>
        <v>0</v>
      </c>
      <c r="M164" s="5">
        <f>IFERROR(IF(G164=1,IF(VLOOKUP(I164,Inputs!$A$20:$G$29,6,FALSE)="Stipend Award",VLOOKUP(I164,Inputs!$A$7:$G$16,6,FALSE),0),0),0)</f>
        <v>0</v>
      </c>
      <c r="N164" s="5">
        <f>IFERROR(IF(H164=1,IF(VLOOKUP(I164,Inputs!$A$20:$G$29,7,FALSE)="Stipend Award",VLOOKUP(I164,Inputs!$A$7:$G$16,7,FALSE),0),0),0)</f>
        <v>0</v>
      </c>
      <c r="O164" s="5">
        <f>IFERROR(IF(VLOOKUP(I164,Inputs!$A$20:$G$29,3,FALSE)="Base Increase",VLOOKUP(I164,Inputs!$A$7:$G$16,3,FALSE),0),0)</f>
        <v>0</v>
      </c>
      <c r="P164" s="5">
        <f>IFERROR(IF(VLOOKUP(I164,Inputs!$A$20:$G$29,4,FALSE)="Base Increase",VLOOKUP(I164,Inputs!$A$7:$G$16,4,FALSE),0),0)</f>
        <v>0</v>
      </c>
      <c r="Q164" s="5">
        <f>IFERROR(IF(F164=1,IF(VLOOKUP(I164,Inputs!$A$20:$G$29,5,FALSE)="Base Increase",VLOOKUP(I164,Inputs!$A$7:$G$16,5,FALSE),0),0),0)</f>
        <v>0</v>
      </c>
      <c r="R164" s="5">
        <f>IFERROR(IF(G164=1,IF(VLOOKUP(I164,Inputs!$A$20:$G$29,6,FALSE)="Base Increase",VLOOKUP(I164,Inputs!$A$7:$G$16,6,FALSE),0),0),0)</f>
        <v>0</v>
      </c>
      <c r="S164" s="5">
        <f>IFERROR(IF(H164=1,IF(VLOOKUP(I164,Inputs!$A$20:$G$29,7,FALSE)="Base Increase",VLOOKUP(I164,Inputs!$A$7:$G$16,7,FALSE),0),0),0)</f>
        <v>0</v>
      </c>
      <c r="T164" s="5">
        <f t="shared" si="12"/>
        <v>0</v>
      </c>
      <c r="U164" s="5">
        <f t="shared" si="13"/>
        <v>0</v>
      </c>
      <c r="V164" s="5">
        <f t="shared" si="14"/>
        <v>0</v>
      </c>
      <c r="W164" s="5">
        <f t="shared" si="15"/>
        <v>0</v>
      </c>
      <c r="X164" s="5">
        <f>IF(AND(I164&lt;=4,V164&gt;Inputs!$B$32),MAX(C164,Inputs!$B$32),V164)</f>
        <v>0</v>
      </c>
      <c r="Y164" s="5">
        <f>IF(AND(I164&lt;=4,W164&gt;Inputs!$B$32),MAX(C164,Inputs!$B$32),W164)</f>
        <v>0</v>
      </c>
      <c r="Z164" s="5">
        <f>IF(AND(I164&lt;=7,X164&gt;Inputs!$B$33),MAX(C164,Inputs!$B$33),X164)</f>
        <v>0</v>
      </c>
      <c r="AA164" s="5">
        <f>IF(W164&gt;Inputs!$B$34,Inputs!$B$34,Y164)</f>
        <v>0</v>
      </c>
      <c r="AB164" s="5">
        <f>IF(Z164&gt;Inputs!$B$34,Inputs!$B$34,Z164)</f>
        <v>0</v>
      </c>
      <c r="AC164" s="5">
        <f>IF(AA164&gt;Inputs!$B$34,Inputs!$B$34,AA164)</f>
        <v>0</v>
      </c>
      <c r="AD164" s="11">
        <f t="shared" si="16"/>
        <v>0</v>
      </c>
      <c r="AE164" s="11">
        <f t="shared" si="17"/>
        <v>0</v>
      </c>
    </row>
    <row r="165" spans="1:31" x14ac:dyDescent="0.25">
      <c r="A165" s="1">
        <f>'Salary and Rating'!A166</f>
        <v>0</v>
      </c>
      <c r="B165" s="1">
        <f>'Salary and Rating'!B166</f>
        <v>0</v>
      </c>
      <c r="C165" s="13">
        <f>IF(AND(D165=0,E165=1),'Salary and Rating'!C166,'2012-2013'!AD165)</f>
        <v>0</v>
      </c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5">
        <f>'Salary and Rating'!K166</f>
        <v>0</v>
      </c>
      <c r="J165" s="5">
        <f>IFERROR(IF(VLOOKUP(I165,Inputs!$A$20:$G$29,3,FALSE)="Stipend Award",VLOOKUP(I165,Inputs!$A$7:$G$16,3,FALSE),0),0)</f>
        <v>0</v>
      </c>
      <c r="K165" s="5">
        <f>IFERROR(IF(VLOOKUP(I165,Inputs!$A$20:$G$29,4,FALSE)="Stipend Award",VLOOKUP(I165,Inputs!$A$7:$G$16,4,FALSE),0),0)</f>
        <v>0</v>
      </c>
      <c r="L165" s="5">
        <f>IFERROR(IF(F165=1,IF(VLOOKUP(I165,Inputs!$A$20:$G$29,5,FALSE)="Stipend Award",VLOOKUP(I165,Inputs!$A$7:$G$16,5,FALSE),0),0),0)</f>
        <v>0</v>
      </c>
      <c r="M165" s="5">
        <f>IFERROR(IF(G165=1,IF(VLOOKUP(I165,Inputs!$A$20:$G$29,6,FALSE)="Stipend Award",VLOOKUP(I165,Inputs!$A$7:$G$16,6,FALSE),0),0),0)</f>
        <v>0</v>
      </c>
      <c r="N165" s="5">
        <f>IFERROR(IF(H165=1,IF(VLOOKUP(I165,Inputs!$A$20:$G$29,7,FALSE)="Stipend Award",VLOOKUP(I165,Inputs!$A$7:$G$16,7,FALSE),0),0),0)</f>
        <v>0</v>
      </c>
      <c r="O165" s="5">
        <f>IFERROR(IF(VLOOKUP(I165,Inputs!$A$20:$G$29,3,FALSE)="Base Increase",VLOOKUP(I165,Inputs!$A$7:$G$16,3,FALSE),0),0)</f>
        <v>0</v>
      </c>
      <c r="P165" s="5">
        <f>IFERROR(IF(VLOOKUP(I165,Inputs!$A$20:$G$29,4,FALSE)="Base Increase",VLOOKUP(I165,Inputs!$A$7:$G$16,4,FALSE),0),0)</f>
        <v>0</v>
      </c>
      <c r="Q165" s="5">
        <f>IFERROR(IF(F165=1,IF(VLOOKUP(I165,Inputs!$A$20:$G$29,5,FALSE)="Base Increase",VLOOKUP(I165,Inputs!$A$7:$G$16,5,FALSE),0),0),0)</f>
        <v>0</v>
      </c>
      <c r="R165" s="5">
        <f>IFERROR(IF(G165=1,IF(VLOOKUP(I165,Inputs!$A$20:$G$29,6,FALSE)="Base Increase",VLOOKUP(I165,Inputs!$A$7:$G$16,6,FALSE),0),0),0)</f>
        <v>0</v>
      </c>
      <c r="S165" s="5">
        <f>IFERROR(IF(H165=1,IF(VLOOKUP(I165,Inputs!$A$20:$G$29,7,FALSE)="Base Increase",VLOOKUP(I165,Inputs!$A$7:$G$16,7,FALSE),0),0),0)</f>
        <v>0</v>
      </c>
      <c r="T165" s="5">
        <f t="shared" si="12"/>
        <v>0</v>
      </c>
      <c r="U165" s="5">
        <f t="shared" si="13"/>
        <v>0</v>
      </c>
      <c r="V165" s="5">
        <f t="shared" si="14"/>
        <v>0</v>
      </c>
      <c r="W165" s="5">
        <f t="shared" si="15"/>
        <v>0</v>
      </c>
      <c r="X165" s="5">
        <f>IF(AND(I165&lt;=4,V165&gt;Inputs!$B$32),MAX(C165,Inputs!$B$32),V165)</f>
        <v>0</v>
      </c>
      <c r="Y165" s="5">
        <f>IF(AND(I165&lt;=4,W165&gt;Inputs!$B$32),MAX(C165,Inputs!$B$32),W165)</f>
        <v>0</v>
      </c>
      <c r="Z165" s="5">
        <f>IF(AND(I165&lt;=7,X165&gt;Inputs!$B$33),MAX(C165,Inputs!$B$33),X165)</f>
        <v>0</v>
      </c>
      <c r="AA165" s="5">
        <f>IF(W165&gt;Inputs!$B$34,Inputs!$B$34,Y165)</f>
        <v>0</v>
      </c>
      <c r="AB165" s="5">
        <f>IF(Z165&gt;Inputs!$B$34,Inputs!$B$34,Z165)</f>
        <v>0</v>
      </c>
      <c r="AC165" s="5">
        <f>IF(AA165&gt;Inputs!$B$34,Inputs!$B$34,AA165)</f>
        <v>0</v>
      </c>
      <c r="AD165" s="11">
        <f t="shared" si="16"/>
        <v>0</v>
      </c>
      <c r="AE165" s="11">
        <f t="shared" si="17"/>
        <v>0</v>
      </c>
    </row>
    <row r="166" spans="1:31" x14ac:dyDescent="0.25">
      <c r="A166" s="1">
        <f>'Salary and Rating'!A167</f>
        <v>0</v>
      </c>
      <c r="B166" s="1">
        <f>'Salary and Rating'!B167</f>
        <v>0</v>
      </c>
      <c r="C166" s="13">
        <f>IF(AND(D166=0,E166=1),'Salary and Rating'!C167,'2012-2013'!AD166)</f>
        <v>0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5">
        <f>'Salary and Rating'!K167</f>
        <v>0</v>
      </c>
      <c r="J166" s="5">
        <f>IFERROR(IF(VLOOKUP(I166,Inputs!$A$20:$G$29,3,FALSE)="Stipend Award",VLOOKUP(I166,Inputs!$A$7:$G$16,3,FALSE),0),0)</f>
        <v>0</v>
      </c>
      <c r="K166" s="5">
        <f>IFERROR(IF(VLOOKUP(I166,Inputs!$A$20:$G$29,4,FALSE)="Stipend Award",VLOOKUP(I166,Inputs!$A$7:$G$16,4,FALSE),0),0)</f>
        <v>0</v>
      </c>
      <c r="L166" s="5">
        <f>IFERROR(IF(F166=1,IF(VLOOKUP(I166,Inputs!$A$20:$G$29,5,FALSE)="Stipend Award",VLOOKUP(I166,Inputs!$A$7:$G$16,5,FALSE),0),0),0)</f>
        <v>0</v>
      </c>
      <c r="M166" s="5">
        <f>IFERROR(IF(G166=1,IF(VLOOKUP(I166,Inputs!$A$20:$G$29,6,FALSE)="Stipend Award",VLOOKUP(I166,Inputs!$A$7:$G$16,6,FALSE),0),0),0)</f>
        <v>0</v>
      </c>
      <c r="N166" s="5">
        <f>IFERROR(IF(H166=1,IF(VLOOKUP(I166,Inputs!$A$20:$G$29,7,FALSE)="Stipend Award",VLOOKUP(I166,Inputs!$A$7:$G$16,7,FALSE),0),0),0)</f>
        <v>0</v>
      </c>
      <c r="O166" s="5">
        <f>IFERROR(IF(VLOOKUP(I166,Inputs!$A$20:$G$29,3,FALSE)="Base Increase",VLOOKUP(I166,Inputs!$A$7:$G$16,3,FALSE),0),0)</f>
        <v>0</v>
      </c>
      <c r="P166" s="5">
        <f>IFERROR(IF(VLOOKUP(I166,Inputs!$A$20:$G$29,4,FALSE)="Base Increase",VLOOKUP(I166,Inputs!$A$7:$G$16,4,FALSE),0),0)</f>
        <v>0</v>
      </c>
      <c r="Q166" s="5">
        <f>IFERROR(IF(F166=1,IF(VLOOKUP(I166,Inputs!$A$20:$G$29,5,FALSE)="Base Increase",VLOOKUP(I166,Inputs!$A$7:$G$16,5,FALSE),0),0),0)</f>
        <v>0</v>
      </c>
      <c r="R166" s="5">
        <f>IFERROR(IF(G166=1,IF(VLOOKUP(I166,Inputs!$A$20:$G$29,6,FALSE)="Base Increase",VLOOKUP(I166,Inputs!$A$7:$G$16,6,FALSE),0),0),0)</f>
        <v>0</v>
      </c>
      <c r="S166" s="5">
        <f>IFERROR(IF(H166=1,IF(VLOOKUP(I166,Inputs!$A$20:$G$29,7,FALSE)="Base Increase",VLOOKUP(I166,Inputs!$A$7:$G$16,7,FALSE),0),0),0)</f>
        <v>0</v>
      </c>
      <c r="T166" s="5">
        <f t="shared" si="12"/>
        <v>0</v>
      </c>
      <c r="U166" s="5">
        <f t="shared" si="13"/>
        <v>0</v>
      </c>
      <c r="V166" s="5">
        <f t="shared" si="14"/>
        <v>0</v>
      </c>
      <c r="W166" s="5">
        <f t="shared" si="15"/>
        <v>0</v>
      </c>
      <c r="X166" s="5">
        <f>IF(AND(I166&lt;=4,V166&gt;Inputs!$B$32),MAX(C166,Inputs!$B$32),V166)</f>
        <v>0</v>
      </c>
      <c r="Y166" s="5">
        <f>IF(AND(I166&lt;=4,W166&gt;Inputs!$B$32),MAX(C166,Inputs!$B$32),W166)</f>
        <v>0</v>
      </c>
      <c r="Z166" s="5">
        <f>IF(AND(I166&lt;=7,X166&gt;Inputs!$B$33),MAX(C166,Inputs!$B$33),X166)</f>
        <v>0</v>
      </c>
      <c r="AA166" s="5">
        <f>IF(W166&gt;Inputs!$B$34,Inputs!$B$34,Y166)</f>
        <v>0</v>
      </c>
      <c r="AB166" s="5">
        <f>IF(Z166&gt;Inputs!$B$34,Inputs!$B$34,Z166)</f>
        <v>0</v>
      </c>
      <c r="AC166" s="5">
        <f>IF(AA166&gt;Inputs!$B$34,Inputs!$B$34,AA166)</f>
        <v>0</v>
      </c>
      <c r="AD166" s="11">
        <f t="shared" si="16"/>
        <v>0</v>
      </c>
      <c r="AE166" s="11">
        <f t="shared" si="17"/>
        <v>0</v>
      </c>
    </row>
    <row r="167" spans="1:31" x14ac:dyDescent="0.25">
      <c r="A167" s="1">
        <f>'Salary and Rating'!A168</f>
        <v>0</v>
      </c>
      <c r="B167" s="1">
        <f>'Salary and Rating'!B168</f>
        <v>0</v>
      </c>
      <c r="C167" s="13">
        <f>IF(AND(D167=0,E167=1),'Salary and Rating'!C168,'2012-2013'!AD167)</f>
        <v>0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f>'Salary and Rating'!K168</f>
        <v>0</v>
      </c>
      <c r="J167" s="5">
        <f>IFERROR(IF(VLOOKUP(I167,Inputs!$A$20:$G$29,3,FALSE)="Stipend Award",VLOOKUP(I167,Inputs!$A$7:$G$16,3,FALSE),0),0)</f>
        <v>0</v>
      </c>
      <c r="K167" s="5">
        <f>IFERROR(IF(VLOOKUP(I167,Inputs!$A$20:$G$29,4,FALSE)="Stipend Award",VLOOKUP(I167,Inputs!$A$7:$G$16,4,FALSE),0),0)</f>
        <v>0</v>
      </c>
      <c r="L167" s="5">
        <f>IFERROR(IF(F167=1,IF(VLOOKUP(I167,Inputs!$A$20:$G$29,5,FALSE)="Stipend Award",VLOOKUP(I167,Inputs!$A$7:$G$16,5,FALSE),0),0),0)</f>
        <v>0</v>
      </c>
      <c r="M167" s="5">
        <f>IFERROR(IF(G167=1,IF(VLOOKUP(I167,Inputs!$A$20:$G$29,6,FALSE)="Stipend Award",VLOOKUP(I167,Inputs!$A$7:$G$16,6,FALSE),0),0),0)</f>
        <v>0</v>
      </c>
      <c r="N167" s="5">
        <f>IFERROR(IF(H167=1,IF(VLOOKUP(I167,Inputs!$A$20:$G$29,7,FALSE)="Stipend Award",VLOOKUP(I167,Inputs!$A$7:$G$16,7,FALSE),0),0),0)</f>
        <v>0</v>
      </c>
      <c r="O167" s="5">
        <f>IFERROR(IF(VLOOKUP(I167,Inputs!$A$20:$G$29,3,FALSE)="Base Increase",VLOOKUP(I167,Inputs!$A$7:$G$16,3,FALSE),0),0)</f>
        <v>0</v>
      </c>
      <c r="P167" s="5">
        <f>IFERROR(IF(VLOOKUP(I167,Inputs!$A$20:$G$29,4,FALSE)="Base Increase",VLOOKUP(I167,Inputs!$A$7:$G$16,4,FALSE),0),0)</f>
        <v>0</v>
      </c>
      <c r="Q167" s="5">
        <f>IFERROR(IF(F167=1,IF(VLOOKUP(I167,Inputs!$A$20:$G$29,5,FALSE)="Base Increase",VLOOKUP(I167,Inputs!$A$7:$G$16,5,FALSE),0),0),0)</f>
        <v>0</v>
      </c>
      <c r="R167" s="5">
        <f>IFERROR(IF(G167=1,IF(VLOOKUP(I167,Inputs!$A$20:$G$29,6,FALSE)="Base Increase",VLOOKUP(I167,Inputs!$A$7:$G$16,6,FALSE),0),0),0)</f>
        <v>0</v>
      </c>
      <c r="S167" s="5">
        <f>IFERROR(IF(H167=1,IF(VLOOKUP(I167,Inputs!$A$20:$G$29,7,FALSE)="Base Increase",VLOOKUP(I167,Inputs!$A$7:$G$16,7,FALSE),0),0),0)</f>
        <v>0</v>
      </c>
      <c r="T167" s="5">
        <f t="shared" si="12"/>
        <v>0</v>
      </c>
      <c r="U167" s="5">
        <f t="shared" si="13"/>
        <v>0</v>
      </c>
      <c r="V167" s="5">
        <f t="shared" si="14"/>
        <v>0</v>
      </c>
      <c r="W167" s="5">
        <f t="shared" si="15"/>
        <v>0</v>
      </c>
      <c r="X167" s="5">
        <f>IF(AND(I167&lt;=4,V167&gt;Inputs!$B$32),MAX(C167,Inputs!$B$32),V167)</f>
        <v>0</v>
      </c>
      <c r="Y167" s="5">
        <f>IF(AND(I167&lt;=4,W167&gt;Inputs!$B$32),MAX(C167,Inputs!$B$32),W167)</f>
        <v>0</v>
      </c>
      <c r="Z167" s="5">
        <f>IF(AND(I167&lt;=7,X167&gt;Inputs!$B$33),MAX(C167,Inputs!$B$33),X167)</f>
        <v>0</v>
      </c>
      <c r="AA167" s="5">
        <f>IF(W167&gt;Inputs!$B$34,Inputs!$B$34,Y167)</f>
        <v>0</v>
      </c>
      <c r="AB167" s="5">
        <f>IF(Z167&gt;Inputs!$B$34,Inputs!$B$34,Z167)</f>
        <v>0</v>
      </c>
      <c r="AC167" s="5">
        <f>IF(AA167&gt;Inputs!$B$34,Inputs!$B$34,AA167)</f>
        <v>0</v>
      </c>
      <c r="AD167" s="11">
        <f t="shared" si="16"/>
        <v>0</v>
      </c>
      <c r="AE167" s="11">
        <f t="shared" si="17"/>
        <v>0</v>
      </c>
    </row>
    <row r="168" spans="1:31" x14ac:dyDescent="0.25">
      <c r="A168" s="1">
        <f>'Salary and Rating'!A169</f>
        <v>0</v>
      </c>
      <c r="B168" s="1">
        <f>'Salary and Rating'!B169</f>
        <v>0</v>
      </c>
      <c r="C168" s="13">
        <f>IF(AND(D168=0,E168=1),'Salary and Rating'!C169,'2012-2013'!AD168)</f>
        <v>0</v>
      </c>
      <c r="D168" s="5">
        <v>0</v>
      </c>
      <c r="E168" s="5">
        <v>0</v>
      </c>
      <c r="F168" s="5">
        <v>0</v>
      </c>
      <c r="G168" s="5">
        <v>0</v>
      </c>
      <c r="H168" s="5">
        <v>0</v>
      </c>
      <c r="I168" s="5">
        <f>'Salary and Rating'!K169</f>
        <v>0</v>
      </c>
      <c r="J168" s="5">
        <f>IFERROR(IF(VLOOKUP(I168,Inputs!$A$20:$G$29,3,FALSE)="Stipend Award",VLOOKUP(I168,Inputs!$A$7:$G$16,3,FALSE),0),0)</f>
        <v>0</v>
      </c>
      <c r="K168" s="5">
        <f>IFERROR(IF(VLOOKUP(I168,Inputs!$A$20:$G$29,4,FALSE)="Stipend Award",VLOOKUP(I168,Inputs!$A$7:$G$16,4,FALSE),0),0)</f>
        <v>0</v>
      </c>
      <c r="L168" s="5">
        <f>IFERROR(IF(F168=1,IF(VLOOKUP(I168,Inputs!$A$20:$G$29,5,FALSE)="Stipend Award",VLOOKUP(I168,Inputs!$A$7:$G$16,5,FALSE),0),0),0)</f>
        <v>0</v>
      </c>
      <c r="M168" s="5">
        <f>IFERROR(IF(G168=1,IF(VLOOKUP(I168,Inputs!$A$20:$G$29,6,FALSE)="Stipend Award",VLOOKUP(I168,Inputs!$A$7:$G$16,6,FALSE),0),0),0)</f>
        <v>0</v>
      </c>
      <c r="N168" s="5">
        <f>IFERROR(IF(H168=1,IF(VLOOKUP(I168,Inputs!$A$20:$G$29,7,FALSE)="Stipend Award",VLOOKUP(I168,Inputs!$A$7:$G$16,7,FALSE),0),0),0)</f>
        <v>0</v>
      </c>
      <c r="O168" s="5">
        <f>IFERROR(IF(VLOOKUP(I168,Inputs!$A$20:$G$29,3,FALSE)="Base Increase",VLOOKUP(I168,Inputs!$A$7:$G$16,3,FALSE),0),0)</f>
        <v>0</v>
      </c>
      <c r="P168" s="5">
        <f>IFERROR(IF(VLOOKUP(I168,Inputs!$A$20:$G$29,4,FALSE)="Base Increase",VLOOKUP(I168,Inputs!$A$7:$G$16,4,FALSE),0),0)</f>
        <v>0</v>
      </c>
      <c r="Q168" s="5">
        <f>IFERROR(IF(F168=1,IF(VLOOKUP(I168,Inputs!$A$20:$G$29,5,FALSE)="Base Increase",VLOOKUP(I168,Inputs!$A$7:$G$16,5,FALSE),0),0),0)</f>
        <v>0</v>
      </c>
      <c r="R168" s="5">
        <f>IFERROR(IF(G168=1,IF(VLOOKUP(I168,Inputs!$A$20:$G$29,6,FALSE)="Base Increase",VLOOKUP(I168,Inputs!$A$7:$G$16,6,FALSE),0),0),0)</f>
        <v>0</v>
      </c>
      <c r="S168" s="5">
        <f>IFERROR(IF(H168=1,IF(VLOOKUP(I168,Inputs!$A$20:$G$29,7,FALSE)="Base Increase",VLOOKUP(I168,Inputs!$A$7:$G$16,7,FALSE),0),0),0)</f>
        <v>0</v>
      </c>
      <c r="T168" s="5">
        <f t="shared" si="12"/>
        <v>0</v>
      </c>
      <c r="U168" s="5">
        <f t="shared" si="13"/>
        <v>0</v>
      </c>
      <c r="V168" s="5">
        <f t="shared" si="14"/>
        <v>0</v>
      </c>
      <c r="W168" s="5">
        <f t="shared" si="15"/>
        <v>0</v>
      </c>
      <c r="X168" s="5">
        <f>IF(AND(I168&lt;=4,V168&gt;Inputs!$B$32),MAX(C168,Inputs!$B$32),V168)</f>
        <v>0</v>
      </c>
      <c r="Y168" s="5">
        <f>IF(AND(I168&lt;=4,W168&gt;Inputs!$B$32),MAX(C168,Inputs!$B$32),W168)</f>
        <v>0</v>
      </c>
      <c r="Z168" s="5">
        <f>IF(AND(I168&lt;=7,X168&gt;Inputs!$B$33),MAX(C168,Inputs!$B$33),X168)</f>
        <v>0</v>
      </c>
      <c r="AA168" s="5">
        <f>IF(W168&gt;Inputs!$B$34,Inputs!$B$34,Y168)</f>
        <v>0</v>
      </c>
      <c r="AB168" s="5">
        <f>IF(Z168&gt;Inputs!$B$34,Inputs!$B$34,Z168)</f>
        <v>0</v>
      </c>
      <c r="AC168" s="5">
        <f>IF(AA168&gt;Inputs!$B$34,Inputs!$B$34,AA168)</f>
        <v>0</v>
      </c>
      <c r="AD168" s="11">
        <f t="shared" si="16"/>
        <v>0</v>
      </c>
      <c r="AE168" s="11">
        <f t="shared" si="17"/>
        <v>0</v>
      </c>
    </row>
    <row r="169" spans="1:31" x14ac:dyDescent="0.25">
      <c r="A169" s="1">
        <f>'Salary and Rating'!A170</f>
        <v>0</v>
      </c>
      <c r="B169" s="1">
        <f>'Salary and Rating'!B170</f>
        <v>0</v>
      </c>
      <c r="C169" s="13">
        <f>IF(AND(D169=0,E169=1),'Salary and Rating'!C170,'2012-2013'!AD169)</f>
        <v>0</v>
      </c>
      <c r="D169" s="5">
        <v>0</v>
      </c>
      <c r="E169" s="5">
        <v>0</v>
      </c>
      <c r="F169" s="5">
        <v>0</v>
      </c>
      <c r="G169" s="5">
        <v>0</v>
      </c>
      <c r="H169" s="5">
        <v>0</v>
      </c>
      <c r="I169" s="5">
        <f>'Salary and Rating'!K170</f>
        <v>0</v>
      </c>
      <c r="J169" s="5">
        <f>IFERROR(IF(VLOOKUP(I169,Inputs!$A$20:$G$29,3,FALSE)="Stipend Award",VLOOKUP(I169,Inputs!$A$7:$G$16,3,FALSE),0),0)</f>
        <v>0</v>
      </c>
      <c r="K169" s="5">
        <f>IFERROR(IF(VLOOKUP(I169,Inputs!$A$20:$G$29,4,FALSE)="Stipend Award",VLOOKUP(I169,Inputs!$A$7:$G$16,4,FALSE),0),0)</f>
        <v>0</v>
      </c>
      <c r="L169" s="5">
        <f>IFERROR(IF(F169=1,IF(VLOOKUP(I169,Inputs!$A$20:$G$29,5,FALSE)="Stipend Award",VLOOKUP(I169,Inputs!$A$7:$G$16,5,FALSE),0),0),0)</f>
        <v>0</v>
      </c>
      <c r="M169" s="5">
        <f>IFERROR(IF(G169=1,IF(VLOOKUP(I169,Inputs!$A$20:$G$29,6,FALSE)="Stipend Award",VLOOKUP(I169,Inputs!$A$7:$G$16,6,FALSE),0),0),0)</f>
        <v>0</v>
      </c>
      <c r="N169" s="5">
        <f>IFERROR(IF(H169=1,IF(VLOOKUP(I169,Inputs!$A$20:$G$29,7,FALSE)="Stipend Award",VLOOKUP(I169,Inputs!$A$7:$G$16,7,FALSE),0),0),0)</f>
        <v>0</v>
      </c>
      <c r="O169" s="5">
        <f>IFERROR(IF(VLOOKUP(I169,Inputs!$A$20:$G$29,3,FALSE)="Base Increase",VLOOKUP(I169,Inputs!$A$7:$G$16,3,FALSE),0),0)</f>
        <v>0</v>
      </c>
      <c r="P169" s="5">
        <f>IFERROR(IF(VLOOKUP(I169,Inputs!$A$20:$G$29,4,FALSE)="Base Increase",VLOOKUP(I169,Inputs!$A$7:$G$16,4,FALSE),0),0)</f>
        <v>0</v>
      </c>
      <c r="Q169" s="5">
        <f>IFERROR(IF(F169=1,IF(VLOOKUP(I169,Inputs!$A$20:$G$29,5,FALSE)="Base Increase",VLOOKUP(I169,Inputs!$A$7:$G$16,5,FALSE),0),0),0)</f>
        <v>0</v>
      </c>
      <c r="R169" s="5">
        <f>IFERROR(IF(G169=1,IF(VLOOKUP(I169,Inputs!$A$20:$G$29,6,FALSE)="Base Increase",VLOOKUP(I169,Inputs!$A$7:$G$16,6,FALSE),0),0),0)</f>
        <v>0</v>
      </c>
      <c r="S169" s="5">
        <f>IFERROR(IF(H169=1,IF(VLOOKUP(I169,Inputs!$A$20:$G$29,7,FALSE)="Base Increase",VLOOKUP(I169,Inputs!$A$7:$G$16,7,FALSE),0),0),0)</f>
        <v>0</v>
      </c>
      <c r="T169" s="5">
        <f t="shared" si="12"/>
        <v>0</v>
      </c>
      <c r="U169" s="5">
        <f t="shared" si="13"/>
        <v>0</v>
      </c>
      <c r="V169" s="5">
        <f t="shared" si="14"/>
        <v>0</v>
      </c>
      <c r="W169" s="5">
        <f t="shared" si="15"/>
        <v>0</v>
      </c>
      <c r="X169" s="5">
        <f>IF(AND(I169&lt;=4,V169&gt;Inputs!$B$32),MAX(C169,Inputs!$B$32),V169)</f>
        <v>0</v>
      </c>
      <c r="Y169" s="5">
        <f>IF(AND(I169&lt;=4,W169&gt;Inputs!$B$32),MAX(C169,Inputs!$B$32),W169)</f>
        <v>0</v>
      </c>
      <c r="Z169" s="5">
        <f>IF(AND(I169&lt;=7,X169&gt;Inputs!$B$33),MAX(C169,Inputs!$B$33),X169)</f>
        <v>0</v>
      </c>
      <c r="AA169" s="5">
        <f>IF(W169&gt;Inputs!$B$34,Inputs!$B$34,Y169)</f>
        <v>0</v>
      </c>
      <c r="AB169" s="5">
        <f>IF(Z169&gt;Inputs!$B$34,Inputs!$B$34,Z169)</f>
        <v>0</v>
      </c>
      <c r="AC169" s="5">
        <f>IF(AA169&gt;Inputs!$B$34,Inputs!$B$34,AA169)</f>
        <v>0</v>
      </c>
      <c r="AD169" s="11">
        <f t="shared" si="16"/>
        <v>0</v>
      </c>
      <c r="AE169" s="11">
        <f t="shared" si="17"/>
        <v>0</v>
      </c>
    </row>
    <row r="170" spans="1:31" x14ac:dyDescent="0.25">
      <c r="A170" s="1">
        <f>'Salary and Rating'!A171</f>
        <v>0</v>
      </c>
      <c r="B170" s="1">
        <f>'Salary and Rating'!B171</f>
        <v>0</v>
      </c>
      <c r="C170" s="13">
        <f>IF(AND(D170=0,E170=1),'Salary and Rating'!C171,'2012-2013'!AD170)</f>
        <v>0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  <c r="I170" s="5">
        <f>'Salary and Rating'!K171</f>
        <v>0</v>
      </c>
      <c r="J170" s="5">
        <f>IFERROR(IF(VLOOKUP(I170,Inputs!$A$20:$G$29,3,FALSE)="Stipend Award",VLOOKUP(I170,Inputs!$A$7:$G$16,3,FALSE),0),0)</f>
        <v>0</v>
      </c>
      <c r="K170" s="5">
        <f>IFERROR(IF(VLOOKUP(I170,Inputs!$A$20:$G$29,4,FALSE)="Stipend Award",VLOOKUP(I170,Inputs!$A$7:$G$16,4,FALSE),0),0)</f>
        <v>0</v>
      </c>
      <c r="L170" s="5">
        <f>IFERROR(IF(F170=1,IF(VLOOKUP(I170,Inputs!$A$20:$G$29,5,FALSE)="Stipend Award",VLOOKUP(I170,Inputs!$A$7:$G$16,5,FALSE),0),0),0)</f>
        <v>0</v>
      </c>
      <c r="M170" s="5">
        <f>IFERROR(IF(G170=1,IF(VLOOKUP(I170,Inputs!$A$20:$G$29,6,FALSE)="Stipend Award",VLOOKUP(I170,Inputs!$A$7:$G$16,6,FALSE),0),0),0)</f>
        <v>0</v>
      </c>
      <c r="N170" s="5">
        <f>IFERROR(IF(H170=1,IF(VLOOKUP(I170,Inputs!$A$20:$G$29,7,FALSE)="Stipend Award",VLOOKUP(I170,Inputs!$A$7:$G$16,7,FALSE),0),0),0)</f>
        <v>0</v>
      </c>
      <c r="O170" s="5">
        <f>IFERROR(IF(VLOOKUP(I170,Inputs!$A$20:$G$29,3,FALSE)="Base Increase",VLOOKUP(I170,Inputs!$A$7:$G$16,3,FALSE),0),0)</f>
        <v>0</v>
      </c>
      <c r="P170" s="5">
        <f>IFERROR(IF(VLOOKUP(I170,Inputs!$A$20:$G$29,4,FALSE)="Base Increase",VLOOKUP(I170,Inputs!$A$7:$G$16,4,FALSE),0),0)</f>
        <v>0</v>
      </c>
      <c r="Q170" s="5">
        <f>IFERROR(IF(F170=1,IF(VLOOKUP(I170,Inputs!$A$20:$G$29,5,FALSE)="Base Increase",VLOOKUP(I170,Inputs!$A$7:$G$16,5,FALSE),0),0),0)</f>
        <v>0</v>
      </c>
      <c r="R170" s="5">
        <f>IFERROR(IF(G170=1,IF(VLOOKUP(I170,Inputs!$A$20:$G$29,6,FALSE)="Base Increase",VLOOKUP(I170,Inputs!$A$7:$G$16,6,FALSE),0),0),0)</f>
        <v>0</v>
      </c>
      <c r="S170" s="5">
        <f>IFERROR(IF(H170=1,IF(VLOOKUP(I170,Inputs!$A$20:$G$29,7,FALSE)="Base Increase",VLOOKUP(I170,Inputs!$A$7:$G$16,7,FALSE),0),0),0)</f>
        <v>0</v>
      </c>
      <c r="T170" s="5">
        <f t="shared" si="12"/>
        <v>0</v>
      </c>
      <c r="U170" s="5">
        <f t="shared" si="13"/>
        <v>0</v>
      </c>
      <c r="V170" s="5">
        <f t="shared" si="14"/>
        <v>0</v>
      </c>
      <c r="W170" s="5">
        <f t="shared" si="15"/>
        <v>0</v>
      </c>
      <c r="X170" s="5">
        <f>IF(AND(I170&lt;=4,V170&gt;Inputs!$B$32),MAX(C170,Inputs!$B$32),V170)</f>
        <v>0</v>
      </c>
      <c r="Y170" s="5">
        <f>IF(AND(I170&lt;=4,W170&gt;Inputs!$B$32),MAX(C170,Inputs!$B$32),W170)</f>
        <v>0</v>
      </c>
      <c r="Z170" s="5">
        <f>IF(AND(I170&lt;=7,X170&gt;Inputs!$B$33),MAX(C170,Inputs!$B$33),X170)</f>
        <v>0</v>
      </c>
      <c r="AA170" s="5">
        <f>IF(W170&gt;Inputs!$B$34,Inputs!$B$34,Y170)</f>
        <v>0</v>
      </c>
      <c r="AB170" s="5">
        <f>IF(Z170&gt;Inputs!$B$34,Inputs!$B$34,Z170)</f>
        <v>0</v>
      </c>
      <c r="AC170" s="5">
        <f>IF(AA170&gt;Inputs!$B$34,Inputs!$B$34,AA170)</f>
        <v>0</v>
      </c>
      <c r="AD170" s="11">
        <f t="shared" si="16"/>
        <v>0</v>
      </c>
      <c r="AE170" s="11">
        <f t="shared" si="17"/>
        <v>0</v>
      </c>
    </row>
    <row r="171" spans="1:31" x14ac:dyDescent="0.25">
      <c r="A171" s="1">
        <f>'Salary and Rating'!A172</f>
        <v>0</v>
      </c>
      <c r="B171" s="1">
        <f>'Salary and Rating'!B172</f>
        <v>0</v>
      </c>
      <c r="C171" s="13">
        <f>IF(AND(D171=0,E171=1),'Salary and Rating'!C172,'2012-2013'!AD171)</f>
        <v>0</v>
      </c>
      <c r="D171" s="5">
        <v>0</v>
      </c>
      <c r="E171" s="5">
        <v>0</v>
      </c>
      <c r="F171" s="5">
        <v>0</v>
      </c>
      <c r="G171" s="5">
        <v>0</v>
      </c>
      <c r="H171" s="5">
        <v>0</v>
      </c>
      <c r="I171" s="5">
        <f>'Salary and Rating'!K172</f>
        <v>0</v>
      </c>
      <c r="J171" s="5">
        <f>IFERROR(IF(VLOOKUP(I171,Inputs!$A$20:$G$29,3,FALSE)="Stipend Award",VLOOKUP(I171,Inputs!$A$7:$G$16,3,FALSE),0),0)</f>
        <v>0</v>
      </c>
      <c r="K171" s="5">
        <f>IFERROR(IF(VLOOKUP(I171,Inputs!$A$20:$G$29,4,FALSE)="Stipend Award",VLOOKUP(I171,Inputs!$A$7:$G$16,4,FALSE),0),0)</f>
        <v>0</v>
      </c>
      <c r="L171" s="5">
        <f>IFERROR(IF(F171=1,IF(VLOOKUP(I171,Inputs!$A$20:$G$29,5,FALSE)="Stipend Award",VLOOKUP(I171,Inputs!$A$7:$G$16,5,FALSE),0),0),0)</f>
        <v>0</v>
      </c>
      <c r="M171" s="5">
        <f>IFERROR(IF(G171=1,IF(VLOOKUP(I171,Inputs!$A$20:$G$29,6,FALSE)="Stipend Award",VLOOKUP(I171,Inputs!$A$7:$G$16,6,FALSE),0),0),0)</f>
        <v>0</v>
      </c>
      <c r="N171" s="5">
        <f>IFERROR(IF(H171=1,IF(VLOOKUP(I171,Inputs!$A$20:$G$29,7,FALSE)="Stipend Award",VLOOKUP(I171,Inputs!$A$7:$G$16,7,FALSE),0),0),0)</f>
        <v>0</v>
      </c>
      <c r="O171" s="5">
        <f>IFERROR(IF(VLOOKUP(I171,Inputs!$A$20:$G$29,3,FALSE)="Base Increase",VLOOKUP(I171,Inputs!$A$7:$G$16,3,FALSE),0),0)</f>
        <v>0</v>
      </c>
      <c r="P171" s="5">
        <f>IFERROR(IF(VLOOKUP(I171,Inputs!$A$20:$G$29,4,FALSE)="Base Increase",VLOOKUP(I171,Inputs!$A$7:$G$16,4,FALSE),0),0)</f>
        <v>0</v>
      </c>
      <c r="Q171" s="5">
        <f>IFERROR(IF(F171=1,IF(VLOOKUP(I171,Inputs!$A$20:$G$29,5,FALSE)="Base Increase",VLOOKUP(I171,Inputs!$A$7:$G$16,5,FALSE),0),0),0)</f>
        <v>0</v>
      </c>
      <c r="R171" s="5">
        <f>IFERROR(IF(G171=1,IF(VLOOKUP(I171,Inputs!$A$20:$G$29,6,FALSE)="Base Increase",VLOOKUP(I171,Inputs!$A$7:$G$16,6,FALSE),0),0),0)</f>
        <v>0</v>
      </c>
      <c r="S171" s="5">
        <f>IFERROR(IF(H171=1,IF(VLOOKUP(I171,Inputs!$A$20:$G$29,7,FALSE)="Base Increase",VLOOKUP(I171,Inputs!$A$7:$G$16,7,FALSE),0),0),0)</f>
        <v>0</v>
      </c>
      <c r="T171" s="5">
        <f t="shared" si="12"/>
        <v>0</v>
      </c>
      <c r="U171" s="5">
        <f t="shared" si="13"/>
        <v>0</v>
      </c>
      <c r="V171" s="5">
        <f t="shared" si="14"/>
        <v>0</v>
      </c>
      <c r="W171" s="5">
        <f t="shared" si="15"/>
        <v>0</v>
      </c>
      <c r="X171" s="5">
        <f>IF(AND(I171&lt;=4,V171&gt;Inputs!$B$32),MAX(C171,Inputs!$B$32),V171)</f>
        <v>0</v>
      </c>
      <c r="Y171" s="5">
        <f>IF(AND(I171&lt;=4,W171&gt;Inputs!$B$32),MAX(C171,Inputs!$B$32),W171)</f>
        <v>0</v>
      </c>
      <c r="Z171" s="5">
        <f>IF(AND(I171&lt;=7,X171&gt;Inputs!$B$33),MAX(C171,Inputs!$B$33),X171)</f>
        <v>0</v>
      </c>
      <c r="AA171" s="5">
        <f>IF(W171&gt;Inputs!$B$34,Inputs!$B$34,Y171)</f>
        <v>0</v>
      </c>
      <c r="AB171" s="5">
        <f>IF(Z171&gt;Inputs!$B$34,Inputs!$B$34,Z171)</f>
        <v>0</v>
      </c>
      <c r="AC171" s="5">
        <f>IF(AA171&gt;Inputs!$B$34,Inputs!$B$34,AA171)</f>
        <v>0</v>
      </c>
      <c r="AD171" s="11">
        <f t="shared" si="16"/>
        <v>0</v>
      </c>
      <c r="AE171" s="11">
        <f t="shared" si="17"/>
        <v>0</v>
      </c>
    </row>
    <row r="172" spans="1:31" x14ac:dyDescent="0.25">
      <c r="A172" s="1">
        <f>'Salary and Rating'!A173</f>
        <v>0</v>
      </c>
      <c r="B172" s="1">
        <f>'Salary and Rating'!B173</f>
        <v>0</v>
      </c>
      <c r="C172" s="13">
        <f>IF(AND(D172=0,E172=1),'Salary and Rating'!C173,'2012-2013'!AD172)</f>
        <v>0</v>
      </c>
      <c r="D172" s="5">
        <v>0</v>
      </c>
      <c r="E172" s="5">
        <v>0</v>
      </c>
      <c r="F172" s="5">
        <v>0</v>
      </c>
      <c r="G172" s="5">
        <v>0</v>
      </c>
      <c r="H172" s="5">
        <v>0</v>
      </c>
      <c r="I172" s="5">
        <f>'Salary and Rating'!K173</f>
        <v>0</v>
      </c>
      <c r="J172" s="5">
        <f>IFERROR(IF(VLOOKUP(I172,Inputs!$A$20:$G$29,3,FALSE)="Stipend Award",VLOOKUP(I172,Inputs!$A$7:$G$16,3,FALSE),0),0)</f>
        <v>0</v>
      </c>
      <c r="K172" s="5">
        <f>IFERROR(IF(VLOOKUP(I172,Inputs!$A$20:$G$29,4,FALSE)="Stipend Award",VLOOKUP(I172,Inputs!$A$7:$G$16,4,FALSE),0),0)</f>
        <v>0</v>
      </c>
      <c r="L172" s="5">
        <f>IFERROR(IF(F172=1,IF(VLOOKUP(I172,Inputs!$A$20:$G$29,5,FALSE)="Stipend Award",VLOOKUP(I172,Inputs!$A$7:$G$16,5,FALSE),0),0),0)</f>
        <v>0</v>
      </c>
      <c r="M172" s="5">
        <f>IFERROR(IF(G172=1,IF(VLOOKUP(I172,Inputs!$A$20:$G$29,6,FALSE)="Stipend Award",VLOOKUP(I172,Inputs!$A$7:$G$16,6,FALSE),0),0),0)</f>
        <v>0</v>
      </c>
      <c r="N172" s="5">
        <f>IFERROR(IF(H172=1,IF(VLOOKUP(I172,Inputs!$A$20:$G$29,7,FALSE)="Stipend Award",VLOOKUP(I172,Inputs!$A$7:$G$16,7,FALSE),0),0),0)</f>
        <v>0</v>
      </c>
      <c r="O172" s="5">
        <f>IFERROR(IF(VLOOKUP(I172,Inputs!$A$20:$G$29,3,FALSE)="Base Increase",VLOOKUP(I172,Inputs!$A$7:$G$16,3,FALSE),0),0)</f>
        <v>0</v>
      </c>
      <c r="P172" s="5">
        <f>IFERROR(IF(VLOOKUP(I172,Inputs!$A$20:$G$29,4,FALSE)="Base Increase",VLOOKUP(I172,Inputs!$A$7:$G$16,4,FALSE),0),0)</f>
        <v>0</v>
      </c>
      <c r="Q172" s="5">
        <f>IFERROR(IF(F172=1,IF(VLOOKUP(I172,Inputs!$A$20:$G$29,5,FALSE)="Base Increase",VLOOKUP(I172,Inputs!$A$7:$G$16,5,FALSE),0),0),0)</f>
        <v>0</v>
      </c>
      <c r="R172" s="5">
        <f>IFERROR(IF(G172=1,IF(VLOOKUP(I172,Inputs!$A$20:$G$29,6,FALSE)="Base Increase",VLOOKUP(I172,Inputs!$A$7:$G$16,6,FALSE),0),0),0)</f>
        <v>0</v>
      </c>
      <c r="S172" s="5">
        <f>IFERROR(IF(H172=1,IF(VLOOKUP(I172,Inputs!$A$20:$G$29,7,FALSE)="Base Increase",VLOOKUP(I172,Inputs!$A$7:$G$16,7,FALSE),0),0),0)</f>
        <v>0</v>
      </c>
      <c r="T172" s="5">
        <f t="shared" si="12"/>
        <v>0</v>
      </c>
      <c r="U172" s="5">
        <f t="shared" si="13"/>
        <v>0</v>
      </c>
      <c r="V172" s="5">
        <f t="shared" si="14"/>
        <v>0</v>
      </c>
      <c r="W172" s="5">
        <f t="shared" si="15"/>
        <v>0</v>
      </c>
      <c r="X172" s="5">
        <f>IF(AND(I172&lt;=4,V172&gt;Inputs!$B$32),MAX(C172,Inputs!$B$32),V172)</f>
        <v>0</v>
      </c>
      <c r="Y172" s="5">
        <f>IF(AND(I172&lt;=4,W172&gt;Inputs!$B$32),MAX(C172,Inputs!$B$32),W172)</f>
        <v>0</v>
      </c>
      <c r="Z172" s="5">
        <f>IF(AND(I172&lt;=7,X172&gt;Inputs!$B$33),MAX(C172,Inputs!$B$33),X172)</f>
        <v>0</v>
      </c>
      <c r="AA172" s="5">
        <f>IF(W172&gt;Inputs!$B$34,Inputs!$B$34,Y172)</f>
        <v>0</v>
      </c>
      <c r="AB172" s="5">
        <f>IF(Z172&gt;Inputs!$B$34,Inputs!$B$34,Z172)</f>
        <v>0</v>
      </c>
      <c r="AC172" s="5">
        <f>IF(AA172&gt;Inputs!$B$34,Inputs!$B$34,AA172)</f>
        <v>0</v>
      </c>
      <c r="AD172" s="11">
        <f t="shared" si="16"/>
        <v>0</v>
      </c>
      <c r="AE172" s="11">
        <f t="shared" si="17"/>
        <v>0</v>
      </c>
    </row>
    <row r="173" spans="1:31" x14ac:dyDescent="0.25">
      <c r="A173" s="1">
        <f>'Salary and Rating'!A174</f>
        <v>0</v>
      </c>
      <c r="B173" s="1">
        <f>'Salary and Rating'!B174</f>
        <v>0</v>
      </c>
      <c r="C173" s="13">
        <f>IF(AND(D173=0,E173=1),'Salary and Rating'!C174,'2012-2013'!AD173)</f>
        <v>0</v>
      </c>
      <c r="D173" s="5">
        <v>0</v>
      </c>
      <c r="E173" s="5">
        <v>0</v>
      </c>
      <c r="F173" s="5">
        <v>0</v>
      </c>
      <c r="G173" s="5">
        <v>0</v>
      </c>
      <c r="H173" s="5">
        <v>0</v>
      </c>
      <c r="I173" s="5">
        <f>'Salary and Rating'!K174</f>
        <v>0</v>
      </c>
      <c r="J173" s="5">
        <f>IFERROR(IF(VLOOKUP(I173,Inputs!$A$20:$G$29,3,FALSE)="Stipend Award",VLOOKUP(I173,Inputs!$A$7:$G$16,3,FALSE),0),0)</f>
        <v>0</v>
      </c>
      <c r="K173" s="5">
        <f>IFERROR(IF(VLOOKUP(I173,Inputs!$A$20:$G$29,4,FALSE)="Stipend Award",VLOOKUP(I173,Inputs!$A$7:$G$16,4,FALSE),0),0)</f>
        <v>0</v>
      </c>
      <c r="L173" s="5">
        <f>IFERROR(IF(F173=1,IF(VLOOKUP(I173,Inputs!$A$20:$G$29,5,FALSE)="Stipend Award",VLOOKUP(I173,Inputs!$A$7:$G$16,5,FALSE),0),0),0)</f>
        <v>0</v>
      </c>
      <c r="M173" s="5">
        <f>IFERROR(IF(G173=1,IF(VLOOKUP(I173,Inputs!$A$20:$G$29,6,FALSE)="Stipend Award",VLOOKUP(I173,Inputs!$A$7:$G$16,6,FALSE),0),0),0)</f>
        <v>0</v>
      </c>
      <c r="N173" s="5">
        <f>IFERROR(IF(H173=1,IF(VLOOKUP(I173,Inputs!$A$20:$G$29,7,FALSE)="Stipend Award",VLOOKUP(I173,Inputs!$A$7:$G$16,7,FALSE),0),0),0)</f>
        <v>0</v>
      </c>
      <c r="O173" s="5">
        <f>IFERROR(IF(VLOOKUP(I173,Inputs!$A$20:$G$29,3,FALSE)="Base Increase",VLOOKUP(I173,Inputs!$A$7:$G$16,3,FALSE),0),0)</f>
        <v>0</v>
      </c>
      <c r="P173" s="5">
        <f>IFERROR(IF(VLOOKUP(I173,Inputs!$A$20:$G$29,4,FALSE)="Base Increase",VLOOKUP(I173,Inputs!$A$7:$G$16,4,FALSE),0),0)</f>
        <v>0</v>
      </c>
      <c r="Q173" s="5">
        <f>IFERROR(IF(F173=1,IF(VLOOKUP(I173,Inputs!$A$20:$G$29,5,FALSE)="Base Increase",VLOOKUP(I173,Inputs!$A$7:$G$16,5,FALSE),0),0),0)</f>
        <v>0</v>
      </c>
      <c r="R173" s="5">
        <f>IFERROR(IF(G173=1,IF(VLOOKUP(I173,Inputs!$A$20:$G$29,6,FALSE)="Base Increase",VLOOKUP(I173,Inputs!$A$7:$G$16,6,FALSE),0),0),0)</f>
        <v>0</v>
      </c>
      <c r="S173" s="5">
        <f>IFERROR(IF(H173=1,IF(VLOOKUP(I173,Inputs!$A$20:$G$29,7,FALSE)="Base Increase",VLOOKUP(I173,Inputs!$A$7:$G$16,7,FALSE),0),0),0)</f>
        <v>0</v>
      </c>
      <c r="T173" s="5">
        <f t="shared" si="12"/>
        <v>0</v>
      </c>
      <c r="U173" s="5">
        <f t="shared" si="13"/>
        <v>0</v>
      </c>
      <c r="V173" s="5">
        <f t="shared" si="14"/>
        <v>0</v>
      </c>
      <c r="W173" s="5">
        <f t="shared" si="15"/>
        <v>0</v>
      </c>
      <c r="X173" s="5">
        <f>IF(AND(I173&lt;=4,V173&gt;Inputs!$B$32),MAX(C173,Inputs!$B$32),V173)</f>
        <v>0</v>
      </c>
      <c r="Y173" s="5">
        <f>IF(AND(I173&lt;=4,W173&gt;Inputs!$B$32),MAX(C173,Inputs!$B$32),W173)</f>
        <v>0</v>
      </c>
      <c r="Z173" s="5">
        <f>IF(AND(I173&lt;=7,X173&gt;Inputs!$B$33),MAX(C173,Inputs!$B$33),X173)</f>
        <v>0</v>
      </c>
      <c r="AA173" s="5">
        <f>IF(W173&gt;Inputs!$B$34,Inputs!$B$34,Y173)</f>
        <v>0</v>
      </c>
      <c r="AB173" s="5">
        <f>IF(Z173&gt;Inputs!$B$34,Inputs!$B$34,Z173)</f>
        <v>0</v>
      </c>
      <c r="AC173" s="5">
        <f>IF(AA173&gt;Inputs!$B$34,Inputs!$B$34,AA173)</f>
        <v>0</v>
      </c>
      <c r="AD173" s="11">
        <f t="shared" si="16"/>
        <v>0</v>
      </c>
      <c r="AE173" s="11">
        <f t="shared" si="17"/>
        <v>0</v>
      </c>
    </row>
    <row r="174" spans="1:31" x14ac:dyDescent="0.25">
      <c r="A174" s="1">
        <f>'Salary and Rating'!A175</f>
        <v>0</v>
      </c>
      <c r="B174" s="1">
        <f>'Salary and Rating'!B175</f>
        <v>0</v>
      </c>
      <c r="C174" s="13">
        <f>IF(AND(D174=0,E174=1),'Salary and Rating'!C175,'2012-2013'!AD174)</f>
        <v>0</v>
      </c>
      <c r="D174" s="5">
        <v>0</v>
      </c>
      <c r="E174" s="5">
        <v>0</v>
      </c>
      <c r="F174" s="5">
        <v>0</v>
      </c>
      <c r="G174" s="5">
        <v>0</v>
      </c>
      <c r="H174" s="5">
        <v>0</v>
      </c>
      <c r="I174" s="5">
        <f>'Salary and Rating'!K175</f>
        <v>0</v>
      </c>
      <c r="J174" s="5">
        <f>IFERROR(IF(VLOOKUP(I174,Inputs!$A$20:$G$29,3,FALSE)="Stipend Award",VLOOKUP(I174,Inputs!$A$7:$G$16,3,FALSE),0),0)</f>
        <v>0</v>
      </c>
      <c r="K174" s="5">
        <f>IFERROR(IF(VLOOKUP(I174,Inputs!$A$20:$G$29,4,FALSE)="Stipend Award",VLOOKUP(I174,Inputs!$A$7:$G$16,4,FALSE),0),0)</f>
        <v>0</v>
      </c>
      <c r="L174" s="5">
        <f>IFERROR(IF(F174=1,IF(VLOOKUP(I174,Inputs!$A$20:$G$29,5,FALSE)="Stipend Award",VLOOKUP(I174,Inputs!$A$7:$G$16,5,FALSE),0),0),0)</f>
        <v>0</v>
      </c>
      <c r="M174" s="5">
        <f>IFERROR(IF(G174=1,IF(VLOOKUP(I174,Inputs!$A$20:$G$29,6,FALSE)="Stipend Award",VLOOKUP(I174,Inputs!$A$7:$G$16,6,FALSE),0),0),0)</f>
        <v>0</v>
      </c>
      <c r="N174" s="5">
        <f>IFERROR(IF(H174=1,IF(VLOOKUP(I174,Inputs!$A$20:$G$29,7,FALSE)="Stipend Award",VLOOKUP(I174,Inputs!$A$7:$G$16,7,FALSE),0),0),0)</f>
        <v>0</v>
      </c>
      <c r="O174" s="5">
        <f>IFERROR(IF(VLOOKUP(I174,Inputs!$A$20:$G$29,3,FALSE)="Base Increase",VLOOKUP(I174,Inputs!$A$7:$G$16,3,FALSE),0),0)</f>
        <v>0</v>
      </c>
      <c r="P174" s="5">
        <f>IFERROR(IF(VLOOKUP(I174,Inputs!$A$20:$G$29,4,FALSE)="Base Increase",VLOOKUP(I174,Inputs!$A$7:$G$16,4,FALSE),0),0)</f>
        <v>0</v>
      </c>
      <c r="Q174" s="5">
        <f>IFERROR(IF(F174=1,IF(VLOOKUP(I174,Inputs!$A$20:$G$29,5,FALSE)="Base Increase",VLOOKUP(I174,Inputs!$A$7:$G$16,5,FALSE),0),0),0)</f>
        <v>0</v>
      </c>
      <c r="R174" s="5">
        <f>IFERROR(IF(G174=1,IF(VLOOKUP(I174,Inputs!$A$20:$G$29,6,FALSE)="Base Increase",VLOOKUP(I174,Inputs!$A$7:$G$16,6,FALSE),0),0),0)</f>
        <v>0</v>
      </c>
      <c r="S174" s="5">
        <f>IFERROR(IF(H174=1,IF(VLOOKUP(I174,Inputs!$A$20:$G$29,7,FALSE)="Base Increase",VLOOKUP(I174,Inputs!$A$7:$G$16,7,FALSE),0),0),0)</f>
        <v>0</v>
      </c>
      <c r="T174" s="5">
        <f t="shared" si="12"/>
        <v>0</v>
      </c>
      <c r="U174" s="5">
        <f t="shared" si="13"/>
        <v>0</v>
      </c>
      <c r="V174" s="5">
        <f t="shared" si="14"/>
        <v>0</v>
      </c>
      <c r="W174" s="5">
        <f t="shared" si="15"/>
        <v>0</v>
      </c>
      <c r="X174" s="5">
        <f>IF(AND(I174&lt;=4,V174&gt;Inputs!$B$32),MAX(C174,Inputs!$B$32),V174)</f>
        <v>0</v>
      </c>
      <c r="Y174" s="5">
        <f>IF(AND(I174&lt;=4,W174&gt;Inputs!$B$32),MAX(C174,Inputs!$B$32),W174)</f>
        <v>0</v>
      </c>
      <c r="Z174" s="5">
        <f>IF(AND(I174&lt;=7,X174&gt;Inputs!$B$33),MAX(C174,Inputs!$B$33),X174)</f>
        <v>0</v>
      </c>
      <c r="AA174" s="5">
        <f>IF(W174&gt;Inputs!$B$34,Inputs!$B$34,Y174)</f>
        <v>0</v>
      </c>
      <c r="AB174" s="5">
        <f>IF(Z174&gt;Inputs!$B$34,Inputs!$B$34,Z174)</f>
        <v>0</v>
      </c>
      <c r="AC174" s="5">
        <f>IF(AA174&gt;Inputs!$B$34,Inputs!$B$34,AA174)</f>
        <v>0</v>
      </c>
      <c r="AD174" s="11">
        <f t="shared" si="16"/>
        <v>0</v>
      </c>
      <c r="AE174" s="11">
        <f t="shared" si="17"/>
        <v>0</v>
      </c>
    </row>
    <row r="175" spans="1:31" x14ac:dyDescent="0.25">
      <c r="A175" s="1">
        <f>'Salary and Rating'!A176</f>
        <v>0</v>
      </c>
      <c r="B175" s="1">
        <f>'Salary and Rating'!B176</f>
        <v>0</v>
      </c>
      <c r="C175" s="13">
        <f>IF(AND(D175=0,E175=1),'Salary and Rating'!C176,'2012-2013'!AD175)</f>
        <v>0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5">
        <f>'Salary and Rating'!K176</f>
        <v>0</v>
      </c>
      <c r="J175" s="5">
        <f>IFERROR(IF(VLOOKUP(I175,Inputs!$A$20:$G$29,3,FALSE)="Stipend Award",VLOOKUP(I175,Inputs!$A$7:$G$16,3,FALSE),0),0)</f>
        <v>0</v>
      </c>
      <c r="K175" s="5">
        <f>IFERROR(IF(VLOOKUP(I175,Inputs!$A$20:$G$29,4,FALSE)="Stipend Award",VLOOKUP(I175,Inputs!$A$7:$G$16,4,FALSE),0),0)</f>
        <v>0</v>
      </c>
      <c r="L175" s="5">
        <f>IFERROR(IF(F175=1,IF(VLOOKUP(I175,Inputs!$A$20:$G$29,5,FALSE)="Stipend Award",VLOOKUP(I175,Inputs!$A$7:$G$16,5,FALSE),0),0),0)</f>
        <v>0</v>
      </c>
      <c r="M175" s="5">
        <f>IFERROR(IF(G175=1,IF(VLOOKUP(I175,Inputs!$A$20:$G$29,6,FALSE)="Stipend Award",VLOOKUP(I175,Inputs!$A$7:$G$16,6,FALSE),0),0),0)</f>
        <v>0</v>
      </c>
      <c r="N175" s="5">
        <f>IFERROR(IF(H175=1,IF(VLOOKUP(I175,Inputs!$A$20:$G$29,7,FALSE)="Stipend Award",VLOOKUP(I175,Inputs!$A$7:$G$16,7,FALSE),0),0),0)</f>
        <v>0</v>
      </c>
      <c r="O175" s="5">
        <f>IFERROR(IF(VLOOKUP(I175,Inputs!$A$20:$G$29,3,FALSE)="Base Increase",VLOOKUP(I175,Inputs!$A$7:$G$16,3,FALSE),0),0)</f>
        <v>0</v>
      </c>
      <c r="P175" s="5">
        <f>IFERROR(IF(VLOOKUP(I175,Inputs!$A$20:$G$29,4,FALSE)="Base Increase",VLOOKUP(I175,Inputs!$A$7:$G$16,4,FALSE),0),0)</f>
        <v>0</v>
      </c>
      <c r="Q175" s="5">
        <f>IFERROR(IF(F175=1,IF(VLOOKUP(I175,Inputs!$A$20:$G$29,5,FALSE)="Base Increase",VLOOKUP(I175,Inputs!$A$7:$G$16,5,FALSE),0),0),0)</f>
        <v>0</v>
      </c>
      <c r="R175" s="5">
        <f>IFERROR(IF(G175=1,IF(VLOOKUP(I175,Inputs!$A$20:$G$29,6,FALSE)="Base Increase",VLOOKUP(I175,Inputs!$A$7:$G$16,6,FALSE),0),0),0)</f>
        <v>0</v>
      </c>
      <c r="S175" s="5">
        <f>IFERROR(IF(H175=1,IF(VLOOKUP(I175,Inputs!$A$20:$G$29,7,FALSE)="Base Increase",VLOOKUP(I175,Inputs!$A$7:$G$16,7,FALSE),0),0),0)</f>
        <v>0</v>
      </c>
      <c r="T175" s="5">
        <f t="shared" si="12"/>
        <v>0</v>
      </c>
      <c r="U175" s="5">
        <f t="shared" si="13"/>
        <v>0</v>
      </c>
      <c r="V175" s="5">
        <f t="shared" si="14"/>
        <v>0</v>
      </c>
      <c r="W175" s="5">
        <f t="shared" si="15"/>
        <v>0</v>
      </c>
      <c r="X175" s="5">
        <f>IF(AND(I175&lt;=4,V175&gt;Inputs!$B$32),MAX(C175,Inputs!$B$32),V175)</f>
        <v>0</v>
      </c>
      <c r="Y175" s="5">
        <f>IF(AND(I175&lt;=4,W175&gt;Inputs!$B$32),MAX(C175,Inputs!$B$32),W175)</f>
        <v>0</v>
      </c>
      <c r="Z175" s="5">
        <f>IF(AND(I175&lt;=7,X175&gt;Inputs!$B$33),MAX(C175,Inputs!$B$33),X175)</f>
        <v>0</v>
      </c>
      <c r="AA175" s="5">
        <f>IF(W175&gt;Inputs!$B$34,Inputs!$B$34,Y175)</f>
        <v>0</v>
      </c>
      <c r="AB175" s="5">
        <f>IF(Z175&gt;Inputs!$B$34,Inputs!$B$34,Z175)</f>
        <v>0</v>
      </c>
      <c r="AC175" s="5">
        <f>IF(AA175&gt;Inputs!$B$34,Inputs!$B$34,AA175)</f>
        <v>0</v>
      </c>
      <c r="AD175" s="11">
        <f t="shared" si="16"/>
        <v>0</v>
      </c>
      <c r="AE175" s="11">
        <f t="shared" si="17"/>
        <v>0</v>
      </c>
    </row>
    <row r="176" spans="1:31" x14ac:dyDescent="0.25">
      <c r="A176" s="1">
        <f>'Salary and Rating'!A177</f>
        <v>0</v>
      </c>
      <c r="B176" s="1">
        <f>'Salary and Rating'!B177</f>
        <v>0</v>
      </c>
      <c r="C176" s="13">
        <f>IF(AND(D176=0,E176=1),'Salary and Rating'!C177,'2012-2013'!AD176)</f>
        <v>0</v>
      </c>
      <c r="D176" s="5">
        <v>0</v>
      </c>
      <c r="E176" s="5">
        <v>0</v>
      </c>
      <c r="F176" s="5">
        <v>0</v>
      </c>
      <c r="G176" s="5">
        <v>0</v>
      </c>
      <c r="H176" s="5">
        <v>0</v>
      </c>
      <c r="I176" s="5">
        <f>'Salary and Rating'!K177</f>
        <v>0</v>
      </c>
      <c r="J176" s="5">
        <f>IFERROR(IF(VLOOKUP(I176,Inputs!$A$20:$G$29,3,FALSE)="Stipend Award",VLOOKUP(I176,Inputs!$A$7:$G$16,3,FALSE),0),0)</f>
        <v>0</v>
      </c>
      <c r="K176" s="5">
        <f>IFERROR(IF(VLOOKUP(I176,Inputs!$A$20:$G$29,4,FALSE)="Stipend Award",VLOOKUP(I176,Inputs!$A$7:$G$16,4,FALSE),0),0)</f>
        <v>0</v>
      </c>
      <c r="L176" s="5">
        <f>IFERROR(IF(F176=1,IF(VLOOKUP(I176,Inputs!$A$20:$G$29,5,FALSE)="Stipend Award",VLOOKUP(I176,Inputs!$A$7:$G$16,5,FALSE),0),0),0)</f>
        <v>0</v>
      </c>
      <c r="M176" s="5">
        <f>IFERROR(IF(G176=1,IF(VLOOKUP(I176,Inputs!$A$20:$G$29,6,FALSE)="Stipend Award",VLOOKUP(I176,Inputs!$A$7:$G$16,6,FALSE),0),0),0)</f>
        <v>0</v>
      </c>
      <c r="N176" s="5">
        <f>IFERROR(IF(H176=1,IF(VLOOKUP(I176,Inputs!$A$20:$G$29,7,FALSE)="Stipend Award",VLOOKUP(I176,Inputs!$A$7:$G$16,7,FALSE),0),0),0)</f>
        <v>0</v>
      </c>
      <c r="O176" s="5">
        <f>IFERROR(IF(VLOOKUP(I176,Inputs!$A$20:$G$29,3,FALSE)="Base Increase",VLOOKUP(I176,Inputs!$A$7:$G$16,3,FALSE),0),0)</f>
        <v>0</v>
      </c>
      <c r="P176" s="5">
        <f>IFERROR(IF(VLOOKUP(I176,Inputs!$A$20:$G$29,4,FALSE)="Base Increase",VLOOKUP(I176,Inputs!$A$7:$G$16,4,FALSE),0),0)</f>
        <v>0</v>
      </c>
      <c r="Q176" s="5">
        <f>IFERROR(IF(F176=1,IF(VLOOKUP(I176,Inputs!$A$20:$G$29,5,FALSE)="Base Increase",VLOOKUP(I176,Inputs!$A$7:$G$16,5,FALSE),0),0),0)</f>
        <v>0</v>
      </c>
      <c r="R176" s="5">
        <f>IFERROR(IF(G176=1,IF(VLOOKUP(I176,Inputs!$A$20:$G$29,6,FALSE)="Base Increase",VLOOKUP(I176,Inputs!$A$7:$G$16,6,FALSE),0),0),0)</f>
        <v>0</v>
      </c>
      <c r="S176" s="5">
        <f>IFERROR(IF(H176=1,IF(VLOOKUP(I176,Inputs!$A$20:$G$29,7,FALSE)="Base Increase",VLOOKUP(I176,Inputs!$A$7:$G$16,7,FALSE),0),0),0)</f>
        <v>0</v>
      </c>
      <c r="T176" s="5">
        <f t="shared" si="12"/>
        <v>0</v>
      </c>
      <c r="U176" s="5">
        <f t="shared" si="13"/>
        <v>0</v>
      </c>
      <c r="V176" s="5">
        <f t="shared" si="14"/>
        <v>0</v>
      </c>
      <c r="W176" s="5">
        <f t="shared" si="15"/>
        <v>0</v>
      </c>
      <c r="X176" s="5">
        <f>IF(AND(I176&lt;=4,V176&gt;Inputs!$B$32),MAX(C176,Inputs!$B$32),V176)</f>
        <v>0</v>
      </c>
      <c r="Y176" s="5">
        <f>IF(AND(I176&lt;=4,W176&gt;Inputs!$B$32),MAX(C176,Inputs!$B$32),W176)</f>
        <v>0</v>
      </c>
      <c r="Z176" s="5">
        <f>IF(AND(I176&lt;=7,X176&gt;Inputs!$B$33),MAX(C176,Inputs!$B$33),X176)</f>
        <v>0</v>
      </c>
      <c r="AA176" s="5">
        <f>IF(W176&gt;Inputs!$B$34,Inputs!$B$34,Y176)</f>
        <v>0</v>
      </c>
      <c r="AB176" s="5">
        <f>IF(Z176&gt;Inputs!$B$34,Inputs!$B$34,Z176)</f>
        <v>0</v>
      </c>
      <c r="AC176" s="5">
        <f>IF(AA176&gt;Inputs!$B$34,Inputs!$B$34,AA176)</f>
        <v>0</v>
      </c>
      <c r="AD176" s="11">
        <f t="shared" si="16"/>
        <v>0</v>
      </c>
      <c r="AE176" s="11">
        <f t="shared" si="17"/>
        <v>0</v>
      </c>
    </row>
    <row r="177" spans="1:31" x14ac:dyDescent="0.25">
      <c r="A177" s="1">
        <f>'Salary and Rating'!A178</f>
        <v>0</v>
      </c>
      <c r="B177" s="1">
        <f>'Salary and Rating'!B178</f>
        <v>0</v>
      </c>
      <c r="C177" s="13">
        <f>IF(AND(D177=0,E177=1),'Salary and Rating'!C178,'2012-2013'!AD177)</f>
        <v>0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5">
        <f>'Salary and Rating'!K178</f>
        <v>0</v>
      </c>
      <c r="J177" s="5">
        <f>IFERROR(IF(VLOOKUP(I177,Inputs!$A$20:$G$29,3,FALSE)="Stipend Award",VLOOKUP(I177,Inputs!$A$7:$G$16,3,FALSE),0),0)</f>
        <v>0</v>
      </c>
      <c r="K177" s="5">
        <f>IFERROR(IF(VLOOKUP(I177,Inputs!$A$20:$G$29,4,FALSE)="Stipend Award",VLOOKUP(I177,Inputs!$A$7:$G$16,4,FALSE),0),0)</f>
        <v>0</v>
      </c>
      <c r="L177" s="5">
        <f>IFERROR(IF(F177=1,IF(VLOOKUP(I177,Inputs!$A$20:$G$29,5,FALSE)="Stipend Award",VLOOKUP(I177,Inputs!$A$7:$G$16,5,FALSE),0),0),0)</f>
        <v>0</v>
      </c>
      <c r="M177" s="5">
        <f>IFERROR(IF(G177=1,IF(VLOOKUP(I177,Inputs!$A$20:$G$29,6,FALSE)="Stipend Award",VLOOKUP(I177,Inputs!$A$7:$G$16,6,FALSE),0),0),0)</f>
        <v>0</v>
      </c>
      <c r="N177" s="5">
        <f>IFERROR(IF(H177=1,IF(VLOOKUP(I177,Inputs!$A$20:$G$29,7,FALSE)="Stipend Award",VLOOKUP(I177,Inputs!$A$7:$G$16,7,FALSE),0),0),0)</f>
        <v>0</v>
      </c>
      <c r="O177" s="5">
        <f>IFERROR(IF(VLOOKUP(I177,Inputs!$A$20:$G$29,3,FALSE)="Base Increase",VLOOKUP(I177,Inputs!$A$7:$G$16,3,FALSE),0),0)</f>
        <v>0</v>
      </c>
      <c r="P177" s="5">
        <f>IFERROR(IF(VLOOKUP(I177,Inputs!$A$20:$G$29,4,FALSE)="Base Increase",VLOOKUP(I177,Inputs!$A$7:$G$16,4,FALSE),0),0)</f>
        <v>0</v>
      </c>
      <c r="Q177" s="5">
        <f>IFERROR(IF(F177=1,IF(VLOOKUP(I177,Inputs!$A$20:$G$29,5,FALSE)="Base Increase",VLOOKUP(I177,Inputs!$A$7:$G$16,5,FALSE),0),0),0)</f>
        <v>0</v>
      </c>
      <c r="R177" s="5">
        <f>IFERROR(IF(G177=1,IF(VLOOKUP(I177,Inputs!$A$20:$G$29,6,FALSE)="Base Increase",VLOOKUP(I177,Inputs!$A$7:$G$16,6,FALSE),0),0),0)</f>
        <v>0</v>
      </c>
      <c r="S177" s="5">
        <f>IFERROR(IF(H177=1,IF(VLOOKUP(I177,Inputs!$A$20:$G$29,7,FALSE)="Base Increase",VLOOKUP(I177,Inputs!$A$7:$G$16,7,FALSE),0),0),0)</f>
        <v>0</v>
      </c>
      <c r="T177" s="5">
        <f t="shared" si="12"/>
        <v>0</v>
      </c>
      <c r="U177" s="5">
        <f t="shared" si="13"/>
        <v>0</v>
      </c>
      <c r="V177" s="5">
        <f t="shared" si="14"/>
        <v>0</v>
      </c>
      <c r="W177" s="5">
        <f t="shared" si="15"/>
        <v>0</v>
      </c>
      <c r="X177" s="5">
        <f>IF(AND(I177&lt;=4,V177&gt;Inputs!$B$32),MAX(C177,Inputs!$B$32),V177)</f>
        <v>0</v>
      </c>
      <c r="Y177" s="5">
        <f>IF(AND(I177&lt;=4,W177&gt;Inputs!$B$32),MAX(C177,Inputs!$B$32),W177)</f>
        <v>0</v>
      </c>
      <c r="Z177" s="5">
        <f>IF(AND(I177&lt;=7,X177&gt;Inputs!$B$33),MAX(C177,Inputs!$B$33),X177)</f>
        <v>0</v>
      </c>
      <c r="AA177" s="5">
        <f>IF(W177&gt;Inputs!$B$34,Inputs!$B$34,Y177)</f>
        <v>0</v>
      </c>
      <c r="AB177" s="5">
        <f>IF(Z177&gt;Inputs!$B$34,Inputs!$B$34,Z177)</f>
        <v>0</v>
      </c>
      <c r="AC177" s="5">
        <f>IF(AA177&gt;Inputs!$B$34,Inputs!$B$34,AA177)</f>
        <v>0</v>
      </c>
      <c r="AD177" s="11">
        <f t="shared" si="16"/>
        <v>0</v>
      </c>
      <c r="AE177" s="11">
        <f t="shared" si="17"/>
        <v>0</v>
      </c>
    </row>
    <row r="178" spans="1:31" x14ac:dyDescent="0.25">
      <c r="A178" s="1">
        <f>'Salary and Rating'!A179</f>
        <v>0</v>
      </c>
      <c r="B178" s="1">
        <f>'Salary and Rating'!B179</f>
        <v>0</v>
      </c>
      <c r="C178" s="13">
        <f>IF(AND(D178=0,E178=1),'Salary and Rating'!C179,'2012-2013'!AD178)</f>
        <v>0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5">
        <f>'Salary and Rating'!K179</f>
        <v>0</v>
      </c>
      <c r="J178" s="5">
        <f>IFERROR(IF(VLOOKUP(I178,Inputs!$A$20:$G$29,3,FALSE)="Stipend Award",VLOOKUP(I178,Inputs!$A$7:$G$16,3,FALSE),0),0)</f>
        <v>0</v>
      </c>
      <c r="K178" s="5">
        <f>IFERROR(IF(VLOOKUP(I178,Inputs!$A$20:$G$29,4,FALSE)="Stipend Award",VLOOKUP(I178,Inputs!$A$7:$G$16,4,FALSE),0),0)</f>
        <v>0</v>
      </c>
      <c r="L178" s="5">
        <f>IFERROR(IF(F178=1,IF(VLOOKUP(I178,Inputs!$A$20:$G$29,5,FALSE)="Stipend Award",VLOOKUP(I178,Inputs!$A$7:$G$16,5,FALSE),0),0),0)</f>
        <v>0</v>
      </c>
      <c r="M178" s="5">
        <f>IFERROR(IF(G178=1,IF(VLOOKUP(I178,Inputs!$A$20:$G$29,6,FALSE)="Stipend Award",VLOOKUP(I178,Inputs!$A$7:$G$16,6,FALSE),0),0),0)</f>
        <v>0</v>
      </c>
      <c r="N178" s="5">
        <f>IFERROR(IF(H178=1,IF(VLOOKUP(I178,Inputs!$A$20:$G$29,7,FALSE)="Stipend Award",VLOOKUP(I178,Inputs!$A$7:$G$16,7,FALSE),0),0),0)</f>
        <v>0</v>
      </c>
      <c r="O178" s="5">
        <f>IFERROR(IF(VLOOKUP(I178,Inputs!$A$20:$G$29,3,FALSE)="Base Increase",VLOOKUP(I178,Inputs!$A$7:$G$16,3,FALSE),0),0)</f>
        <v>0</v>
      </c>
      <c r="P178" s="5">
        <f>IFERROR(IF(VLOOKUP(I178,Inputs!$A$20:$G$29,4,FALSE)="Base Increase",VLOOKUP(I178,Inputs!$A$7:$G$16,4,FALSE),0),0)</f>
        <v>0</v>
      </c>
      <c r="Q178" s="5">
        <f>IFERROR(IF(F178=1,IF(VLOOKUP(I178,Inputs!$A$20:$G$29,5,FALSE)="Base Increase",VLOOKUP(I178,Inputs!$A$7:$G$16,5,FALSE),0),0),0)</f>
        <v>0</v>
      </c>
      <c r="R178" s="5">
        <f>IFERROR(IF(G178=1,IF(VLOOKUP(I178,Inputs!$A$20:$G$29,6,FALSE)="Base Increase",VLOOKUP(I178,Inputs!$A$7:$G$16,6,FALSE),0),0),0)</f>
        <v>0</v>
      </c>
      <c r="S178" s="5">
        <f>IFERROR(IF(H178=1,IF(VLOOKUP(I178,Inputs!$A$20:$G$29,7,FALSE)="Base Increase",VLOOKUP(I178,Inputs!$A$7:$G$16,7,FALSE),0),0),0)</f>
        <v>0</v>
      </c>
      <c r="T178" s="5">
        <f t="shared" si="12"/>
        <v>0</v>
      </c>
      <c r="U178" s="5">
        <f t="shared" si="13"/>
        <v>0</v>
      </c>
      <c r="V178" s="5">
        <f t="shared" si="14"/>
        <v>0</v>
      </c>
      <c r="W178" s="5">
        <f t="shared" si="15"/>
        <v>0</v>
      </c>
      <c r="X178" s="5">
        <f>IF(AND(I178&lt;=4,V178&gt;Inputs!$B$32),MAX(C178,Inputs!$B$32),V178)</f>
        <v>0</v>
      </c>
      <c r="Y178" s="5">
        <f>IF(AND(I178&lt;=4,W178&gt;Inputs!$B$32),MAX(C178,Inputs!$B$32),W178)</f>
        <v>0</v>
      </c>
      <c r="Z178" s="5">
        <f>IF(AND(I178&lt;=7,X178&gt;Inputs!$B$33),MAX(C178,Inputs!$B$33),X178)</f>
        <v>0</v>
      </c>
      <c r="AA178" s="5">
        <f>IF(W178&gt;Inputs!$B$34,Inputs!$B$34,Y178)</f>
        <v>0</v>
      </c>
      <c r="AB178" s="5">
        <f>IF(Z178&gt;Inputs!$B$34,Inputs!$B$34,Z178)</f>
        <v>0</v>
      </c>
      <c r="AC178" s="5">
        <f>IF(AA178&gt;Inputs!$B$34,Inputs!$B$34,AA178)</f>
        <v>0</v>
      </c>
      <c r="AD178" s="11">
        <f t="shared" si="16"/>
        <v>0</v>
      </c>
      <c r="AE178" s="11">
        <f t="shared" si="17"/>
        <v>0</v>
      </c>
    </row>
    <row r="179" spans="1:31" x14ac:dyDescent="0.25">
      <c r="A179" s="1">
        <f>'Salary and Rating'!A180</f>
        <v>0</v>
      </c>
      <c r="B179" s="1">
        <f>'Salary and Rating'!B180</f>
        <v>0</v>
      </c>
      <c r="C179" s="13">
        <f>IF(AND(D179=0,E179=1),'Salary and Rating'!C180,'2012-2013'!AD179)</f>
        <v>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f>'Salary and Rating'!K180</f>
        <v>0</v>
      </c>
      <c r="J179" s="5">
        <f>IFERROR(IF(VLOOKUP(I179,Inputs!$A$20:$G$29,3,FALSE)="Stipend Award",VLOOKUP(I179,Inputs!$A$7:$G$16,3,FALSE),0),0)</f>
        <v>0</v>
      </c>
      <c r="K179" s="5">
        <f>IFERROR(IF(VLOOKUP(I179,Inputs!$A$20:$G$29,4,FALSE)="Stipend Award",VLOOKUP(I179,Inputs!$A$7:$G$16,4,FALSE),0),0)</f>
        <v>0</v>
      </c>
      <c r="L179" s="5">
        <f>IFERROR(IF(F179=1,IF(VLOOKUP(I179,Inputs!$A$20:$G$29,5,FALSE)="Stipend Award",VLOOKUP(I179,Inputs!$A$7:$G$16,5,FALSE),0),0),0)</f>
        <v>0</v>
      </c>
      <c r="M179" s="5">
        <f>IFERROR(IF(G179=1,IF(VLOOKUP(I179,Inputs!$A$20:$G$29,6,FALSE)="Stipend Award",VLOOKUP(I179,Inputs!$A$7:$G$16,6,FALSE),0),0),0)</f>
        <v>0</v>
      </c>
      <c r="N179" s="5">
        <f>IFERROR(IF(H179=1,IF(VLOOKUP(I179,Inputs!$A$20:$G$29,7,FALSE)="Stipend Award",VLOOKUP(I179,Inputs!$A$7:$G$16,7,FALSE),0),0),0)</f>
        <v>0</v>
      </c>
      <c r="O179" s="5">
        <f>IFERROR(IF(VLOOKUP(I179,Inputs!$A$20:$G$29,3,FALSE)="Base Increase",VLOOKUP(I179,Inputs!$A$7:$G$16,3,FALSE),0),0)</f>
        <v>0</v>
      </c>
      <c r="P179" s="5">
        <f>IFERROR(IF(VLOOKUP(I179,Inputs!$A$20:$G$29,4,FALSE)="Base Increase",VLOOKUP(I179,Inputs!$A$7:$G$16,4,FALSE),0),0)</f>
        <v>0</v>
      </c>
      <c r="Q179" s="5">
        <f>IFERROR(IF(F179=1,IF(VLOOKUP(I179,Inputs!$A$20:$G$29,5,FALSE)="Base Increase",VLOOKUP(I179,Inputs!$A$7:$G$16,5,FALSE),0),0),0)</f>
        <v>0</v>
      </c>
      <c r="R179" s="5">
        <f>IFERROR(IF(G179=1,IF(VLOOKUP(I179,Inputs!$A$20:$G$29,6,FALSE)="Base Increase",VLOOKUP(I179,Inputs!$A$7:$G$16,6,FALSE),0),0),0)</f>
        <v>0</v>
      </c>
      <c r="S179" s="5">
        <f>IFERROR(IF(H179=1,IF(VLOOKUP(I179,Inputs!$A$20:$G$29,7,FALSE)="Base Increase",VLOOKUP(I179,Inputs!$A$7:$G$16,7,FALSE),0),0),0)</f>
        <v>0</v>
      </c>
      <c r="T179" s="5">
        <f t="shared" si="12"/>
        <v>0</v>
      </c>
      <c r="U179" s="5">
        <f t="shared" si="13"/>
        <v>0</v>
      </c>
      <c r="V179" s="5">
        <f t="shared" si="14"/>
        <v>0</v>
      </c>
      <c r="W179" s="5">
        <f t="shared" si="15"/>
        <v>0</v>
      </c>
      <c r="X179" s="5">
        <f>IF(AND(I179&lt;=4,V179&gt;Inputs!$B$32),MAX(C179,Inputs!$B$32),V179)</f>
        <v>0</v>
      </c>
      <c r="Y179" s="5">
        <f>IF(AND(I179&lt;=4,W179&gt;Inputs!$B$32),MAX(C179,Inputs!$B$32),W179)</f>
        <v>0</v>
      </c>
      <c r="Z179" s="5">
        <f>IF(AND(I179&lt;=7,X179&gt;Inputs!$B$33),MAX(C179,Inputs!$B$33),X179)</f>
        <v>0</v>
      </c>
      <c r="AA179" s="5">
        <f>IF(W179&gt;Inputs!$B$34,Inputs!$B$34,Y179)</f>
        <v>0</v>
      </c>
      <c r="AB179" s="5">
        <f>IF(Z179&gt;Inputs!$B$34,Inputs!$B$34,Z179)</f>
        <v>0</v>
      </c>
      <c r="AC179" s="5">
        <f>IF(AA179&gt;Inputs!$B$34,Inputs!$B$34,AA179)</f>
        <v>0</v>
      </c>
      <c r="AD179" s="11">
        <f t="shared" si="16"/>
        <v>0</v>
      </c>
      <c r="AE179" s="11">
        <f t="shared" si="17"/>
        <v>0</v>
      </c>
    </row>
    <row r="180" spans="1:31" x14ac:dyDescent="0.25">
      <c r="A180" s="1">
        <f>'Salary and Rating'!A181</f>
        <v>0</v>
      </c>
      <c r="B180" s="1">
        <f>'Salary and Rating'!B181</f>
        <v>0</v>
      </c>
      <c r="C180" s="13">
        <f>IF(AND(D180=0,E180=1),'Salary and Rating'!C181,'2012-2013'!AD180)</f>
        <v>0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f>'Salary and Rating'!K181</f>
        <v>0</v>
      </c>
      <c r="J180" s="5">
        <f>IFERROR(IF(VLOOKUP(I180,Inputs!$A$20:$G$29,3,FALSE)="Stipend Award",VLOOKUP(I180,Inputs!$A$7:$G$16,3,FALSE),0),0)</f>
        <v>0</v>
      </c>
      <c r="K180" s="5">
        <f>IFERROR(IF(VLOOKUP(I180,Inputs!$A$20:$G$29,4,FALSE)="Stipend Award",VLOOKUP(I180,Inputs!$A$7:$G$16,4,FALSE),0),0)</f>
        <v>0</v>
      </c>
      <c r="L180" s="5">
        <f>IFERROR(IF(F180=1,IF(VLOOKUP(I180,Inputs!$A$20:$G$29,5,FALSE)="Stipend Award",VLOOKUP(I180,Inputs!$A$7:$G$16,5,FALSE),0),0),0)</f>
        <v>0</v>
      </c>
      <c r="M180" s="5">
        <f>IFERROR(IF(G180=1,IF(VLOOKUP(I180,Inputs!$A$20:$G$29,6,FALSE)="Stipend Award",VLOOKUP(I180,Inputs!$A$7:$G$16,6,FALSE),0),0),0)</f>
        <v>0</v>
      </c>
      <c r="N180" s="5">
        <f>IFERROR(IF(H180=1,IF(VLOOKUP(I180,Inputs!$A$20:$G$29,7,FALSE)="Stipend Award",VLOOKUP(I180,Inputs!$A$7:$G$16,7,FALSE),0),0),0)</f>
        <v>0</v>
      </c>
      <c r="O180" s="5">
        <f>IFERROR(IF(VLOOKUP(I180,Inputs!$A$20:$G$29,3,FALSE)="Base Increase",VLOOKUP(I180,Inputs!$A$7:$G$16,3,FALSE),0),0)</f>
        <v>0</v>
      </c>
      <c r="P180" s="5">
        <f>IFERROR(IF(VLOOKUP(I180,Inputs!$A$20:$G$29,4,FALSE)="Base Increase",VLOOKUP(I180,Inputs!$A$7:$G$16,4,FALSE),0),0)</f>
        <v>0</v>
      </c>
      <c r="Q180" s="5">
        <f>IFERROR(IF(F180=1,IF(VLOOKUP(I180,Inputs!$A$20:$G$29,5,FALSE)="Base Increase",VLOOKUP(I180,Inputs!$A$7:$G$16,5,FALSE),0),0),0)</f>
        <v>0</v>
      </c>
      <c r="R180" s="5">
        <f>IFERROR(IF(G180=1,IF(VLOOKUP(I180,Inputs!$A$20:$G$29,6,FALSE)="Base Increase",VLOOKUP(I180,Inputs!$A$7:$G$16,6,FALSE),0),0),0)</f>
        <v>0</v>
      </c>
      <c r="S180" s="5">
        <f>IFERROR(IF(H180=1,IF(VLOOKUP(I180,Inputs!$A$20:$G$29,7,FALSE)="Base Increase",VLOOKUP(I180,Inputs!$A$7:$G$16,7,FALSE),0),0),0)</f>
        <v>0</v>
      </c>
      <c r="T180" s="5">
        <f t="shared" si="12"/>
        <v>0</v>
      </c>
      <c r="U180" s="5">
        <f t="shared" si="13"/>
        <v>0</v>
      </c>
      <c r="V180" s="5">
        <f t="shared" si="14"/>
        <v>0</v>
      </c>
      <c r="W180" s="5">
        <f t="shared" si="15"/>
        <v>0</v>
      </c>
      <c r="X180" s="5">
        <f>IF(AND(I180&lt;=4,V180&gt;Inputs!$B$32),MAX(C180,Inputs!$B$32),V180)</f>
        <v>0</v>
      </c>
      <c r="Y180" s="5">
        <f>IF(AND(I180&lt;=4,W180&gt;Inputs!$B$32),MAX(C180,Inputs!$B$32),W180)</f>
        <v>0</v>
      </c>
      <c r="Z180" s="5">
        <f>IF(AND(I180&lt;=7,X180&gt;Inputs!$B$33),MAX(C180,Inputs!$B$33),X180)</f>
        <v>0</v>
      </c>
      <c r="AA180" s="5">
        <f>IF(W180&gt;Inputs!$B$34,Inputs!$B$34,Y180)</f>
        <v>0</v>
      </c>
      <c r="AB180" s="5">
        <f>IF(Z180&gt;Inputs!$B$34,Inputs!$B$34,Z180)</f>
        <v>0</v>
      </c>
      <c r="AC180" s="5">
        <f>IF(AA180&gt;Inputs!$B$34,Inputs!$B$34,AA180)</f>
        <v>0</v>
      </c>
      <c r="AD180" s="11">
        <f t="shared" si="16"/>
        <v>0</v>
      </c>
      <c r="AE180" s="11">
        <f t="shared" si="17"/>
        <v>0</v>
      </c>
    </row>
    <row r="181" spans="1:31" x14ac:dyDescent="0.25">
      <c r="A181" s="1">
        <f>'Salary and Rating'!A182</f>
        <v>0</v>
      </c>
      <c r="B181" s="1">
        <f>'Salary and Rating'!B182</f>
        <v>0</v>
      </c>
      <c r="C181" s="13">
        <f>IF(AND(D181=0,E181=1),'Salary and Rating'!C182,'2012-2013'!AD181)</f>
        <v>0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f>'Salary and Rating'!K182</f>
        <v>0</v>
      </c>
      <c r="J181" s="5">
        <f>IFERROR(IF(VLOOKUP(I181,Inputs!$A$20:$G$29,3,FALSE)="Stipend Award",VLOOKUP(I181,Inputs!$A$7:$G$16,3,FALSE),0),0)</f>
        <v>0</v>
      </c>
      <c r="K181" s="5">
        <f>IFERROR(IF(VLOOKUP(I181,Inputs!$A$20:$G$29,4,FALSE)="Stipend Award",VLOOKUP(I181,Inputs!$A$7:$G$16,4,FALSE),0),0)</f>
        <v>0</v>
      </c>
      <c r="L181" s="5">
        <f>IFERROR(IF(F181=1,IF(VLOOKUP(I181,Inputs!$A$20:$G$29,5,FALSE)="Stipend Award",VLOOKUP(I181,Inputs!$A$7:$G$16,5,FALSE),0),0),0)</f>
        <v>0</v>
      </c>
      <c r="M181" s="5">
        <f>IFERROR(IF(G181=1,IF(VLOOKUP(I181,Inputs!$A$20:$G$29,6,FALSE)="Stipend Award",VLOOKUP(I181,Inputs!$A$7:$G$16,6,FALSE),0),0),0)</f>
        <v>0</v>
      </c>
      <c r="N181" s="5">
        <f>IFERROR(IF(H181=1,IF(VLOOKUP(I181,Inputs!$A$20:$G$29,7,FALSE)="Stipend Award",VLOOKUP(I181,Inputs!$A$7:$G$16,7,FALSE),0),0),0)</f>
        <v>0</v>
      </c>
      <c r="O181" s="5">
        <f>IFERROR(IF(VLOOKUP(I181,Inputs!$A$20:$G$29,3,FALSE)="Base Increase",VLOOKUP(I181,Inputs!$A$7:$G$16,3,FALSE),0),0)</f>
        <v>0</v>
      </c>
      <c r="P181" s="5">
        <f>IFERROR(IF(VLOOKUP(I181,Inputs!$A$20:$G$29,4,FALSE)="Base Increase",VLOOKUP(I181,Inputs!$A$7:$G$16,4,FALSE),0),0)</f>
        <v>0</v>
      </c>
      <c r="Q181" s="5">
        <f>IFERROR(IF(F181=1,IF(VLOOKUP(I181,Inputs!$A$20:$G$29,5,FALSE)="Base Increase",VLOOKUP(I181,Inputs!$A$7:$G$16,5,FALSE),0),0),0)</f>
        <v>0</v>
      </c>
      <c r="R181" s="5">
        <f>IFERROR(IF(G181=1,IF(VLOOKUP(I181,Inputs!$A$20:$G$29,6,FALSE)="Base Increase",VLOOKUP(I181,Inputs!$A$7:$G$16,6,FALSE),0),0),0)</f>
        <v>0</v>
      </c>
      <c r="S181" s="5">
        <f>IFERROR(IF(H181=1,IF(VLOOKUP(I181,Inputs!$A$20:$G$29,7,FALSE)="Base Increase",VLOOKUP(I181,Inputs!$A$7:$G$16,7,FALSE),0),0),0)</f>
        <v>0</v>
      </c>
      <c r="T181" s="5">
        <f t="shared" si="12"/>
        <v>0</v>
      </c>
      <c r="U181" s="5">
        <f t="shared" si="13"/>
        <v>0</v>
      </c>
      <c r="V181" s="5">
        <f t="shared" si="14"/>
        <v>0</v>
      </c>
      <c r="W181" s="5">
        <f t="shared" si="15"/>
        <v>0</v>
      </c>
      <c r="X181" s="5">
        <f>IF(AND(I181&lt;=4,V181&gt;Inputs!$B$32),MAX(C181,Inputs!$B$32),V181)</f>
        <v>0</v>
      </c>
      <c r="Y181" s="5">
        <f>IF(AND(I181&lt;=4,W181&gt;Inputs!$B$32),MAX(C181,Inputs!$B$32),W181)</f>
        <v>0</v>
      </c>
      <c r="Z181" s="5">
        <f>IF(AND(I181&lt;=7,X181&gt;Inputs!$B$33),MAX(C181,Inputs!$B$33),X181)</f>
        <v>0</v>
      </c>
      <c r="AA181" s="5">
        <f>IF(W181&gt;Inputs!$B$34,Inputs!$B$34,Y181)</f>
        <v>0</v>
      </c>
      <c r="AB181" s="5">
        <f>IF(Z181&gt;Inputs!$B$34,Inputs!$B$34,Z181)</f>
        <v>0</v>
      </c>
      <c r="AC181" s="5">
        <f>IF(AA181&gt;Inputs!$B$34,Inputs!$B$34,AA181)</f>
        <v>0</v>
      </c>
      <c r="AD181" s="11">
        <f t="shared" si="16"/>
        <v>0</v>
      </c>
      <c r="AE181" s="11">
        <f t="shared" si="17"/>
        <v>0</v>
      </c>
    </row>
    <row r="182" spans="1:31" x14ac:dyDescent="0.25">
      <c r="A182" s="1">
        <f>'Salary and Rating'!A183</f>
        <v>0</v>
      </c>
      <c r="B182" s="1">
        <f>'Salary and Rating'!B183</f>
        <v>0</v>
      </c>
      <c r="C182" s="13">
        <f>IF(AND(D182=0,E182=1),'Salary and Rating'!C183,'2012-2013'!AD182)</f>
        <v>0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5">
        <f>'Salary and Rating'!K183</f>
        <v>0</v>
      </c>
      <c r="J182" s="5">
        <f>IFERROR(IF(VLOOKUP(I182,Inputs!$A$20:$G$29,3,FALSE)="Stipend Award",VLOOKUP(I182,Inputs!$A$7:$G$16,3,FALSE),0),0)</f>
        <v>0</v>
      </c>
      <c r="K182" s="5">
        <f>IFERROR(IF(VLOOKUP(I182,Inputs!$A$20:$G$29,4,FALSE)="Stipend Award",VLOOKUP(I182,Inputs!$A$7:$G$16,4,FALSE),0),0)</f>
        <v>0</v>
      </c>
      <c r="L182" s="5">
        <f>IFERROR(IF(F182=1,IF(VLOOKUP(I182,Inputs!$A$20:$G$29,5,FALSE)="Stipend Award",VLOOKUP(I182,Inputs!$A$7:$G$16,5,FALSE),0),0),0)</f>
        <v>0</v>
      </c>
      <c r="M182" s="5">
        <f>IFERROR(IF(G182=1,IF(VLOOKUP(I182,Inputs!$A$20:$G$29,6,FALSE)="Stipend Award",VLOOKUP(I182,Inputs!$A$7:$G$16,6,FALSE),0),0),0)</f>
        <v>0</v>
      </c>
      <c r="N182" s="5">
        <f>IFERROR(IF(H182=1,IF(VLOOKUP(I182,Inputs!$A$20:$G$29,7,FALSE)="Stipend Award",VLOOKUP(I182,Inputs!$A$7:$G$16,7,FALSE),0),0),0)</f>
        <v>0</v>
      </c>
      <c r="O182" s="5">
        <f>IFERROR(IF(VLOOKUP(I182,Inputs!$A$20:$G$29,3,FALSE)="Base Increase",VLOOKUP(I182,Inputs!$A$7:$G$16,3,FALSE),0),0)</f>
        <v>0</v>
      </c>
      <c r="P182" s="5">
        <f>IFERROR(IF(VLOOKUP(I182,Inputs!$A$20:$G$29,4,FALSE)="Base Increase",VLOOKUP(I182,Inputs!$A$7:$G$16,4,FALSE),0),0)</f>
        <v>0</v>
      </c>
      <c r="Q182" s="5">
        <f>IFERROR(IF(F182=1,IF(VLOOKUP(I182,Inputs!$A$20:$G$29,5,FALSE)="Base Increase",VLOOKUP(I182,Inputs!$A$7:$G$16,5,FALSE),0),0),0)</f>
        <v>0</v>
      </c>
      <c r="R182" s="5">
        <f>IFERROR(IF(G182=1,IF(VLOOKUP(I182,Inputs!$A$20:$G$29,6,FALSE)="Base Increase",VLOOKUP(I182,Inputs!$A$7:$G$16,6,FALSE),0),0),0)</f>
        <v>0</v>
      </c>
      <c r="S182" s="5">
        <f>IFERROR(IF(H182=1,IF(VLOOKUP(I182,Inputs!$A$20:$G$29,7,FALSE)="Base Increase",VLOOKUP(I182,Inputs!$A$7:$G$16,7,FALSE),0),0),0)</f>
        <v>0</v>
      </c>
      <c r="T182" s="5">
        <f t="shared" si="12"/>
        <v>0</v>
      </c>
      <c r="U182" s="5">
        <f t="shared" si="13"/>
        <v>0</v>
      </c>
      <c r="V182" s="5">
        <f t="shared" si="14"/>
        <v>0</v>
      </c>
      <c r="W182" s="5">
        <f t="shared" si="15"/>
        <v>0</v>
      </c>
      <c r="X182" s="5">
        <f>IF(AND(I182&lt;=4,V182&gt;Inputs!$B$32),MAX(C182,Inputs!$B$32),V182)</f>
        <v>0</v>
      </c>
      <c r="Y182" s="5">
        <f>IF(AND(I182&lt;=4,W182&gt;Inputs!$B$32),MAX(C182,Inputs!$B$32),W182)</f>
        <v>0</v>
      </c>
      <c r="Z182" s="5">
        <f>IF(AND(I182&lt;=7,X182&gt;Inputs!$B$33),MAX(C182,Inputs!$B$33),X182)</f>
        <v>0</v>
      </c>
      <c r="AA182" s="5">
        <f>IF(W182&gt;Inputs!$B$34,Inputs!$B$34,Y182)</f>
        <v>0</v>
      </c>
      <c r="AB182" s="5">
        <f>IF(Z182&gt;Inputs!$B$34,Inputs!$B$34,Z182)</f>
        <v>0</v>
      </c>
      <c r="AC182" s="5">
        <f>IF(AA182&gt;Inputs!$B$34,Inputs!$B$34,AA182)</f>
        <v>0</v>
      </c>
      <c r="AD182" s="11">
        <f t="shared" si="16"/>
        <v>0</v>
      </c>
      <c r="AE182" s="11">
        <f t="shared" si="17"/>
        <v>0</v>
      </c>
    </row>
    <row r="183" spans="1:31" x14ac:dyDescent="0.25">
      <c r="A183" s="1">
        <f>'Salary and Rating'!A184</f>
        <v>0</v>
      </c>
      <c r="B183" s="1">
        <f>'Salary and Rating'!B184</f>
        <v>0</v>
      </c>
      <c r="C183" s="13">
        <f>IF(AND(D183=0,E183=1),'Salary and Rating'!C184,'2012-2013'!AD183)</f>
        <v>0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f>'Salary and Rating'!K184</f>
        <v>0</v>
      </c>
      <c r="J183" s="5">
        <f>IFERROR(IF(VLOOKUP(I183,Inputs!$A$20:$G$29,3,FALSE)="Stipend Award",VLOOKUP(I183,Inputs!$A$7:$G$16,3,FALSE),0),0)</f>
        <v>0</v>
      </c>
      <c r="K183" s="5">
        <f>IFERROR(IF(VLOOKUP(I183,Inputs!$A$20:$G$29,4,FALSE)="Stipend Award",VLOOKUP(I183,Inputs!$A$7:$G$16,4,FALSE),0),0)</f>
        <v>0</v>
      </c>
      <c r="L183" s="5">
        <f>IFERROR(IF(F183=1,IF(VLOOKUP(I183,Inputs!$A$20:$G$29,5,FALSE)="Stipend Award",VLOOKUP(I183,Inputs!$A$7:$G$16,5,FALSE),0),0),0)</f>
        <v>0</v>
      </c>
      <c r="M183" s="5">
        <f>IFERROR(IF(G183=1,IF(VLOOKUP(I183,Inputs!$A$20:$G$29,6,FALSE)="Stipend Award",VLOOKUP(I183,Inputs!$A$7:$G$16,6,FALSE),0),0),0)</f>
        <v>0</v>
      </c>
      <c r="N183" s="5">
        <f>IFERROR(IF(H183=1,IF(VLOOKUP(I183,Inputs!$A$20:$G$29,7,FALSE)="Stipend Award",VLOOKUP(I183,Inputs!$A$7:$G$16,7,FALSE),0),0),0)</f>
        <v>0</v>
      </c>
      <c r="O183" s="5">
        <f>IFERROR(IF(VLOOKUP(I183,Inputs!$A$20:$G$29,3,FALSE)="Base Increase",VLOOKUP(I183,Inputs!$A$7:$G$16,3,FALSE),0),0)</f>
        <v>0</v>
      </c>
      <c r="P183" s="5">
        <f>IFERROR(IF(VLOOKUP(I183,Inputs!$A$20:$G$29,4,FALSE)="Base Increase",VLOOKUP(I183,Inputs!$A$7:$G$16,4,FALSE),0),0)</f>
        <v>0</v>
      </c>
      <c r="Q183" s="5">
        <f>IFERROR(IF(F183=1,IF(VLOOKUP(I183,Inputs!$A$20:$G$29,5,FALSE)="Base Increase",VLOOKUP(I183,Inputs!$A$7:$G$16,5,FALSE),0),0),0)</f>
        <v>0</v>
      </c>
      <c r="R183" s="5">
        <f>IFERROR(IF(G183=1,IF(VLOOKUP(I183,Inputs!$A$20:$G$29,6,FALSE)="Base Increase",VLOOKUP(I183,Inputs!$A$7:$G$16,6,FALSE),0),0),0)</f>
        <v>0</v>
      </c>
      <c r="S183" s="5">
        <f>IFERROR(IF(H183=1,IF(VLOOKUP(I183,Inputs!$A$20:$G$29,7,FALSE)="Base Increase",VLOOKUP(I183,Inputs!$A$7:$G$16,7,FALSE),0),0),0)</f>
        <v>0</v>
      </c>
      <c r="T183" s="5">
        <f t="shared" si="12"/>
        <v>0</v>
      </c>
      <c r="U183" s="5">
        <f t="shared" si="13"/>
        <v>0</v>
      </c>
      <c r="V183" s="5">
        <f t="shared" si="14"/>
        <v>0</v>
      </c>
      <c r="W183" s="5">
        <f t="shared" si="15"/>
        <v>0</v>
      </c>
      <c r="X183" s="5">
        <f>IF(AND(I183&lt;=4,V183&gt;Inputs!$B$32),MAX(C183,Inputs!$B$32),V183)</f>
        <v>0</v>
      </c>
      <c r="Y183" s="5">
        <f>IF(AND(I183&lt;=4,W183&gt;Inputs!$B$32),MAX(C183,Inputs!$B$32),W183)</f>
        <v>0</v>
      </c>
      <c r="Z183" s="5">
        <f>IF(AND(I183&lt;=7,X183&gt;Inputs!$B$33),MAX(C183,Inputs!$B$33),X183)</f>
        <v>0</v>
      </c>
      <c r="AA183" s="5">
        <f>IF(W183&gt;Inputs!$B$34,Inputs!$B$34,Y183)</f>
        <v>0</v>
      </c>
      <c r="AB183" s="5">
        <f>IF(Z183&gt;Inputs!$B$34,Inputs!$B$34,Z183)</f>
        <v>0</v>
      </c>
      <c r="AC183" s="5">
        <f>IF(AA183&gt;Inputs!$B$34,Inputs!$B$34,AA183)</f>
        <v>0</v>
      </c>
      <c r="AD183" s="11">
        <f t="shared" si="16"/>
        <v>0</v>
      </c>
      <c r="AE183" s="11">
        <f t="shared" si="17"/>
        <v>0</v>
      </c>
    </row>
    <row r="184" spans="1:31" x14ac:dyDescent="0.25">
      <c r="A184" s="1">
        <f>'Salary and Rating'!A185</f>
        <v>0</v>
      </c>
      <c r="B184" s="1">
        <f>'Salary and Rating'!B185</f>
        <v>0</v>
      </c>
      <c r="C184" s="13">
        <f>IF(AND(D184=0,E184=1),'Salary and Rating'!C185,'2012-2013'!AD184)</f>
        <v>0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f>'Salary and Rating'!K185</f>
        <v>0</v>
      </c>
      <c r="J184" s="5">
        <f>IFERROR(IF(VLOOKUP(I184,Inputs!$A$20:$G$29,3,FALSE)="Stipend Award",VLOOKUP(I184,Inputs!$A$7:$G$16,3,FALSE),0),0)</f>
        <v>0</v>
      </c>
      <c r="K184" s="5">
        <f>IFERROR(IF(VLOOKUP(I184,Inputs!$A$20:$G$29,4,FALSE)="Stipend Award",VLOOKUP(I184,Inputs!$A$7:$G$16,4,FALSE),0),0)</f>
        <v>0</v>
      </c>
      <c r="L184" s="5">
        <f>IFERROR(IF(F184=1,IF(VLOOKUP(I184,Inputs!$A$20:$G$29,5,FALSE)="Stipend Award",VLOOKUP(I184,Inputs!$A$7:$G$16,5,FALSE),0),0),0)</f>
        <v>0</v>
      </c>
      <c r="M184" s="5">
        <f>IFERROR(IF(G184=1,IF(VLOOKUP(I184,Inputs!$A$20:$G$29,6,FALSE)="Stipend Award",VLOOKUP(I184,Inputs!$A$7:$G$16,6,FALSE),0),0),0)</f>
        <v>0</v>
      </c>
      <c r="N184" s="5">
        <f>IFERROR(IF(H184=1,IF(VLOOKUP(I184,Inputs!$A$20:$G$29,7,FALSE)="Stipend Award",VLOOKUP(I184,Inputs!$A$7:$G$16,7,FALSE),0),0),0)</f>
        <v>0</v>
      </c>
      <c r="O184" s="5">
        <f>IFERROR(IF(VLOOKUP(I184,Inputs!$A$20:$G$29,3,FALSE)="Base Increase",VLOOKUP(I184,Inputs!$A$7:$G$16,3,FALSE),0),0)</f>
        <v>0</v>
      </c>
      <c r="P184" s="5">
        <f>IFERROR(IF(VLOOKUP(I184,Inputs!$A$20:$G$29,4,FALSE)="Base Increase",VLOOKUP(I184,Inputs!$A$7:$G$16,4,FALSE),0),0)</f>
        <v>0</v>
      </c>
      <c r="Q184" s="5">
        <f>IFERROR(IF(F184=1,IF(VLOOKUP(I184,Inputs!$A$20:$G$29,5,FALSE)="Base Increase",VLOOKUP(I184,Inputs!$A$7:$G$16,5,FALSE),0),0),0)</f>
        <v>0</v>
      </c>
      <c r="R184" s="5">
        <f>IFERROR(IF(G184=1,IF(VLOOKUP(I184,Inputs!$A$20:$G$29,6,FALSE)="Base Increase",VLOOKUP(I184,Inputs!$A$7:$G$16,6,FALSE),0),0),0)</f>
        <v>0</v>
      </c>
      <c r="S184" s="5">
        <f>IFERROR(IF(H184=1,IF(VLOOKUP(I184,Inputs!$A$20:$G$29,7,FALSE)="Base Increase",VLOOKUP(I184,Inputs!$A$7:$G$16,7,FALSE),0),0),0)</f>
        <v>0</v>
      </c>
      <c r="T184" s="5">
        <f t="shared" si="12"/>
        <v>0</v>
      </c>
      <c r="U184" s="5">
        <f t="shared" si="13"/>
        <v>0</v>
      </c>
      <c r="V184" s="5">
        <f t="shared" si="14"/>
        <v>0</v>
      </c>
      <c r="W184" s="5">
        <f t="shared" si="15"/>
        <v>0</v>
      </c>
      <c r="X184" s="5">
        <f>IF(AND(I184&lt;=4,V184&gt;Inputs!$B$32),MAX(C184,Inputs!$B$32),V184)</f>
        <v>0</v>
      </c>
      <c r="Y184" s="5">
        <f>IF(AND(I184&lt;=4,W184&gt;Inputs!$B$32),MAX(C184,Inputs!$B$32),W184)</f>
        <v>0</v>
      </c>
      <c r="Z184" s="5">
        <f>IF(AND(I184&lt;=7,X184&gt;Inputs!$B$33),MAX(C184,Inputs!$B$33),X184)</f>
        <v>0</v>
      </c>
      <c r="AA184" s="5">
        <f>IF(W184&gt;Inputs!$B$34,Inputs!$B$34,Y184)</f>
        <v>0</v>
      </c>
      <c r="AB184" s="5">
        <f>IF(Z184&gt;Inputs!$B$34,Inputs!$B$34,Z184)</f>
        <v>0</v>
      </c>
      <c r="AC184" s="5">
        <f>IF(AA184&gt;Inputs!$B$34,Inputs!$B$34,AA184)</f>
        <v>0</v>
      </c>
      <c r="AD184" s="11">
        <f t="shared" si="16"/>
        <v>0</v>
      </c>
      <c r="AE184" s="11">
        <f t="shared" si="17"/>
        <v>0</v>
      </c>
    </row>
    <row r="185" spans="1:31" x14ac:dyDescent="0.25">
      <c r="A185" s="1">
        <f>'Salary and Rating'!A186</f>
        <v>0</v>
      </c>
      <c r="B185" s="1">
        <f>'Salary and Rating'!B186</f>
        <v>0</v>
      </c>
      <c r="C185" s="13">
        <f>IF(AND(D185=0,E185=1),'Salary and Rating'!C186,'2012-2013'!AD185)</f>
        <v>0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  <c r="I185" s="5">
        <f>'Salary and Rating'!K186</f>
        <v>0</v>
      </c>
      <c r="J185" s="5">
        <f>IFERROR(IF(VLOOKUP(I185,Inputs!$A$20:$G$29,3,FALSE)="Stipend Award",VLOOKUP(I185,Inputs!$A$7:$G$16,3,FALSE),0),0)</f>
        <v>0</v>
      </c>
      <c r="K185" s="5">
        <f>IFERROR(IF(VLOOKUP(I185,Inputs!$A$20:$G$29,4,FALSE)="Stipend Award",VLOOKUP(I185,Inputs!$A$7:$G$16,4,FALSE),0),0)</f>
        <v>0</v>
      </c>
      <c r="L185" s="5">
        <f>IFERROR(IF(F185=1,IF(VLOOKUP(I185,Inputs!$A$20:$G$29,5,FALSE)="Stipend Award",VLOOKUP(I185,Inputs!$A$7:$G$16,5,FALSE),0),0),0)</f>
        <v>0</v>
      </c>
      <c r="M185" s="5">
        <f>IFERROR(IF(G185=1,IF(VLOOKUP(I185,Inputs!$A$20:$G$29,6,FALSE)="Stipend Award",VLOOKUP(I185,Inputs!$A$7:$G$16,6,FALSE),0),0),0)</f>
        <v>0</v>
      </c>
      <c r="N185" s="5">
        <f>IFERROR(IF(H185=1,IF(VLOOKUP(I185,Inputs!$A$20:$G$29,7,FALSE)="Stipend Award",VLOOKUP(I185,Inputs!$A$7:$G$16,7,FALSE),0),0),0)</f>
        <v>0</v>
      </c>
      <c r="O185" s="5">
        <f>IFERROR(IF(VLOOKUP(I185,Inputs!$A$20:$G$29,3,FALSE)="Base Increase",VLOOKUP(I185,Inputs!$A$7:$G$16,3,FALSE),0),0)</f>
        <v>0</v>
      </c>
      <c r="P185" s="5">
        <f>IFERROR(IF(VLOOKUP(I185,Inputs!$A$20:$G$29,4,FALSE)="Base Increase",VLOOKUP(I185,Inputs!$A$7:$G$16,4,FALSE),0),0)</f>
        <v>0</v>
      </c>
      <c r="Q185" s="5">
        <f>IFERROR(IF(F185=1,IF(VLOOKUP(I185,Inputs!$A$20:$G$29,5,FALSE)="Base Increase",VLOOKUP(I185,Inputs!$A$7:$G$16,5,FALSE),0),0),0)</f>
        <v>0</v>
      </c>
      <c r="R185" s="5">
        <f>IFERROR(IF(G185=1,IF(VLOOKUP(I185,Inputs!$A$20:$G$29,6,FALSE)="Base Increase",VLOOKUP(I185,Inputs!$A$7:$G$16,6,FALSE),0),0),0)</f>
        <v>0</v>
      </c>
      <c r="S185" s="5">
        <f>IFERROR(IF(H185=1,IF(VLOOKUP(I185,Inputs!$A$20:$G$29,7,FALSE)="Base Increase",VLOOKUP(I185,Inputs!$A$7:$G$16,7,FALSE),0),0),0)</f>
        <v>0</v>
      </c>
      <c r="T185" s="5">
        <f t="shared" si="12"/>
        <v>0</v>
      </c>
      <c r="U185" s="5">
        <f t="shared" si="13"/>
        <v>0</v>
      </c>
      <c r="V185" s="5">
        <f t="shared" si="14"/>
        <v>0</v>
      </c>
      <c r="W185" s="5">
        <f t="shared" si="15"/>
        <v>0</v>
      </c>
      <c r="X185" s="5">
        <f>IF(AND(I185&lt;=4,V185&gt;Inputs!$B$32),MAX(C185,Inputs!$B$32),V185)</f>
        <v>0</v>
      </c>
      <c r="Y185" s="5">
        <f>IF(AND(I185&lt;=4,W185&gt;Inputs!$B$32),MAX(C185,Inputs!$B$32),W185)</f>
        <v>0</v>
      </c>
      <c r="Z185" s="5">
        <f>IF(AND(I185&lt;=7,X185&gt;Inputs!$B$33),MAX(C185,Inputs!$B$33),X185)</f>
        <v>0</v>
      </c>
      <c r="AA185" s="5">
        <f>IF(W185&gt;Inputs!$B$34,Inputs!$B$34,Y185)</f>
        <v>0</v>
      </c>
      <c r="AB185" s="5">
        <f>IF(Z185&gt;Inputs!$B$34,Inputs!$B$34,Z185)</f>
        <v>0</v>
      </c>
      <c r="AC185" s="5">
        <f>IF(AA185&gt;Inputs!$B$34,Inputs!$B$34,AA185)</f>
        <v>0</v>
      </c>
      <c r="AD185" s="11">
        <f t="shared" si="16"/>
        <v>0</v>
      </c>
      <c r="AE185" s="11">
        <f t="shared" si="17"/>
        <v>0</v>
      </c>
    </row>
    <row r="186" spans="1:31" x14ac:dyDescent="0.25">
      <c r="A186" s="1">
        <f>'Salary and Rating'!A187</f>
        <v>0</v>
      </c>
      <c r="B186" s="1">
        <f>'Salary and Rating'!B187</f>
        <v>0</v>
      </c>
      <c r="C186" s="13">
        <f>IF(AND(D186=0,E186=1),'Salary and Rating'!C187,'2012-2013'!AD186)</f>
        <v>0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f>'Salary and Rating'!K187</f>
        <v>0</v>
      </c>
      <c r="J186" s="5">
        <f>IFERROR(IF(VLOOKUP(I186,Inputs!$A$20:$G$29,3,FALSE)="Stipend Award",VLOOKUP(I186,Inputs!$A$7:$G$16,3,FALSE),0),0)</f>
        <v>0</v>
      </c>
      <c r="K186" s="5">
        <f>IFERROR(IF(VLOOKUP(I186,Inputs!$A$20:$G$29,4,FALSE)="Stipend Award",VLOOKUP(I186,Inputs!$A$7:$G$16,4,FALSE),0),0)</f>
        <v>0</v>
      </c>
      <c r="L186" s="5">
        <f>IFERROR(IF(F186=1,IF(VLOOKUP(I186,Inputs!$A$20:$G$29,5,FALSE)="Stipend Award",VLOOKUP(I186,Inputs!$A$7:$G$16,5,FALSE),0),0),0)</f>
        <v>0</v>
      </c>
      <c r="M186" s="5">
        <f>IFERROR(IF(G186=1,IF(VLOOKUP(I186,Inputs!$A$20:$G$29,6,FALSE)="Stipend Award",VLOOKUP(I186,Inputs!$A$7:$G$16,6,FALSE),0),0),0)</f>
        <v>0</v>
      </c>
      <c r="N186" s="5">
        <f>IFERROR(IF(H186=1,IF(VLOOKUP(I186,Inputs!$A$20:$G$29,7,FALSE)="Stipend Award",VLOOKUP(I186,Inputs!$A$7:$G$16,7,FALSE),0),0),0)</f>
        <v>0</v>
      </c>
      <c r="O186" s="5">
        <f>IFERROR(IF(VLOOKUP(I186,Inputs!$A$20:$G$29,3,FALSE)="Base Increase",VLOOKUP(I186,Inputs!$A$7:$G$16,3,FALSE),0),0)</f>
        <v>0</v>
      </c>
      <c r="P186" s="5">
        <f>IFERROR(IF(VLOOKUP(I186,Inputs!$A$20:$G$29,4,FALSE)="Base Increase",VLOOKUP(I186,Inputs!$A$7:$G$16,4,FALSE),0),0)</f>
        <v>0</v>
      </c>
      <c r="Q186" s="5">
        <f>IFERROR(IF(F186=1,IF(VLOOKUP(I186,Inputs!$A$20:$G$29,5,FALSE)="Base Increase",VLOOKUP(I186,Inputs!$A$7:$G$16,5,FALSE),0),0),0)</f>
        <v>0</v>
      </c>
      <c r="R186" s="5">
        <f>IFERROR(IF(G186=1,IF(VLOOKUP(I186,Inputs!$A$20:$G$29,6,FALSE)="Base Increase",VLOOKUP(I186,Inputs!$A$7:$G$16,6,FALSE),0),0),0)</f>
        <v>0</v>
      </c>
      <c r="S186" s="5">
        <f>IFERROR(IF(H186=1,IF(VLOOKUP(I186,Inputs!$A$20:$G$29,7,FALSE)="Base Increase",VLOOKUP(I186,Inputs!$A$7:$G$16,7,FALSE),0),0),0)</f>
        <v>0</v>
      </c>
      <c r="T186" s="5">
        <f t="shared" si="12"/>
        <v>0</v>
      </c>
      <c r="U186" s="5">
        <f t="shared" si="13"/>
        <v>0</v>
      </c>
      <c r="V186" s="5">
        <f t="shared" si="14"/>
        <v>0</v>
      </c>
      <c r="W186" s="5">
        <f t="shared" si="15"/>
        <v>0</v>
      </c>
      <c r="X186" s="5">
        <f>IF(AND(I186&lt;=4,V186&gt;Inputs!$B$32),MAX(C186,Inputs!$B$32),V186)</f>
        <v>0</v>
      </c>
      <c r="Y186" s="5">
        <f>IF(AND(I186&lt;=4,W186&gt;Inputs!$B$32),MAX(C186,Inputs!$B$32),W186)</f>
        <v>0</v>
      </c>
      <c r="Z186" s="5">
        <f>IF(AND(I186&lt;=7,X186&gt;Inputs!$B$33),MAX(C186,Inputs!$B$33),X186)</f>
        <v>0</v>
      </c>
      <c r="AA186" s="5">
        <f>IF(W186&gt;Inputs!$B$34,Inputs!$B$34,Y186)</f>
        <v>0</v>
      </c>
      <c r="AB186" s="5">
        <f>IF(Z186&gt;Inputs!$B$34,Inputs!$B$34,Z186)</f>
        <v>0</v>
      </c>
      <c r="AC186" s="5">
        <f>IF(AA186&gt;Inputs!$B$34,Inputs!$B$34,AA186)</f>
        <v>0</v>
      </c>
      <c r="AD186" s="11">
        <f t="shared" si="16"/>
        <v>0</v>
      </c>
      <c r="AE186" s="11">
        <f t="shared" si="17"/>
        <v>0</v>
      </c>
    </row>
    <row r="187" spans="1:31" x14ac:dyDescent="0.25">
      <c r="A187" s="1">
        <f>'Salary and Rating'!A188</f>
        <v>0</v>
      </c>
      <c r="B187" s="1">
        <f>'Salary and Rating'!B188</f>
        <v>0</v>
      </c>
      <c r="C187" s="13">
        <f>IF(AND(D187=0,E187=1),'Salary and Rating'!C188,'2012-2013'!AD187)</f>
        <v>0</v>
      </c>
      <c r="D187" s="5">
        <v>0</v>
      </c>
      <c r="E187" s="5">
        <v>0</v>
      </c>
      <c r="F187" s="5">
        <v>0</v>
      </c>
      <c r="G187" s="5">
        <v>0</v>
      </c>
      <c r="H187" s="5">
        <v>0</v>
      </c>
      <c r="I187" s="5">
        <f>'Salary and Rating'!K188</f>
        <v>0</v>
      </c>
      <c r="J187" s="5">
        <f>IFERROR(IF(VLOOKUP(I187,Inputs!$A$20:$G$29,3,FALSE)="Stipend Award",VLOOKUP(I187,Inputs!$A$7:$G$16,3,FALSE),0),0)</f>
        <v>0</v>
      </c>
      <c r="K187" s="5">
        <f>IFERROR(IF(VLOOKUP(I187,Inputs!$A$20:$G$29,4,FALSE)="Stipend Award",VLOOKUP(I187,Inputs!$A$7:$G$16,4,FALSE),0),0)</f>
        <v>0</v>
      </c>
      <c r="L187" s="5">
        <f>IFERROR(IF(F187=1,IF(VLOOKUP(I187,Inputs!$A$20:$G$29,5,FALSE)="Stipend Award",VLOOKUP(I187,Inputs!$A$7:$G$16,5,FALSE),0),0),0)</f>
        <v>0</v>
      </c>
      <c r="M187" s="5">
        <f>IFERROR(IF(G187=1,IF(VLOOKUP(I187,Inputs!$A$20:$G$29,6,FALSE)="Stipend Award",VLOOKUP(I187,Inputs!$A$7:$G$16,6,FALSE),0),0),0)</f>
        <v>0</v>
      </c>
      <c r="N187" s="5">
        <f>IFERROR(IF(H187=1,IF(VLOOKUP(I187,Inputs!$A$20:$G$29,7,FALSE)="Stipend Award",VLOOKUP(I187,Inputs!$A$7:$G$16,7,FALSE),0),0),0)</f>
        <v>0</v>
      </c>
      <c r="O187" s="5">
        <f>IFERROR(IF(VLOOKUP(I187,Inputs!$A$20:$G$29,3,FALSE)="Base Increase",VLOOKUP(I187,Inputs!$A$7:$G$16,3,FALSE),0),0)</f>
        <v>0</v>
      </c>
      <c r="P187" s="5">
        <f>IFERROR(IF(VLOOKUP(I187,Inputs!$A$20:$G$29,4,FALSE)="Base Increase",VLOOKUP(I187,Inputs!$A$7:$G$16,4,FALSE),0),0)</f>
        <v>0</v>
      </c>
      <c r="Q187" s="5">
        <f>IFERROR(IF(F187=1,IF(VLOOKUP(I187,Inputs!$A$20:$G$29,5,FALSE)="Base Increase",VLOOKUP(I187,Inputs!$A$7:$G$16,5,FALSE),0),0),0)</f>
        <v>0</v>
      </c>
      <c r="R187" s="5">
        <f>IFERROR(IF(G187=1,IF(VLOOKUP(I187,Inputs!$A$20:$G$29,6,FALSE)="Base Increase",VLOOKUP(I187,Inputs!$A$7:$G$16,6,FALSE),0),0),0)</f>
        <v>0</v>
      </c>
      <c r="S187" s="5">
        <f>IFERROR(IF(H187=1,IF(VLOOKUP(I187,Inputs!$A$20:$G$29,7,FALSE)="Base Increase",VLOOKUP(I187,Inputs!$A$7:$G$16,7,FALSE),0),0),0)</f>
        <v>0</v>
      </c>
      <c r="T187" s="5">
        <f t="shared" si="12"/>
        <v>0</v>
      </c>
      <c r="U187" s="5">
        <f t="shared" si="13"/>
        <v>0</v>
      </c>
      <c r="V187" s="5">
        <f t="shared" si="14"/>
        <v>0</v>
      </c>
      <c r="W187" s="5">
        <f t="shared" si="15"/>
        <v>0</v>
      </c>
      <c r="X187" s="5">
        <f>IF(AND(I187&lt;=4,V187&gt;Inputs!$B$32),MAX(C187,Inputs!$B$32),V187)</f>
        <v>0</v>
      </c>
      <c r="Y187" s="5">
        <f>IF(AND(I187&lt;=4,W187&gt;Inputs!$B$32),MAX(C187,Inputs!$B$32),W187)</f>
        <v>0</v>
      </c>
      <c r="Z187" s="5">
        <f>IF(AND(I187&lt;=7,X187&gt;Inputs!$B$33),MAX(C187,Inputs!$B$33),X187)</f>
        <v>0</v>
      </c>
      <c r="AA187" s="5">
        <f>IF(W187&gt;Inputs!$B$34,Inputs!$B$34,Y187)</f>
        <v>0</v>
      </c>
      <c r="AB187" s="5">
        <f>IF(Z187&gt;Inputs!$B$34,Inputs!$B$34,Z187)</f>
        <v>0</v>
      </c>
      <c r="AC187" s="5">
        <f>IF(AA187&gt;Inputs!$B$34,Inputs!$B$34,AA187)</f>
        <v>0</v>
      </c>
      <c r="AD187" s="11">
        <f t="shared" si="16"/>
        <v>0</v>
      </c>
      <c r="AE187" s="11">
        <f t="shared" si="17"/>
        <v>0</v>
      </c>
    </row>
    <row r="188" spans="1:31" x14ac:dyDescent="0.25">
      <c r="A188" s="1">
        <f>'Salary and Rating'!A189</f>
        <v>0</v>
      </c>
      <c r="B188" s="1">
        <f>'Salary and Rating'!B189</f>
        <v>0</v>
      </c>
      <c r="C188" s="13">
        <f>IF(AND(D188=0,E188=1),'Salary and Rating'!C189,'2012-2013'!AD188)</f>
        <v>0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5">
        <f>'Salary and Rating'!K189</f>
        <v>0</v>
      </c>
      <c r="J188" s="5">
        <f>IFERROR(IF(VLOOKUP(I188,Inputs!$A$20:$G$29,3,FALSE)="Stipend Award",VLOOKUP(I188,Inputs!$A$7:$G$16,3,FALSE),0),0)</f>
        <v>0</v>
      </c>
      <c r="K188" s="5">
        <f>IFERROR(IF(VLOOKUP(I188,Inputs!$A$20:$G$29,4,FALSE)="Stipend Award",VLOOKUP(I188,Inputs!$A$7:$G$16,4,FALSE),0),0)</f>
        <v>0</v>
      </c>
      <c r="L188" s="5">
        <f>IFERROR(IF(F188=1,IF(VLOOKUP(I188,Inputs!$A$20:$G$29,5,FALSE)="Stipend Award",VLOOKUP(I188,Inputs!$A$7:$G$16,5,FALSE),0),0),0)</f>
        <v>0</v>
      </c>
      <c r="M188" s="5">
        <f>IFERROR(IF(G188=1,IF(VLOOKUP(I188,Inputs!$A$20:$G$29,6,FALSE)="Stipend Award",VLOOKUP(I188,Inputs!$A$7:$G$16,6,FALSE),0),0),0)</f>
        <v>0</v>
      </c>
      <c r="N188" s="5">
        <f>IFERROR(IF(H188=1,IF(VLOOKUP(I188,Inputs!$A$20:$G$29,7,FALSE)="Stipend Award",VLOOKUP(I188,Inputs!$A$7:$G$16,7,FALSE),0),0),0)</f>
        <v>0</v>
      </c>
      <c r="O188" s="5">
        <f>IFERROR(IF(VLOOKUP(I188,Inputs!$A$20:$G$29,3,FALSE)="Base Increase",VLOOKUP(I188,Inputs!$A$7:$G$16,3,FALSE),0),0)</f>
        <v>0</v>
      </c>
      <c r="P188" s="5">
        <f>IFERROR(IF(VLOOKUP(I188,Inputs!$A$20:$G$29,4,FALSE)="Base Increase",VLOOKUP(I188,Inputs!$A$7:$G$16,4,FALSE),0),0)</f>
        <v>0</v>
      </c>
      <c r="Q188" s="5">
        <f>IFERROR(IF(F188=1,IF(VLOOKUP(I188,Inputs!$A$20:$G$29,5,FALSE)="Base Increase",VLOOKUP(I188,Inputs!$A$7:$G$16,5,FALSE),0),0),0)</f>
        <v>0</v>
      </c>
      <c r="R188" s="5">
        <f>IFERROR(IF(G188=1,IF(VLOOKUP(I188,Inputs!$A$20:$G$29,6,FALSE)="Base Increase",VLOOKUP(I188,Inputs!$A$7:$G$16,6,FALSE),0),0),0)</f>
        <v>0</v>
      </c>
      <c r="S188" s="5">
        <f>IFERROR(IF(H188=1,IF(VLOOKUP(I188,Inputs!$A$20:$G$29,7,FALSE)="Base Increase",VLOOKUP(I188,Inputs!$A$7:$G$16,7,FALSE),0),0),0)</f>
        <v>0</v>
      </c>
      <c r="T188" s="5">
        <f t="shared" si="12"/>
        <v>0</v>
      </c>
      <c r="U188" s="5">
        <f t="shared" si="13"/>
        <v>0</v>
      </c>
      <c r="V188" s="5">
        <f t="shared" si="14"/>
        <v>0</v>
      </c>
      <c r="W188" s="5">
        <f t="shared" si="15"/>
        <v>0</v>
      </c>
      <c r="X188" s="5">
        <f>IF(AND(I188&lt;=4,V188&gt;Inputs!$B$32),MAX(C188,Inputs!$B$32),V188)</f>
        <v>0</v>
      </c>
      <c r="Y188" s="5">
        <f>IF(AND(I188&lt;=4,W188&gt;Inputs!$B$32),MAX(C188,Inputs!$B$32),W188)</f>
        <v>0</v>
      </c>
      <c r="Z188" s="5">
        <f>IF(AND(I188&lt;=7,X188&gt;Inputs!$B$33),MAX(C188,Inputs!$B$33),X188)</f>
        <v>0</v>
      </c>
      <c r="AA188" s="5">
        <f>IF(W188&gt;Inputs!$B$34,Inputs!$B$34,Y188)</f>
        <v>0</v>
      </c>
      <c r="AB188" s="5">
        <f>IF(Z188&gt;Inputs!$B$34,Inputs!$B$34,Z188)</f>
        <v>0</v>
      </c>
      <c r="AC188" s="5">
        <f>IF(AA188&gt;Inputs!$B$34,Inputs!$B$34,AA188)</f>
        <v>0</v>
      </c>
      <c r="AD188" s="11">
        <f t="shared" si="16"/>
        <v>0</v>
      </c>
      <c r="AE188" s="11">
        <f t="shared" si="17"/>
        <v>0</v>
      </c>
    </row>
    <row r="189" spans="1:31" x14ac:dyDescent="0.25">
      <c r="A189" s="1">
        <f>'Salary and Rating'!A190</f>
        <v>0</v>
      </c>
      <c r="B189" s="1">
        <f>'Salary and Rating'!B190</f>
        <v>0</v>
      </c>
      <c r="C189" s="13">
        <f>IF(AND(D189=0,E189=1),'Salary and Rating'!C190,'2012-2013'!AD189)</f>
        <v>0</v>
      </c>
      <c r="D189" s="5">
        <v>0</v>
      </c>
      <c r="E189" s="5">
        <v>0</v>
      </c>
      <c r="F189" s="5">
        <v>0</v>
      </c>
      <c r="G189" s="5">
        <v>0</v>
      </c>
      <c r="H189" s="5">
        <v>0</v>
      </c>
      <c r="I189" s="5">
        <f>'Salary and Rating'!K190</f>
        <v>0</v>
      </c>
      <c r="J189" s="5">
        <f>IFERROR(IF(VLOOKUP(I189,Inputs!$A$20:$G$29,3,FALSE)="Stipend Award",VLOOKUP(I189,Inputs!$A$7:$G$16,3,FALSE),0),0)</f>
        <v>0</v>
      </c>
      <c r="K189" s="5">
        <f>IFERROR(IF(VLOOKUP(I189,Inputs!$A$20:$G$29,4,FALSE)="Stipend Award",VLOOKUP(I189,Inputs!$A$7:$G$16,4,FALSE),0),0)</f>
        <v>0</v>
      </c>
      <c r="L189" s="5">
        <f>IFERROR(IF(F189=1,IF(VLOOKUP(I189,Inputs!$A$20:$G$29,5,FALSE)="Stipend Award",VLOOKUP(I189,Inputs!$A$7:$G$16,5,FALSE),0),0),0)</f>
        <v>0</v>
      </c>
      <c r="M189" s="5">
        <f>IFERROR(IF(G189=1,IF(VLOOKUP(I189,Inputs!$A$20:$G$29,6,FALSE)="Stipend Award",VLOOKUP(I189,Inputs!$A$7:$G$16,6,FALSE),0),0),0)</f>
        <v>0</v>
      </c>
      <c r="N189" s="5">
        <f>IFERROR(IF(H189=1,IF(VLOOKUP(I189,Inputs!$A$20:$G$29,7,FALSE)="Stipend Award",VLOOKUP(I189,Inputs!$A$7:$G$16,7,FALSE),0),0),0)</f>
        <v>0</v>
      </c>
      <c r="O189" s="5">
        <f>IFERROR(IF(VLOOKUP(I189,Inputs!$A$20:$G$29,3,FALSE)="Base Increase",VLOOKUP(I189,Inputs!$A$7:$G$16,3,FALSE),0),0)</f>
        <v>0</v>
      </c>
      <c r="P189" s="5">
        <f>IFERROR(IF(VLOOKUP(I189,Inputs!$A$20:$G$29,4,FALSE)="Base Increase",VLOOKUP(I189,Inputs!$A$7:$G$16,4,FALSE),0),0)</f>
        <v>0</v>
      </c>
      <c r="Q189" s="5">
        <f>IFERROR(IF(F189=1,IF(VLOOKUP(I189,Inputs!$A$20:$G$29,5,FALSE)="Base Increase",VLOOKUP(I189,Inputs!$A$7:$G$16,5,FALSE),0),0),0)</f>
        <v>0</v>
      </c>
      <c r="R189" s="5">
        <f>IFERROR(IF(G189=1,IF(VLOOKUP(I189,Inputs!$A$20:$G$29,6,FALSE)="Base Increase",VLOOKUP(I189,Inputs!$A$7:$G$16,6,FALSE),0),0),0)</f>
        <v>0</v>
      </c>
      <c r="S189" s="5">
        <f>IFERROR(IF(H189=1,IF(VLOOKUP(I189,Inputs!$A$20:$G$29,7,FALSE)="Base Increase",VLOOKUP(I189,Inputs!$A$7:$G$16,7,FALSE),0),0),0)</f>
        <v>0</v>
      </c>
      <c r="T189" s="5">
        <f t="shared" si="12"/>
        <v>0</v>
      </c>
      <c r="U189" s="5">
        <f t="shared" si="13"/>
        <v>0</v>
      </c>
      <c r="V189" s="5">
        <f t="shared" si="14"/>
        <v>0</v>
      </c>
      <c r="W189" s="5">
        <f t="shared" si="15"/>
        <v>0</v>
      </c>
      <c r="X189" s="5">
        <f>IF(AND(I189&lt;=4,V189&gt;Inputs!$B$32),MAX(C189,Inputs!$B$32),V189)</f>
        <v>0</v>
      </c>
      <c r="Y189" s="5">
        <f>IF(AND(I189&lt;=4,W189&gt;Inputs!$B$32),MAX(C189,Inputs!$B$32),W189)</f>
        <v>0</v>
      </c>
      <c r="Z189" s="5">
        <f>IF(AND(I189&lt;=7,X189&gt;Inputs!$B$33),MAX(C189,Inputs!$B$33),X189)</f>
        <v>0</v>
      </c>
      <c r="AA189" s="5">
        <f>IF(W189&gt;Inputs!$B$34,Inputs!$B$34,Y189)</f>
        <v>0</v>
      </c>
      <c r="AB189" s="5">
        <f>IF(Z189&gt;Inputs!$B$34,Inputs!$B$34,Z189)</f>
        <v>0</v>
      </c>
      <c r="AC189" s="5">
        <f>IF(AA189&gt;Inputs!$B$34,Inputs!$B$34,AA189)</f>
        <v>0</v>
      </c>
      <c r="AD189" s="11">
        <f t="shared" si="16"/>
        <v>0</v>
      </c>
      <c r="AE189" s="11">
        <f t="shared" si="17"/>
        <v>0</v>
      </c>
    </row>
    <row r="190" spans="1:31" x14ac:dyDescent="0.25">
      <c r="A190" s="1">
        <f>'Salary and Rating'!A191</f>
        <v>0</v>
      </c>
      <c r="B190" s="1">
        <f>'Salary and Rating'!B191</f>
        <v>0</v>
      </c>
      <c r="C190" s="13">
        <f>IF(AND(D190=0,E190=1),'Salary and Rating'!C191,'2012-2013'!AD190)</f>
        <v>0</v>
      </c>
      <c r="D190" s="5">
        <v>0</v>
      </c>
      <c r="E190" s="5">
        <v>0</v>
      </c>
      <c r="F190" s="5">
        <v>0</v>
      </c>
      <c r="G190" s="5">
        <v>0</v>
      </c>
      <c r="H190" s="5">
        <v>0</v>
      </c>
      <c r="I190" s="5">
        <f>'Salary and Rating'!K191</f>
        <v>0</v>
      </c>
      <c r="J190" s="5">
        <f>IFERROR(IF(VLOOKUP(I190,Inputs!$A$20:$G$29,3,FALSE)="Stipend Award",VLOOKUP(I190,Inputs!$A$7:$G$16,3,FALSE),0),0)</f>
        <v>0</v>
      </c>
      <c r="K190" s="5">
        <f>IFERROR(IF(VLOOKUP(I190,Inputs!$A$20:$G$29,4,FALSE)="Stipend Award",VLOOKUP(I190,Inputs!$A$7:$G$16,4,FALSE),0),0)</f>
        <v>0</v>
      </c>
      <c r="L190" s="5">
        <f>IFERROR(IF(F190=1,IF(VLOOKUP(I190,Inputs!$A$20:$G$29,5,FALSE)="Stipend Award",VLOOKUP(I190,Inputs!$A$7:$G$16,5,FALSE),0),0),0)</f>
        <v>0</v>
      </c>
      <c r="M190" s="5">
        <f>IFERROR(IF(G190=1,IF(VLOOKUP(I190,Inputs!$A$20:$G$29,6,FALSE)="Stipend Award",VLOOKUP(I190,Inputs!$A$7:$G$16,6,FALSE),0),0),0)</f>
        <v>0</v>
      </c>
      <c r="N190" s="5">
        <f>IFERROR(IF(H190=1,IF(VLOOKUP(I190,Inputs!$A$20:$G$29,7,FALSE)="Stipend Award",VLOOKUP(I190,Inputs!$A$7:$G$16,7,FALSE),0),0),0)</f>
        <v>0</v>
      </c>
      <c r="O190" s="5">
        <f>IFERROR(IF(VLOOKUP(I190,Inputs!$A$20:$G$29,3,FALSE)="Base Increase",VLOOKUP(I190,Inputs!$A$7:$G$16,3,FALSE),0),0)</f>
        <v>0</v>
      </c>
      <c r="P190" s="5">
        <f>IFERROR(IF(VLOOKUP(I190,Inputs!$A$20:$G$29,4,FALSE)="Base Increase",VLOOKUP(I190,Inputs!$A$7:$G$16,4,FALSE),0),0)</f>
        <v>0</v>
      </c>
      <c r="Q190" s="5">
        <f>IFERROR(IF(F190=1,IF(VLOOKUP(I190,Inputs!$A$20:$G$29,5,FALSE)="Base Increase",VLOOKUP(I190,Inputs!$A$7:$G$16,5,FALSE),0),0),0)</f>
        <v>0</v>
      </c>
      <c r="R190" s="5">
        <f>IFERROR(IF(G190=1,IF(VLOOKUP(I190,Inputs!$A$20:$G$29,6,FALSE)="Base Increase",VLOOKUP(I190,Inputs!$A$7:$G$16,6,FALSE),0),0),0)</f>
        <v>0</v>
      </c>
      <c r="S190" s="5">
        <f>IFERROR(IF(H190=1,IF(VLOOKUP(I190,Inputs!$A$20:$G$29,7,FALSE)="Base Increase",VLOOKUP(I190,Inputs!$A$7:$G$16,7,FALSE),0),0),0)</f>
        <v>0</v>
      </c>
      <c r="T190" s="5">
        <f t="shared" si="12"/>
        <v>0</v>
      </c>
      <c r="U190" s="5">
        <f t="shared" si="13"/>
        <v>0</v>
      </c>
      <c r="V190" s="5">
        <f t="shared" si="14"/>
        <v>0</v>
      </c>
      <c r="W190" s="5">
        <f t="shared" si="15"/>
        <v>0</v>
      </c>
      <c r="X190" s="5">
        <f>IF(AND(I190&lt;=4,V190&gt;Inputs!$B$32),MAX(C190,Inputs!$B$32),V190)</f>
        <v>0</v>
      </c>
      <c r="Y190" s="5">
        <f>IF(AND(I190&lt;=4,W190&gt;Inputs!$B$32),MAX(C190,Inputs!$B$32),W190)</f>
        <v>0</v>
      </c>
      <c r="Z190" s="5">
        <f>IF(AND(I190&lt;=7,X190&gt;Inputs!$B$33),MAX(C190,Inputs!$B$33),X190)</f>
        <v>0</v>
      </c>
      <c r="AA190" s="5">
        <f>IF(W190&gt;Inputs!$B$34,Inputs!$B$34,Y190)</f>
        <v>0</v>
      </c>
      <c r="AB190" s="5">
        <f>IF(Z190&gt;Inputs!$B$34,Inputs!$B$34,Z190)</f>
        <v>0</v>
      </c>
      <c r="AC190" s="5">
        <f>IF(AA190&gt;Inputs!$B$34,Inputs!$B$34,AA190)</f>
        <v>0</v>
      </c>
      <c r="AD190" s="11">
        <f t="shared" si="16"/>
        <v>0</v>
      </c>
      <c r="AE190" s="11">
        <f t="shared" si="17"/>
        <v>0</v>
      </c>
    </row>
    <row r="191" spans="1:31" x14ac:dyDescent="0.25">
      <c r="A191" s="1">
        <f>'Salary and Rating'!A192</f>
        <v>0</v>
      </c>
      <c r="B191" s="1">
        <f>'Salary and Rating'!B192</f>
        <v>0</v>
      </c>
      <c r="C191" s="13">
        <f>IF(AND(D191=0,E191=1),'Salary and Rating'!C192,'2012-2013'!AD191)</f>
        <v>0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5">
        <f>'Salary and Rating'!K192</f>
        <v>0</v>
      </c>
      <c r="J191" s="5">
        <f>IFERROR(IF(VLOOKUP(I191,Inputs!$A$20:$G$29,3,FALSE)="Stipend Award",VLOOKUP(I191,Inputs!$A$7:$G$16,3,FALSE),0),0)</f>
        <v>0</v>
      </c>
      <c r="K191" s="5">
        <f>IFERROR(IF(VLOOKUP(I191,Inputs!$A$20:$G$29,4,FALSE)="Stipend Award",VLOOKUP(I191,Inputs!$A$7:$G$16,4,FALSE),0),0)</f>
        <v>0</v>
      </c>
      <c r="L191" s="5">
        <f>IFERROR(IF(F191=1,IF(VLOOKUP(I191,Inputs!$A$20:$G$29,5,FALSE)="Stipend Award",VLOOKUP(I191,Inputs!$A$7:$G$16,5,FALSE),0),0),0)</f>
        <v>0</v>
      </c>
      <c r="M191" s="5">
        <f>IFERROR(IF(G191=1,IF(VLOOKUP(I191,Inputs!$A$20:$G$29,6,FALSE)="Stipend Award",VLOOKUP(I191,Inputs!$A$7:$G$16,6,FALSE),0),0),0)</f>
        <v>0</v>
      </c>
      <c r="N191" s="5">
        <f>IFERROR(IF(H191=1,IF(VLOOKUP(I191,Inputs!$A$20:$G$29,7,FALSE)="Stipend Award",VLOOKUP(I191,Inputs!$A$7:$G$16,7,FALSE),0),0),0)</f>
        <v>0</v>
      </c>
      <c r="O191" s="5">
        <f>IFERROR(IF(VLOOKUP(I191,Inputs!$A$20:$G$29,3,FALSE)="Base Increase",VLOOKUP(I191,Inputs!$A$7:$G$16,3,FALSE),0),0)</f>
        <v>0</v>
      </c>
      <c r="P191" s="5">
        <f>IFERROR(IF(VLOOKUP(I191,Inputs!$A$20:$G$29,4,FALSE)="Base Increase",VLOOKUP(I191,Inputs!$A$7:$G$16,4,FALSE),0),0)</f>
        <v>0</v>
      </c>
      <c r="Q191" s="5">
        <f>IFERROR(IF(F191=1,IF(VLOOKUP(I191,Inputs!$A$20:$G$29,5,FALSE)="Base Increase",VLOOKUP(I191,Inputs!$A$7:$G$16,5,FALSE),0),0),0)</f>
        <v>0</v>
      </c>
      <c r="R191" s="5">
        <f>IFERROR(IF(G191=1,IF(VLOOKUP(I191,Inputs!$A$20:$G$29,6,FALSE)="Base Increase",VLOOKUP(I191,Inputs!$A$7:$G$16,6,FALSE),0),0),0)</f>
        <v>0</v>
      </c>
      <c r="S191" s="5">
        <f>IFERROR(IF(H191=1,IF(VLOOKUP(I191,Inputs!$A$20:$G$29,7,FALSE)="Base Increase",VLOOKUP(I191,Inputs!$A$7:$G$16,7,FALSE),0),0),0)</f>
        <v>0</v>
      </c>
      <c r="T191" s="5">
        <f t="shared" si="12"/>
        <v>0</v>
      </c>
      <c r="U191" s="5">
        <f t="shared" si="13"/>
        <v>0</v>
      </c>
      <c r="V191" s="5">
        <f t="shared" si="14"/>
        <v>0</v>
      </c>
      <c r="W191" s="5">
        <f t="shared" si="15"/>
        <v>0</v>
      </c>
      <c r="X191" s="5">
        <f>IF(AND(I191&lt;=4,V191&gt;Inputs!$B$32),MAX(C191,Inputs!$B$32),V191)</f>
        <v>0</v>
      </c>
      <c r="Y191" s="5">
        <f>IF(AND(I191&lt;=4,W191&gt;Inputs!$B$32),MAX(C191,Inputs!$B$32),W191)</f>
        <v>0</v>
      </c>
      <c r="Z191" s="5">
        <f>IF(AND(I191&lt;=7,X191&gt;Inputs!$B$33),MAX(C191,Inputs!$B$33),X191)</f>
        <v>0</v>
      </c>
      <c r="AA191" s="5">
        <f>IF(W191&gt;Inputs!$B$34,Inputs!$B$34,Y191)</f>
        <v>0</v>
      </c>
      <c r="AB191" s="5">
        <f>IF(Z191&gt;Inputs!$B$34,Inputs!$B$34,Z191)</f>
        <v>0</v>
      </c>
      <c r="AC191" s="5">
        <f>IF(AA191&gt;Inputs!$B$34,Inputs!$B$34,AA191)</f>
        <v>0</v>
      </c>
      <c r="AD191" s="11">
        <f t="shared" si="16"/>
        <v>0</v>
      </c>
      <c r="AE191" s="11">
        <f t="shared" si="17"/>
        <v>0</v>
      </c>
    </row>
    <row r="192" spans="1:31" x14ac:dyDescent="0.25">
      <c r="A192" s="1">
        <f>'Salary and Rating'!A193</f>
        <v>0</v>
      </c>
      <c r="B192" s="1">
        <f>'Salary and Rating'!B193</f>
        <v>0</v>
      </c>
      <c r="C192" s="13">
        <f>IF(AND(D192=0,E192=1),'Salary and Rating'!C193,'2012-2013'!AD192)</f>
        <v>0</v>
      </c>
      <c r="D192" s="5">
        <v>0</v>
      </c>
      <c r="E192" s="5">
        <v>0</v>
      </c>
      <c r="F192" s="5">
        <v>0</v>
      </c>
      <c r="G192" s="5">
        <v>0</v>
      </c>
      <c r="H192" s="5">
        <v>0</v>
      </c>
      <c r="I192" s="5">
        <f>'Salary and Rating'!K193</f>
        <v>0</v>
      </c>
      <c r="J192" s="5">
        <f>IFERROR(IF(VLOOKUP(I192,Inputs!$A$20:$G$29,3,FALSE)="Stipend Award",VLOOKUP(I192,Inputs!$A$7:$G$16,3,FALSE),0),0)</f>
        <v>0</v>
      </c>
      <c r="K192" s="5">
        <f>IFERROR(IF(VLOOKUP(I192,Inputs!$A$20:$G$29,4,FALSE)="Stipend Award",VLOOKUP(I192,Inputs!$A$7:$G$16,4,FALSE),0),0)</f>
        <v>0</v>
      </c>
      <c r="L192" s="5">
        <f>IFERROR(IF(F192=1,IF(VLOOKUP(I192,Inputs!$A$20:$G$29,5,FALSE)="Stipend Award",VLOOKUP(I192,Inputs!$A$7:$G$16,5,FALSE),0),0),0)</f>
        <v>0</v>
      </c>
      <c r="M192" s="5">
        <f>IFERROR(IF(G192=1,IF(VLOOKUP(I192,Inputs!$A$20:$G$29,6,FALSE)="Stipend Award",VLOOKUP(I192,Inputs!$A$7:$G$16,6,FALSE),0),0),0)</f>
        <v>0</v>
      </c>
      <c r="N192" s="5">
        <f>IFERROR(IF(H192=1,IF(VLOOKUP(I192,Inputs!$A$20:$G$29,7,FALSE)="Stipend Award",VLOOKUP(I192,Inputs!$A$7:$G$16,7,FALSE),0),0),0)</f>
        <v>0</v>
      </c>
      <c r="O192" s="5">
        <f>IFERROR(IF(VLOOKUP(I192,Inputs!$A$20:$G$29,3,FALSE)="Base Increase",VLOOKUP(I192,Inputs!$A$7:$G$16,3,FALSE),0),0)</f>
        <v>0</v>
      </c>
      <c r="P192" s="5">
        <f>IFERROR(IF(VLOOKUP(I192,Inputs!$A$20:$G$29,4,FALSE)="Base Increase",VLOOKUP(I192,Inputs!$A$7:$G$16,4,FALSE),0),0)</f>
        <v>0</v>
      </c>
      <c r="Q192" s="5">
        <f>IFERROR(IF(F192=1,IF(VLOOKUP(I192,Inputs!$A$20:$G$29,5,FALSE)="Base Increase",VLOOKUP(I192,Inputs!$A$7:$G$16,5,FALSE),0),0),0)</f>
        <v>0</v>
      </c>
      <c r="R192" s="5">
        <f>IFERROR(IF(G192=1,IF(VLOOKUP(I192,Inputs!$A$20:$G$29,6,FALSE)="Base Increase",VLOOKUP(I192,Inputs!$A$7:$G$16,6,FALSE),0),0),0)</f>
        <v>0</v>
      </c>
      <c r="S192" s="5">
        <f>IFERROR(IF(H192=1,IF(VLOOKUP(I192,Inputs!$A$20:$G$29,7,FALSE)="Base Increase",VLOOKUP(I192,Inputs!$A$7:$G$16,7,FALSE),0),0),0)</f>
        <v>0</v>
      </c>
      <c r="T192" s="5">
        <f t="shared" si="12"/>
        <v>0</v>
      </c>
      <c r="U192" s="5">
        <f t="shared" si="13"/>
        <v>0</v>
      </c>
      <c r="V192" s="5">
        <f t="shared" si="14"/>
        <v>0</v>
      </c>
      <c r="W192" s="5">
        <f t="shared" si="15"/>
        <v>0</v>
      </c>
      <c r="X192" s="5">
        <f>IF(AND(I192&lt;=4,V192&gt;Inputs!$B$32),MAX(C192,Inputs!$B$32),V192)</f>
        <v>0</v>
      </c>
      <c r="Y192" s="5">
        <f>IF(AND(I192&lt;=4,W192&gt;Inputs!$B$32),MAX(C192,Inputs!$B$32),W192)</f>
        <v>0</v>
      </c>
      <c r="Z192" s="5">
        <f>IF(AND(I192&lt;=7,X192&gt;Inputs!$B$33),MAX(C192,Inputs!$B$33),X192)</f>
        <v>0</v>
      </c>
      <c r="AA192" s="5">
        <f>IF(W192&gt;Inputs!$B$34,Inputs!$B$34,Y192)</f>
        <v>0</v>
      </c>
      <c r="AB192" s="5">
        <f>IF(Z192&gt;Inputs!$B$34,Inputs!$B$34,Z192)</f>
        <v>0</v>
      </c>
      <c r="AC192" s="5">
        <f>IF(AA192&gt;Inputs!$B$34,Inputs!$B$34,AA192)</f>
        <v>0</v>
      </c>
      <c r="AD192" s="11">
        <f t="shared" si="16"/>
        <v>0</v>
      </c>
      <c r="AE192" s="11">
        <f t="shared" si="17"/>
        <v>0</v>
      </c>
    </row>
    <row r="193" spans="1:31" x14ac:dyDescent="0.25">
      <c r="A193" s="1">
        <f>'Salary and Rating'!A194</f>
        <v>0</v>
      </c>
      <c r="B193" s="1">
        <f>'Salary and Rating'!B194</f>
        <v>0</v>
      </c>
      <c r="C193" s="13">
        <f>IF(AND(D193=0,E193=1),'Salary and Rating'!C194,'2012-2013'!AD193)</f>
        <v>0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5">
        <f>'Salary and Rating'!K194</f>
        <v>0</v>
      </c>
      <c r="J193" s="5">
        <f>IFERROR(IF(VLOOKUP(I193,Inputs!$A$20:$G$29,3,FALSE)="Stipend Award",VLOOKUP(I193,Inputs!$A$7:$G$16,3,FALSE),0),0)</f>
        <v>0</v>
      </c>
      <c r="K193" s="5">
        <f>IFERROR(IF(VLOOKUP(I193,Inputs!$A$20:$G$29,4,FALSE)="Stipend Award",VLOOKUP(I193,Inputs!$A$7:$G$16,4,FALSE),0),0)</f>
        <v>0</v>
      </c>
      <c r="L193" s="5">
        <f>IFERROR(IF(F193=1,IF(VLOOKUP(I193,Inputs!$A$20:$G$29,5,FALSE)="Stipend Award",VLOOKUP(I193,Inputs!$A$7:$G$16,5,FALSE),0),0),0)</f>
        <v>0</v>
      </c>
      <c r="M193" s="5">
        <f>IFERROR(IF(G193=1,IF(VLOOKUP(I193,Inputs!$A$20:$G$29,6,FALSE)="Stipend Award",VLOOKUP(I193,Inputs!$A$7:$G$16,6,FALSE),0),0),0)</f>
        <v>0</v>
      </c>
      <c r="N193" s="5">
        <f>IFERROR(IF(H193=1,IF(VLOOKUP(I193,Inputs!$A$20:$G$29,7,FALSE)="Stipend Award",VLOOKUP(I193,Inputs!$A$7:$G$16,7,FALSE),0),0),0)</f>
        <v>0</v>
      </c>
      <c r="O193" s="5">
        <f>IFERROR(IF(VLOOKUP(I193,Inputs!$A$20:$G$29,3,FALSE)="Base Increase",VLOOKUP(I193,Inputs!$A$7:$G$16,3,FALSE),0),0)</f>
        <v>0</v>
      </c>
      <c r="P193" s="5">
        <f>IFERROR(IF(VLOOKUP(I193,Inputs!$A$20:$G$29,4,FALSE)="Base Increase",VLOOKUP(I193,Inputs!$A$7:$G$16,4,FALSE),0),0)</f>
        <v>0</v>
      </c>
      <c r="Q193" s="5">
        <f>IFERROR(IF(F193=1,IF(VLOOKUP(I193,Inputs!$A$20:$G$29,5,FALSE)="Base Increase",VLOOKUP(I193,Inputs!$A$7:$G$16,5,FALSE),0),0),0)</f>
        <v>0</v>
      </c>
      <c r="R193" s="5">
        <f>IFERROR(IF(G193=1,IF(VLOOKUP(I193,Inputs!$A$20:$G$29,6,FALSE)="Base Increase",VLOOKUP(I193,Inputs!$A$7:$G$16,6,FALSE),0),0),0)</f>
        <v>0</v>
      </c>
      <c r="S193" s="5">
        <f>IFERROR(IF(H193=1,IF(VLOOKUP(I193,Inputs!$A$20:$G$29,7,FALSE)="Base Increase",VLOOKUP(I193,Inputs!$A$7:$G$16,7,FALSE),0),0),0)</f>
        <v>0</v>
      </c>
      <c r="T193" s="5">
        <f t="shared" si="12"/>
        <v>0</v>
      </c>
      <c r="U193" s="5">
        <f t="shared" si="13"/>
        <v>0</v>
      </c>
      <c r="V193" s="5">
        <f t="shared" si="14"/>
        <v>0</v>
      </c>
      <c r="W193" s="5">
        <f t="shared" si="15"/>
        <v>0</v>
      </c>
      <c r="X193" s="5">
        <f>IF(AND(I193&lt;=4,V193&gt;Inputs!$B$32),MAX(C193,Inputs!$B$32),V193)</f>
        <v>0</v>
      </c>
      <c r="Y193" s="5">
        <f>IF(AND(I193&lt;=4,W193&gt;Inputs!$B$32),MAX(C193,Inputs!$B$32),W193)</f>
        <v>0</v>
      </c>
      <c r="Z193" s="5">
        <f>IF(AND(I193&lt;=7,X193&gt;Inputs!$B$33),MAX(C193,Inputs!$B$33),X193)</f>
        <v>0</v>
      </c>
      <c r="AA193" s="5">
        <f>IF(W193&gt;Inputs!$B$34,Inputs!$B$34,Y193)</f>
        <v>0</v>
      </c>
      <c r="AB193" s="5">
        <f>IF(Z193&gt;Inputs!$B$34,Inputs!$B$34,Z193)</f>
        <v>0</v>
      </c>
      <c r="AC193" s="5">
        <f>IF(AA193&gt;Inputs!$B$34,Inputs!$B$34,AA193)</f>
        <v>0</v>
      </c>
      <c r="AD193" s="11">
        <f t="shared" si="16"/>
        <v>0</v>
      </c>
      <c r="AE193" s="11">
        <f t="shared" si="17"/>
        <v>0</v>
      </c>
    </row>
    <row r="194" spans="1:31" x14ac:dyDescent="0.25">
      <c r="A194" s="1">
        <f>'Salary and Rating'!A195</f>
        <v>0</v>
      </c>
      <c r="B194" s="1">
        <f>'Salary and Rating'!B195</f>
        <v>0</v>
      </c>
      <c r="C194" s="13">
        <f>IF(AND(D194=0,E194=1),'Salary and Rating'!C195,'2012-2013'!AD194)</f>
        <v>0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5">
        <f>'Salary and Rating'!K195</f>
        <v>0</v>
      </c>
      <c r="J194" s="5">
        <f>IFERROR(IF(VLOOKUP(I194,Inputs!$A$20:$G$29,3,FALSE)="Stipend Award",VLOOKUP(I194,Inputs!$A$7:$G$16,3,FALSE),0),0)</f>
        <v>0</v>
      </c>
      <c r="K194" s="5">
        <f>IFERROR(IF(VLOOKUP(I194,Inputs!$A$20:$G$29,4,FALSE)="Stipend Award",VLOOKUP(I194,Inputs!$A$7:$G$16,4,FALSE),0),0)</f>
        <v>0</v>
      </c>
      <c r="L194" s="5">
        <f>IFERROR(IF(F194=1,IF(VLOOKUP(I194,Inputs!$A$20:$G$29,5,FALSE)="Stipend Award",VLOOKUP(I194,Inputs!$A$7:$G$16,5,FALSE),0),0),0)</f>
        <v>0</v>
      </c>
      <c r="M194" s="5">
        <f>IFERROR(IF(G194=1,IF(VLOOKUP(I194,Inputs!$A$20:$G$29,6,FALSE)="Stipend Award",VLOOKUP(I194,Inputs!$A$7:$G$16,6,FALSE),0),0),0)</f>
        <v>0</v>
      </c>
      <c r="N194" s="5">
        <f>IFERROR(IF(H194=1,IF(VLOOKUP(I194,Inputs!$A$20:$G$29,7,FALSE)="Stipend Award",VLOOKUP(I194,Inputs!$A$7:$G$16,7,FALSE),0),0),0)</f>
        <v>0</v>
      </c>
      <c r="O194" s="5">
        <f>IFERROR(IF(VLOOKUP(I194,Inputs!$A$20:$G$29,3,FALSE)="Base Increase",VLOOKUP(I194,Inputs!$A$7:$G$16,3,FALSE),0),0)</f>
        <v>0</v>
      </c>
      <c r="P194" s="5">
        <f>IFERROR(IF(VLOOKUP(I194,Inputs!$A$20:$G$29,4,FALSE)="Base Increase",VLOOKUP(I194,Inputs!$A$7:$G$16,4,FALSE),0),0)</f>
        <v>0</v>
      </c>
      <c r="Q194" s="5">
        <f>IFERROR(IF(F194=1,IF(VLOOKUP(I194,Inputs!$A$20:$G$29,5,FALSE)="Base Increase",VLOOKUP(I194,Inputs!$A$7:$G$16,5,FALSE),0),0),0)</f>
        <v>0</v>
      </c>
      <c r="R194" s="5">
        <f>IFERROR(IF(G194=1,IF(VLOOKUP(I194,Inputs!$A$20:$G$29,6,FALSE)="Base Increase",VLOOKUP(I194,Inputs!$A$7:$G$16,6,FALSE),0),0),0)</f>
        <v>0</v>
      </c>
      <c r="S194" s="5">
        <f>IFERROR(IF(H194=1,IF(VLOOKUP(I194,Inputs!$A$20:$G$29,7,FALSE)="Base Increase",VLOOKUP(I194,Inputs!$A$7:$G$16,7,FALSE),0),0),0)</f>
        <v>0</v>
      </c>
      <c r="T194" s="5">
        <f t="shared" si="12"/>
        <v>0</v>
      </c>
      <c r="U194" s="5">
        <f t="shared" si="13"/>
        <v>0</v>
      </c>
      <c r="V194" s="5">
        <f t="shared" si="14"/>
        <v>0</v>
      </c>
      <c r="W194" s="5">
        <f t="shared" si="15"/>
        <v>0</v>
      </c>
      <c r="X194" s="5">
        <f>IF(AND(I194&lt;=4,V194&gt;Inputs!$B$32),MAX(C194,Inputs!$B$32),V194)</f>
        <v>0</v>
      </c>
      <c r="Y194" s="5">
        <f>IF(AND(I194&lt;=4,W194&gt;Inputs!$B$32),MAX(C194,Inputs!$B$32),W194)</f>
        <v>0</v>
      </c>
      <c r="Z194" s="5">
        <f>IF(AND(I194&lt;=7,X194&gt;Inputs!$B$33),MAX(C194,Inputs!$B$33),X194)</f>
        <v>0</v>
      </c>
      <c r="AA194" s="5">
        <f>IF(W194&gt;Inputs!$B$34,Inputs!$B$34,Y194)</f>
        <v>0</v>
      </c>
      <c r="AB194" s="5">
        <f>IF(Z194&gt;Inputs!$B$34,Inputs!$B$34,Z194)</f>
        <v>0</v>
      </c>
      <c r="AC194" s="5">
        <f>IF(AA194&gt;Inputs!$B$34,Inputs!$B$34,AA194)</f>
        <v>0</v>
      </c>
      <c r="AD194" s="11">
        <f t="shared" si="16"/>
        <v>0</v>
      </c>
      <c r="AE194" s="11">
        <f t="shared" si="17"/>
        <v>0</v>
      </c>
    </row>
    <row r="195" spans="1:31" x14ac:dyDescent="0.25">
      <c r="A195" s="1">
        <f>'Salary and Rating'!A196</f>
        <v>0</v>
      </c>
      <c r="B195" s="1">
        <f>'Salary and Rating'!B196</f>
        <v>0</v>
      </c>
      <c r="C195" s="13">
        <f>IF(AND(D195=0,E195=1),'Salary and Rating'!C196,'2012-2013'!AD195)</f>
        <v>0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  <c r="I195" s="5">
        <f>'Salary and Rating'!K196</f>
        <v>0</v>
      </c>
      <c r="J195" s="5">
        <f>IFERROR(IF(VLOOKUP(I195,Inputs!$A$20:$G$29,3,FALSE)="Stipend Award",VLOOKUP(I195,Inputs!$A$7:$G$16,3,FALSE),0),0)</f>
        <v>0</v>
      </c>
      <c r="K195" s="5">
        <f>IFERROR(IF(VLOOKUP(I195,Inputs!$A$20:$G$29,4,FALSE)="Stipend Award",VLOOKUP(I195,Inputs!$A$7:$G$16,4,FALSE),0),0)</f>
        <v>0</v>
      </c>
      <c r="L195" s="5">
        <f>IFERROR(IF(F195=1,IF(VLOOKUP(I195,Inputs!$A$20:$G$29,5,FALSE)="Stipend Award",VLOOKUP(I195,Inputs!$A$7:$G$16,5,FALSE),0),0),0)</f>
        <v>0</v>
      </c>
      <c r="M195" s="5">
        <f>IFERROR(IF(G195=1,IF(VLOOKUP(I195,Inputs!$A$20:$G$29,6,FALSE)="Stipend Award",VLOOKUP(I195,Inputs!$A$7:$G$16,6,FALSE),0),0),0)</f>
        <v>0</v>
      </c>
      <c r="N195" s="5">
        <f>IFERROR(IF(H195=1,IF(VLOOKUP(I195,Inputs!$A$20:$G$29,7,FALSE)="Stipend Award",VLOOKUP(I195,Inputs!$A$7:$G$16,7,FALSE),0),0),0)</f>
        <v>0</v>
      </c>
      <c r="O195" s="5">
        <f>IFERROR(IF(VLOOKUP(I195,Inputs!$A$20:$G$29,3,FALSE)="Base Increase",VLOOKUP(I195,Inputs!$A$7:$G$16,3,FALSE),0),0)</f>
        <v>0</v>
      </c>
      <c r="P195" s="5">
        <f>IFERROR(IF(VLOOKUP(I195,Inputs!$A$20:$G$29,4,FALSE)="Base Increase",VLOOKUP(I195,Inputs!$A$7:$G$16,4,FALSE),0),0)</f>
        <v>0</v>
      </c>
      <c r="Q195" s="5">
        <f>IFERROR(IF(F195=1,IF(VLOOKUP(I195,Inputs!$A$20:$G$29,5,FALSE)="Base Increase",VLOOKUP(I195,Inputs!$A$7:$G$16,5,FALSE),0),0),0)</f>
        <v>0</v>
      </c>
      <c r="R195" s="5">
        <f>IFERROR(IF(G195=1,IF(VLOOKUP(I195,Inputs!$A$20:$G$29,6,FALSE)="Base Increase",VLOOKUP(I195,Inputs!$A$7:$G$16,6,FALSE),0),0),0)</f>
        <v>0</v>
      </c>
      <c r="S195" s="5">
        <f>IFERROR(IF(H195=1,IF(VLOOKUP(I195,Inputs!$A$20:$G$29,7,FALSE)="Base Increase",VLOOKUP(I195,Inputs!$A$7:$G$16,7,FALSE),0),0),0)</f>
        <v>0</v>
      </c>
      <c r="T195" s="5">
        <f t="shared" si="12"/>
        <v>0</v>
      </c>
      <c r="U195" s="5">
        <f t="shared" si="13"/>
        <v>0</v>
      </c>
      <c r="V195" s="5">
        <f t="shared" si="14"/>
        <v>0</v>
      </c>
      <c r="W195" s="5">
        <f t="shared" si="15"/>
        <v>0</v>
      </c>
      <c r="X195" s="5">
        <f>IF(AND(I195&lt;=4,V195&gt;Inputs!$B$32),MAX(C195,Inputs!$B$32),V195)</f>
        <v>0</v>
      </c>
      <c r="Y195" s="5">
        <f>IF(AND(I195&lt;=4,W195&gt;Inputs!$B$32),MAX(C195,Inputs!$B$32),W195)</f>
        <v>0</v>
      </c>
      <c r="Z195" s="5">
        <f>IF(AND(I195&lt;=7,X195&gt;Inputs!$B$33),MAX(C195,Inputs!$B$33),X195)</f>
        <v>0</v>
      </c>
      <c r="AA195" s="5">
        <f>IF(W195&gt;Inputs!$B$34,Inputs!$B$34,Y195)</f>
        <v>0</v>
      </c>
      <c r="AB195" s="5">
        <f>IF(Z195&gt;Inputs!$B$34,Inputs!$B$34,Z195)</f>
        <v>0</v>
      </c>
      <c r="AC195" s="5">
        <f>IF(AA195&gt;Inputs!$B$34,Inputs!$B$34,AA195)</f>
        <v>0</v>
      </c>
      <c r="AD195" s="11">
        <f t="shared" si="16"/>
        <v>0</v>
      </c>
      <c r="AE195" s="11">
        <f t="shared" si="17"/>
        <v>0</v>
      </c>
    </row>
    <row r="196" spans="1:31" x14ac:dyDescent="0.25">
      <c r="A196" s="1">
        <f>'Salary and Rating'!A197</f>
        <v>0</v>
      </c>
      <c r="B196" s="1">
        <f>'Salary and Rating'!B197</f>
        <v>0</v>
      </c>
      <c r="C196" s="13">
        <f>IF(AND(D196=0,E196=1),'Salary and Rating'!C197,'2012-2013'!AD196)</f>
        <v>0</v>
      </c>
      <c r="D196" s="5">
        <v>0</v>
      </c>
      <c r="E196" s="5">
        <v>0</v>
      </c>
      <c r="F196" s="5">
        <v>0</v>
      </c>
      <c r="G196" s="5">
        <v>0</v>
      </c>
      <c r="H196" s="5">
        <v>0</v>
      </c>
      <c r="I196" s="5">
        <f>'Salary and Rating'!K197</f>
        <v>0</v>
      </c>
      <c r="J196" s="5">
        <f>IFERROR(IF(VLOOKUP(I196,Inputs!$A$20:$G$29,3,FALSE)="Stipend Award",VLOOKUP(I196,Inputs!$A$7:$G$16,3,FALSE),0),0)</f>
        <v>0</v>
      </c>
      <c r="K196" s="5">
        <f>IFERROR(IF(VLOOKUP(I196,Inputs!$A$20:$G$29,4,FALSE)="Stipend Award",VLOOKUP(I196,Inputs!$A$7:$G$16,4,FALSE),0),0)</f>
        <v>0</v>
      </c>
      <c r="L196" s="5">
        <f>IFERROR(IF(F196=1,IF(VLOOKUP(I196,Inputs!$A$20:$G$29,5,FALSE)="Stipend Award",VLOOKUP(I196,Inputs!$A$7:$G$16,5,FALSE),0),0),0)</f>
        <v>0</v>
      </c>
      <c r="M196" s="5">
        <f>IFERROR(IF(G196=1,IF(VLOOKUP(I196,Inputs!$A$20:$G$29,6,FALSE)="Stipend Award",VLOOKUP(I196,Inputs!$A$7:$G$16,6,FALSE),0),0),0)</f>
        <v>0</v>
      </c>
      <c r="N196" s="5">
        <f>IFERROR(IF(H196=1,IF(VLOOKUP(I196,Inputs!$A$20:$G$29,7,FALSE)="Stipend Award",VLOOKUP(I196,Inputs!$A$7:$G$16,7,FALSE),0),0),0)</f>
        <v>0</v>
      </c>
      <c r="O196" s="5">
        <f>IFERROR(IF(VLOOKUP(I196,Inputs!$A$20:$G$29,3,FALSE)="Base Increase",VLOOKUP(I196,Inputs!$A$7:$G$16,3,FALSE),0),0)</f>
        <v>0</v>
      </c>
      <c r="P196" s="5">
        <f>IFERROR(IF(VLOOKUP(I196,Inputs!$A$20:$G$29,4,FALSE)="Base Increase",VLOOKUP(I196,Inputs!$A$7:$G$16,4,FALSE),0),0)</f>
        <v>0</v>
      </c>
      <c r="Q196" s="5">
        <f>IFERROR(IF(F196=1,IF(VLOOKUP(I196,Inputs!$A$20:$G$29,5,FALSE)="Base Increase",VLOOKUP(I196,Inputs!$A$7:$G$16,5,FALSE),0),0),0)</f>
        <v>0</v>
      </c>
      <c r="R196" s="5">
        <f>IFERROR(IF(G196=1,IF(VLOOKUP(I196,Inputs!$A$20:$G$29,6,FALSE)="Base Increase",VLOOKUP(I196,Inputs!$A$7:$G$16,6,FALSE),0),0),0)</f>
        <v>0</v>
      </c>
      <c r="S196" s="5">
        <f>IFERROR(IF(H196=1,IF(VLOOKUP(I196,Inputs!$A$20:$G$29,7,FALSE)="Base Increase",VLOOKUP(I196,Inputs!$A$7:$G$16,7,FALSE),0),0),0)</f>
        <v>0</v>
      </c>
      <c r="T196" s="5">
        <f t="shared" si="12"/>
        <v>0</v>
      </c>
      <c r="U196" s="5">
        <f t="shared" si="13"/>
        <v>0</v>
      </c>
      <c r="V196" s="5">
        <f t="shared" si="14"/>
        <v>0</v>
      </c>
      <c r="W196" s="5">
        <f t="shared" si="15"/>
        <v>0</v>
      </c>
      <c r="X196" s="5">
        <f>IF(AND(I196&lt;=4,V196&gt;Inputs!$B$32),MAX(C196,Inputs!$B$32),V196)</f>
        <v>0</v>
      </c>
      <c r="Y196" s="5">
        <f>IF(AND(I196&lt;=4,W196&gt;Inputs!$B$32),MAX(C196,Inputs!$B$32),W196)</f>
        <v>0</v>
      </c>
      <c r="Z196" s="5">
        <f>IF(AND(I196&lt;=7,X196&gt;Inputs!$B$33),MAX(C196,Inputs!$B$33),X196)</f>
        <v>0</v>
      </c>
      <c r="AA196" s="5">
        <f>IF(W196&gt;Inputs!$B$34,Inputs!$B$34,Y196)</f>
        <v>0</v>
      </c>
      <c r="AB196" s="5">
        <f>IF(Z196&gt;Inputs!$B$34,Inputs!$B$34,Z196)</f>
        <v>0</v>
      </c>
      <c r="AC196" s="5">
        <f>IF(AA196&gt;Inputs!$B$34,Inputs!$B$34,AA196)</f>
        <v>0</v>
      </c>
      <c r="AD196" s="11">
        <f t="shared" si="16"/>
        <v>0</v>
      </c>
      <c r="AE196" s="11">
        <f t="shared" si="17"/>
        <v>0</v>
      </c>
    </row>
    <row r="197" spans="1:31" x14ac:dyDescent="0.25">
      <c r="A197" s="1">
        <f>'Salary and Rating'!A198</f>
        <v>0</v>
      </c>
      <c r="B197" s="1">
        <f>'Salary and Rating'!B198</f>
        <v>0</v>
      </c>
      <c r="C197" s="13">
        <f>IF(AND(D197=0,E197=1),'Salary and Rating'!C198,'2012-2013'!AD197)</f>
        <v>0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f>'Salary and Rating'!K198</f>
        <v>0</v>
      </c>
      <c r="J197" s="5">
        <f>IFERROR(IF(VLOOKUP(I197,Inputs!$A$20:$G$29,3,FALSE)="Stipend Award",VLOOKUP(I197,Inputs!$A$7:$G$16,3,FALSE),0),0)</f>
        <v>0</v>
      </c>
      <c r="K197" s="5">
        <f>IFERROR(IF(VLOOKUP(I197,Inputs!$A$20:$G$29,4,FALSE)="Stipend Award",VLOOKUP(I197,Inputs!$A$7:$G$16,4,FALSE),0),0)</f>
        <v>0</v>
      </c>
      <c r="L197" s="5">
        <f>IFERROR(IF(F197=1,IF(VLOOKUP(I197,Inputs!$A$20:$G$29,5,FALSE)="Stipend Award",VLOOKUP(I197,Inputs!$A$7:$G$16,5,FALSE),0),0),0)</f>
        <v>0</v>
      </c>
      <c r="M197" s="5">
        <f>IFERROR(IF(G197=1,IF(VLOOKUP(I197,Inputs!$A$20:$G$29,6,FALSE)="Stipend Award",VLOOKUP(I197,Inputs!$A$7:$G$16,6,FALSE),0),0),0)</f>
        <v>0</v>
      </c>
      <c r="N197" s="5">
        <f>IFERROR(IF(H197=1,IF(VLOOKUP(I197,Inputs!$A$20:$G$29,7,FALSE)="Stipend Award",VLOOKUP(I197,Inputs!$A$7:$G$16,7,FALSE),0),0),0)</f>
        <v>0</v>
      </c>
      <c r="O197" s="5">
        <f>IFERROR(IF(VLOOKUP(I197,Inputs!$A$20:$G$29,3,FALSE)="Base Increase",VLOOKUP(I197,Inputs!$A$7:$G$16,3,FALSE),0),0)</f>
        <v>0</v>
      </c>
      <c r="P197" s="5">
        <f>IFERROR(IF(VLOOKUP(I197,Inputs!$A$20:$G$29,4,FALSE)="Base Increase",VLOOKUP(I197,Inputs!$A$7:$G$16,4,FALSE),0),0)</f>
        <v>0</v>
      </c>
      <c r="Q197" s="5">
        <f>IFERROR(IF(F197=1,IF(VLOOKUP(I197,Inputs!$A$20:$G$29,5,FALSE)="Base Increase",VLOOKUP(I197,Inputs!$A$7:$G$16,5,FALSE),0),0),0)</f>
        <v>0</v>
      </c>
      <c r="R197" s="5">
        <f>IFERROR(IF(G197=1,IF(VLOOKUP(I197,Inputs!$A$20:$G$29,6,FALSE)="Base Increase",VLOOKUP(I197,Inputs!$A$7:$G$16,6,FALSE),0),0),0)</f>
        <v>0</v>
      </c>
      <c r="S197" s="5">
        <f>IFERROR(IF(H197=1,IF(VLOOKUP(I197,Inputs!$A$20:$G$29,7,FALSE)="Base Increase",VLOOKUP(I197,Inputs!$A$7:$G$16,7,FALSE),0),0),0)</f>
        <v>0</v>
      </c>
      <c r="T197" s="5">
        <f t="shared" ref="T197:T260" si="18">SUM(J197:N197)</f>
        <v>0</v>
      </c>
      <c r="U197" s="5">
        <f t="shared" ref="U197:U260" si="19">SUM(O197:S197)</f>
        <v>0</v>
      </c>
      <c r="V197" s="5">
        <f t="shared" ref="V197:V260" si="20">U197+C197</f>
        <v>0</v>
      </c>
      <c r="W197" s="5">
        <f t="shared" ref="W197:W260" si="21">U197+T197+C197</f>
        <v>0</v>
      </c>
      <c r="X197" s="5">
        <f>IF(AND(I197&lt;=4,V197&gt;Inputs!$B$32),MAX(C197,Inputs!$B$32),V197)</f>
        <v>0</v>
      </c>
      <c r="Y197" s="5">
        <f>IF(AND(I197&lt;=4,W197&gt;Inputs!$B$32),MAX(C197,Inputs!$B$32),W197)</f>
        <v>0</v>
      </c>
      <c r="Z197" s="5">
        <f>IF(AND(I197&lt;=7,X197&gt;Inputs!$B$33),MAX(C197,Inputs!$B$33),X197)</f>
        <v>0</v>
      </c>
      <c r="AA197" s="5">
        <f>IF(W197&gt;Inputs!$B$34,Inputs!$B$34,Y197)</f>
        <v>0</v>
      </c>
      <c r="AB197" s="5">
        <f>IF(Z197&gt;Inputs!$B$34,Inputs!$B$34,Z197)</f>
        <v>0</v>
      </c>
      <c r="AC197" s="5">
        <f>IF(AA197&gt;Inputs!$B$34,Inputs!$B$34,AA197)</f>
        <v>0</v>
      </c>
      <c r="AD197" s="11">
        <f t="shared" ref="AD197:AD260" si="22">IF(E197=0,0,AB197)</f>
        <v>0</v>
      </c>
      <c r="AE197" s="11">
        <f t="shared" ref="AE197:AE260" si="23">IF(E197=0,0,AC197)</f>
        <v>0</v>
      </c>
    </row>
    <row r="198" spans="1:31" x14ac:dyDescent="0.25">
      <c r="A198" s="1">
        <f>'Salary and Rating'!A199</f>
        <v>0</v>
      </c>
      <c r="B198" s="1">
        <f>'Salary and Rating'!B199</f>
        <v>0</v>
      </c>
      <c r="C198" s="13">
        <f>IF(AND(D198=0,E198=1),'Salary and Rating'!C199,'2012-2013'!AD198)</f>
        <v>0</v>
      </c>
      <c r="D198" s="5">
        <v>0</v>
      </c>
      <c r="E198" s="5">
        <v>0</v>
      </c>
      <c r="F198" s="5">
        <v>0</v>
      </c>
      <c r="G198" s="5">
        <v>0</v>
      </c>
      <c r="H198" s="5">
        <v>0</v>
      </c>
      <c r="I198" s="5">
        <f>'Salary and Rating'!K199</f>
        <v>0</v>
      </c>
      <c r="J198" s="5">
        <f>IFERROR(IF(VLOOKUP(I198,Inputs!$A$20:$G$29,3,FALSE)="Stipend Award",VLOOKUP(I198,Inputs!$A$7:$G$16,3,FALSE),0),0)</f>
        <v>0</v>
      </c>
      <c r="K198" s="5">
        <f>IFERROR(IF(VLOOKUP(I198,Inputs!$A$20:$G$29,4,FALSE)="Stipend Award",VLOOKUP(I198,Inputs!$A$7:$G$16,4,FALSE),0),0)</f>
        <v>0</v>
      </c>
      <c r="L198" s="5">
        <f>IFERROR(IF(F198=1,IF(VLOOKUP(I198,Inputs!$A$20:$G$29,5,FALSE)="Stipend Award",VLOOKUP(I198,Inputs!$A$7:$G$16,5,FALSE),0),0),0)</f>
        <v>0</v>
      </c>
      <c r="M198" s="5">
        <f>IFERROR(IF(G198=1,IF(VLOOKUP(I198,Inputs!$A$20:$G$29,6,FALSE)="Stipend Award",VLOOKUP(I198,Inputs!$A$7:$G$16,6,FALSE),0),0),0)</f>
        <v>0</v>
      </c>
      <c r="N198" s="5">
        <f>IFERROR(IF(H198=1,IF(VLOOKUP(I198,Inputs!$A$20:$G$29,7,FALSE)="Stipend Award",VLOOKUP(I198,Inputs!$A$7:$G$16,7,FALSE),0),0),0)</f>
        <v>0</v>
      </c>
      <c r="O198" s="5">
        <f>IFERROR(IF(VLOOKUP(I198,Inputs!$A$20:$G$29,3,FALSE)="Base Increase",VLOOKUP(I198,Inputs!$A$7:$G$16,3,FALSE),0),0)</f>
        <v>0</v>
      </c>
      <c r="P198" s="5">
        <f>IFERROR(IF(VLOOKUP(I198,Inputs!$A$20:$G$29,4,FALSE)="Base Increase",VLOOKUP(I198,Inputs!$A$7:$G$16,4,FALSE),0),0)</f>
        <v>0</v>
      </c>
      <c r="Q198" s="5">
        <f>IFERROR(IF(F198=1,IF(VLOOKUP(I198,Inputs!$A$20:$G$29,5,FALSE)="Base Increase",VLOOKUP(I198,Inputs!$A$7:$G$16,5,FALSE),0),0),0)</f>
        <v>0</v>
      </c>
      <c r="R198" s="5">
        <f>IFERROR(IF(G198=1,IF(VLOOKUP(I198,Inputs!$A$20:$G$29,6,FALSE)="Base Increase",VLOOKUP(I198,Inputs!$A$7:$G$16,6,FALSE),0),0),0)</f>
        <v>0</v>
      </c>
      <c r="S198" s="5">
        <f>IFERROR(IF(H198=1,IF(VLOOKUP(I198,Inputs!$A$20:$G$29,7,FALSE)="Base Increase",VLOOKUP(I198,Inputs!$A$7:$G$16,7,FALSE),0),0),0)</f>
        <v>0</v>
      </c>
      <c r="T198" s="5">
        <f t="shared" si="18"/>
        <v>0</v>
      </c>
      <c r="U198" s="5">
        <f t="shared" si="19"/>
        <v>0</v>
      </c>
      <c r="V198" s="5">
        <f t="shared" si="20"/>
        <v>0</v>
      </c>
      <c r="W198" s="5">
        <f t="shared" si="21"/>
        <v>0</v>
      </c>
      <c r="X198" s="5">
        <f>IF(AND(I198&lt;=4,V198&gt;Inputs!$B$32),MAX(C198,Inputs!$B$32),V198)</f>
        <v>0</v>
      </c>
      <c r="Y198" s="5">
        <f>IF(AND(I198&lt;=4,W198&gt;Inputs!$B$32),MAX(C198,Inputs!$B$32),W198)</f>
        <v>0</v>
      </c>
      <c r="Z198" s="5">
        <f>IF(AND(I198&lt;=7,X198&gt;Inputs!$B$33),MAX(C198,Inputs!$B$33),X198)</f>
        <v>0</v>
      </c>
      <c r="AA198" s="5">
        <f>IF(W198&gt;Inputs!$B$34,Inputs!$B$34,Y198)</f>
        <v>0</v>
      </c>
      <c r="AB198" s="5">
        <f>IF(Z198&gt;Inputs!$B$34,Inputs!$B$34,Z198)</f>
        <v>0</v>
      </c>
      <c r="AC198" s="5">
        <f>IF(AA198&gt;Inputs!$B$34,Inputs!$B$34,AA198)</f>
        <v>0</v>
      </c>
      <c r="AD198" s="11">
        <f t="shared" si="22"/>
        <v>0</v>
      </c>
      <c r="AE198" s="11">
        <f t="shared" si="23"/>
        <v>0</v>
      </c>
    </row>
    <row r="199" spans="1:31" x14ac:dyDescent="0.25">
      <c r="A199" s="1">
        <f>'Salary and Rating'!A200</f>
        <v>0</v>
      </c>
      <c r="B199" s="1">
        <f>'Salary and Rating'!B200</f>
        <v>0</v>
      </c>
      <c r="C199" s="13">
        <f>IF(AND(D199=0,E199=1),'Salary and Rating'!C200,'2012-2013'!AD199)</f>
        <v>0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5">
        <f>'Salary and Rating'!K200</f>
        <v>0</v>
      </c>
      <c r="J199" s="5">
        <f>IFERROR(IF(VLOOKUP(I199,Inputs!$A$20:$G$29,3,FALSE)="Stipend Award",VLOOKUP(I199,Inputs!$A$7:$G$16,3,FALSE),0),0)</f>
        <v>0</v>
      </c>
      <c r="K199" s="5">
        <f>IFERROR(IF(VLOOKUP(I199,Inputs!$A$20:$G$29,4,FALSE)="Stipend Award",VLOOKUP(I199,Inputs!$A$7:$G$16,4,FALSE),0),0)</f>
        <v>0</v>
      </c>
      <c r="L199" s="5">
        <f>IFERROR(IF(F199=1,IF(VLOOKUP(I199,Inputs!$A$20:$G$29,5,FALSE)="Stipend Award",VLOOKUP(I199,Inputs!$A$7:$G$16,5,FALSE),0),0),0)</f>
        <v>0</v>
      </c>
      <c r="M199" s="5">
        <f>IFERROR(IF(G199=1,IF(VLOOKUP(I199,Inputs!$A$20:$G$29,6,FALSE)="Stipend Award",VLOOKUP(I199,Inputs!$A$7:$G$16,6,FALSE),0),0),0)</f>
        <v>0</v>
      </c>
      <c r="N199" s="5">
        <f>IFERROR(IF(H199=1,IF(VLOOKUP(I199,Inputs!$A$20:$G$29,7,FALSE)="Stipend Award",VLOOKUP(I199,Inputs!$A$7:$G$16,7,FALSE),0),0),0)</f>
        <v>0</v>
      </c>
      <c r="O199" s="5">
        <f>IFERROR(IF(VLOOKUP(I199,Inputs!$A$20:$G$29,3,FALSE)="Base Increase",VLOOKUP(I199,Inputs!$A$7:$G$16,3,FALSE),0),0)</f>
        <v>0</v>
      </c>
      <c r="P199" s="5">
        <f>IFERROR(IF(VLOOKUP(I199,Inputs!$A$20:$G$29,4,FALSE)="Base Increase",VLOOKUP(I199,Inputs!$A$7:$G$16,4,FALSE),0),0)</f>
        <v>0</v>
      </c>
      <c r="Q199" s="5">
        <f>IFERROR(IF(F199=1,IF(VLOOKUP(I199,Inputs!$A$20:$G$29,5,FALSE)="Base Increase",VLOOKUP(I199,Inputs!$A$7:$G$16,5,FALSE),0),0),0)</f>
        <v>0</v>
      </c>
      <c r="R199" s="5">
        <f>IFERROR(IF(G199=1,IF(VLOOKUP(I199,Inputs!$A$20:$G$29,6,FALSE)="Base Increase",VLOOKUP(I199,Inputs!$A$7:$G$16,6,FALSE),0),0),0)</f>
        <v>0</v>
      </c>
      <c r="S199" s="5">
        <f>IFERROR(IF(H199=1,IF(VLOOKUP(I199,Inputs!$A$20:$G$29,7,FALSE)="Base Increase",VLOOKUP(I199,Inputs!$A$7:$G$16,7,FALSE),0),0),0)</f>
        <v>0</v>
      </c>
      <c r="T199" s="5">
        <f t="shared" si="18"/>
        <v>0</v>
      </c>
      <c r="U199" s="5">
        <f t="shared" si="19"/>
        <v>0</v>
      </c>
      <c r="V199" s="5">
        <f t="shared" si="20"/>
        <v>0</v>
      </c>
      <c r="W199" s="5">
        <f t="shared" si="21"/>
        <v>0</v>
      </c>
      <c r="X199" s="5">
        <f>IF(AND(I199&lt;=4,V199&gt;Inputs!$B$32),MAX(C199,Inputs!$B$32),V199)</f>
        <v>0</v>
      </c>
      <c r="Y199" s="5">
        <f>IF(AND(I199&lt;=4,W199&gt;Inputs!$B$32),MAX(C199,Inputs!$B$32),W199)</f>
        <v>0</v>
      </c>
      <c r="Z199" s="5">
        <f>IF(AND(I199&lt;=7,X199&gt;Inputs!$B$33),MAX(C199,Inputs!$B$33),X199)</f>
        <v>0</v>
      </c>
      <c r="AA199" s="5">
        <f>IF(W199&gt;Inputs!$B$34,Inputs!$B$34,Y199)</f>
        <v>0</v>
      </c>
      <c r="AB199" s="5">
        <f>IF(Z199&gt;Inputs!$B$34,Inputs!$B$34,Z199)</f>
        <v>0</v>
      </c>
      <c r="AC199" s="5">
        <f>IF(AA199&gt;Inputs!$B$34,Inputs!$B$34,AA199)</f>
        <v>0</v>
      </c>
      <c r="AD199" s="11">
        <f t="shared" si="22"/>
        <v>0</v>
      </c>
      <c r="AE199" s="11">
        <f t="shared" si="23"/>
        <v>0</v>
      </c>
    </row>
    <row r="200" spans="1:31" x14ac:dyDescent="0.25">
      <c r="A200" s="1">
        <f>'Salary and Rating'!A201</f>
        <v>0</v>
      </c>
      <c r="B200" s="1">
        <f>'Salary and Rating'!B201</f>
        <v>0</v>
      </c>
      <c r="C200" s="13">
        <f>IF(AND(D200=0,E200=1),'Salary and Rating'!C201,'2012-2013'!AD200)</f>
        <v>0</v>
      </c>
      <c r="D200" s="5">
        <v>0</v>
      </c>
      <c r="E200" s="5">
        <v>0</v>
      </c>
      <c r="F200" s="5">
        <v>0</v>
      </c>
      <c r="G200" s="5">
        <v>0</v>
      </c>
      <c r="H200" s="5">
        <v>0</v>
      </c>
      <c r="I200" s="5">
        <f>'Salary and Rating'!K201</f>
        <v>0</v>
      </c>
      <c r="J200" s="5">
        <f>IFERROR(IF(VLOOKUP(I200,Inputs!$A$20:$G$29,3,FALSE)="Stipend Award",VLOOKUP(I200,Inputs!$A$7:$G$16,3,FALSE),0),0)</f>
        <v>0</v>
      </c>
      <c r="K200" s="5">
        <f>IFERROR(IF(VLOOKUP(I200,Inputs!$A$20:$G$29,4,FALSE)="Stipend Award",VLOOKUP(I200,Inputs!$A$7:$G$16,4,FALSE),0),0)</f>
        <v>0</v>
      </c>
      <c r="L200" s="5">
        <f>IFERROR(IF(F200=1,IF(VLOOKUP(I200,Inputs!$A$20:$G$29,5,FALSE)="Stipend Award",VLOOKUP(I200,Inputs!$A$7:$G$16,5,FALSE),0),0),0)</f>
        <v>0</v>
      </c>
      <c r="M200" s="5">
        <f>IFERROR(IF(G200=1,IF(VLOOKUP(I200,Inputs!$A$20:$G$29,6,FALSE)="Stipend Award",VLOOKUP(I200,Inputs!$A$7:$G$16,6,FALSE),0),0),0)</f>
        <v>0</v>
      </c>
      <c r="N200" s="5">
        <f>IFERROR(IF(H200=1,IF(VLOOKUP(I200,Inputs!$A$20:$G$29,7,FALSE)="Stipend Award",VLOOKUP(I200,Inputs!$A$7:$G$16,7,FALSE),0),0),0)</f>
        <v>0</v>
      </c>
      <c r="O200" s="5">
        <f>IFERROR(IF(VLOOKUP(I200,Inputs!$A$20:$G$29,3,FALSE)="Base Increase",VLOOKUP(I200,Inputs!$A$7:$G$16,3,FALSE),0),0)</f>
        <v>0</v>
      </c>
      <c r="P200" s="5">
        <f>IFERROR(IF(VLOOKUP(I200,Inputs!$A$20:$G$29,4,FALSE)="Base Increase",VLOOKUP(I200,Inputs!$A$7:$G$16,4,FALSE),0),0)</f>
        <v>0</v>
      </c>
      <c r="Q200" s="5">
        <f>IFERROR(IF(F200=1,IF(VLOOKUP(I200,Inputs!$A$20:$G$29,5,FALSE)="Base Increase",VLOOKUP(I200,Inputs!$A$7:$G$16,5,FALSE),0),0),0)</f>
        <v>0</v>
      </c>
      <c r="R200" s="5">
        <f>IFERROR(IF(G200=1,IF(VLOOKUP(I200,Inputs!$A$20:$G$29,6,FALSE)="Base Increase",VLOOKUP(I200,Inputs!$A$7:$G$16,6,FALSE),0),0),0)</f>
        <v>0</v>
      </c>
      <c r="S200" s="5">
        <f>IFERROR(IF(H200=1,IF(VLOOKUP(I200,Inputs!$A$20:$G$29,7,FALSE)="Base Increase",VLOOKUP(I200,Inputs!$A$7:$G$16,7,FALSE),0),0),0)</f>
        <v>0</v>
      </c>
      <c r="T200" s="5">
        <f t="shared" si="18"/>
        <v>0</v>
      </c>
      <c r="U200" s="5">
        <f t="shared" si="19"/>
        <v>0</v>
      </c>
      <c r="V200" s="5">
        <f t="shared" si="20"/>
        <v>0</v>
      </c>
      <c r="W200" s="5">
        <f t="shared" si="21"/>
        <v>0</v>
      </c>
      <c r="X200" s="5">
        <f>IF(AND(I200&lt;=4,V200&gt;Inputs!$B$32),MAX(C200,Inputs!$B$32),V200)</f>
        <v>0</v>
      </c>
      <c r="Y200" s="5">
        <f>IF(AND(I200&lt;=4,W200&gt;Inputs!$B$32),MAX(C200,Inputs!$B$32),W200)</f>
        <v>0</v>
      </c>
      <c r="Z200" s="5">
        <f>IF(AND(I200&lt;=7,X200&gt;Inputs!$B$33),MAX(C200,Inputs!$B$33),X200)</f>
        <v>0</v>
      </c>
      <c r="AA200" s="5">
        <f>IF(W200&gt;Inputs!$B$34,Inputs!$B$34,Y200)</f>
        <v>0</v>
      </c>
      <c r="AB200" s="5">
        <f>IF(Z200&gt;Inputs!$B$34,Inputs!$B$34,Z200)</f>
        <v>0</v>
      </c>
      <c r="AC200" s="5">
        <f>IF(AA200&gt;Inputs!$B$34,Inputs!$B$34,AA200)</f>
        <v>0</v>
      </c>
      <c r="AD200" s="11">
        <f t="shared" si="22"/>
        <v>0</v>
      </c>
      <c r="AE200" s="11">
        <f t="shared" si="23"/>
        <v>0</v>
      </c>
    </row>
    <row r="201" spans="1:31" x14ac:dyDescent="0.25">
      <c r="A201" s="1">
        <f>'Salary and Rating'!A202</f>
        <v>0</v>
      </c>
      <c r="B201" s="1">
        <f>'Salary and Rating'!B202</f>
        <v>0</v>
      </c>
      <c r="C201" s="13">
        <f>IF(AND(D201=0,E201=1),'Salary and Rating'!C202,'2012-2013'!AD201)</f>
        <v>0</v>
      </c>
      <c r="D201" s="5">
        <v>0</v>
      </c>
      <c r="E201" s="5">
        <v>0</v>
      </c>
      <c r="F201" s="5">
        <v>0</v>
      </c>
      <c r="G201" s="5">
        <v>0</v>
      </c>
      <c r="H201" s="5">
        <v>0</v>
      </c>
      <c r="I201" s="5">
        <f>'Salary and Rating'!K202</f>
        <v>0</v>
      </c>
      <c r="J201" s="5">
        <f>IFERROR(IF(VLOOKUP(I201,Inputs!$A$20:$G$29,3,FALSE)="Stipend Award",VLOOKUP(I201,Inputs!$A$7:$G$16,3,FALSE),0),0)</f>
        <v>0</v>
      </c>
      <c r="K201" s="5">
        <f>IFERROR(IF(VLOOKUP(I201,Inputs!$A$20:$G$29,4,FALSE)="Stipend Award",VLOOKUP(I201,Inputs!$A$7:$G$16,4,FALSE),0),0)</f>
        <v>0</v>
      </c>
      <c r="L201" s="5">
        <f>IFERROR(IF(F201=1,IF(VLOOKUP(I201,Inputs!$A$20:$G$29,5,FALSE)="Stipend Award",VLOOKUP(I201,Inputs!$A$7:$G$16,5,FALSE),0),0),0)</f>
        <v>0</v>
      </c>
      <c r="M201" s="5">
        <f>IFERROR(IF(G201=1,IF(VLOOKUP(I201,Inputs!$A$20:$G$29,6,FALSE)="Stipend Award",VLOOKUP(I201,Inputs!$A$7:$G$16,6,FALSE),0),0),0)</f>
        <v>0</v>
      </c>
      <c r="N201" s="5">
        <f>IFERROR(IF(H201=1,IF(VLOOKUP(I201,Inputs!$A$20:$G$29,7,FALSE)="Stipend Award",VLOOKUP(I201,Inputs!$A$7:$G$16,7,FALSE),0),0),0)</f>
        <v>0</v>
      </c>
      <c r="O201" s="5">
        <f>IFERROR(IF(VLOOKUP(I201,Inputs!$A$20:$G$29,3,FALSE)="Base Increase",VLOOKUP(I201,Inputs!$A$7:$G$16,3,FALSE),0),0)</f>
        <v>0</v>
      </c>
      <c r="P201" s="5">
        <f>IFERROR(IF(VLOOKUP(I201,Inputs!$A$20:$G$29,4,FALSE)="Base Increase",VLOOKUP(I201,Inputs!$A$7:$G$16,4,FALSE),0),0)</f>
        <v>0</v>
      </c>
      <c r="Q201" s="5">
        <f>IFERROR(IF(F201=1,IF(VLOOKUP(I201,Inputs!$A$20:$G$29,5,FALSE)="Base Increase",VLOOKUP(I201,Inputs!$A$7:$G$16,5,FALSE),0),0),0)</f>
        <v>0</v>
      </c>
      <c r="R201" s="5">
        <f>IFERROR(IF(G201=1,IF(VLOOKUP(I201,Inputs!$A$20:$G$29,6,FALSE)="Base Increase",VLOOKUP(I201,Inputs!$A$7:$G$16,6,FALSE),0),0),0)</f>
        <v>0</v>
      </c>
      <c r="S201" s="5">
        <f>IFERROR(IF(H201=1,IF(VLOOKUP(I201,Inputs!$A$20:$G$29,7,FALSE)="Base Increase",VLOOKUP(I201,Inputs!$A$7:$G$16,7,FALSE),0),0),0)</f>
        <v>0</v>
      </c>
      <c r="T201" s="5">
        <f t="shared" si="18"/>
        <v>0</v>
      </c>
      <c r="U201" s="5">
        <f t="shared" si="19"/>
        <v>0</v>
      </c>
      <c r="V201" s="5">
        <f t="shared" si="20"/>
        <v>0</v>
      </c>
      <c r="W201" s="5">
        <f t="shared" si="21"/>
        <v>0</v>
      </c>
      <c r="X201" s="5">
        <f>IF(AND(I201&lt;=4,V201&gt;Inputs!$B$32),MAX(C201,Inputs!$B$32),V201)</f>
        <v>0</v>
      </c>
      <c r="Y201" s="5">
        <f>IF(AND(I201&lt;=4,W201&gt;Inputs!$B$32),MAX(C201,Inputs!$B$32),W201)</f>
        <v>0</v>
      </c>
      <c r="Z201" s="5">
        <f>IF(AND(I201&lt;=7,X201&gt;Inputs!$B$33),MAX(C201,Inputs!$B$33),X201)</f>
        <v>0</v>
      </c>
      <c r="AA201" s="5">
        <f>IF(W201&gt;Inputs!$B$34,Inputs!$B$34,Y201)</f>
        <v>0</v>
      </c>
      <c r="AB201" s="5">
        <f>IF(Z201&gt;Inputs!$B$34,Inputs!$B$34,Z201)</f>
        <v>0</v>
      </c>
      <c r="AC201" s="5">
        <f>IF(AA201&gt;Inputs!$B$34,Inputs!$B$34,AA201)</f>
        <v>0</v>
      </c>
      <c r="AD201" s="11">
        <f t="shared" si="22"/>
        <v>0</v>
      </c>
      <c r="AE201" s="11">
        <f t="shared" si="23"/>
        <v>0</v>
      </c>
    </row>
    <row r="202" spans="1:31" x14ac:dyDescent="0.25">
      <c r="A202" s="1">
        <f>'Salary and Rating'!A203</f>
        <v>0</v>
      </c>
      <c r="B202" s="1">
        <f>'Salary and Rating'!B203</f>
        <v>0</v>
      </c>
      <c r="C202" s="13">
        <f>IF(AND(D202=0,E202=1),'Salary and Rating'!C203,'2012-2013'!AD202)</f>
        <v>0</v>
      </c>
      <c r="D202" s="5">
        <v>0</v>
      </c>
      <c r="E202" s="5">
        <v>0</v>
      </c>
      <c r="F202" s="5">
        <v>0</v>
      </c>
      <c r="G202" s="5">
        <v>0</v>
      </c>
      <c r="H202" s="5">
        <v>0</v>
      </c>
      <c r="I202" s="5">
        <f>'Salary and Rating'!K203</f>
        <v>0</v>
      </c>
      <c r="J202" s="5">
        <f>IFERROR(IF(VLOOKUP(I202,Inputs!$A$20:$G$29,3,FALSE)="Stipend Award",VLOOKUP(I202,Inputs!$A$7:$G$16,3,FALSE),0),0)</f>
        <v>0</v>
      </c>
      <c r="K202" s="5">
        <f>IFERROR(IF(VLOOKUP(I202,Inputs!$A$20:$G$29,4,FALSE)="Stipend Award",VLOOKUP(I202,Inputs!$A$7:$G$16,4,FALSE),0),0)</f>
        <v>0</v>
      </c>
      <c r="L202" s="5">
        <f>IFERROR(IF(F202=1,IF(VLOOKUP(I202,Inputs!$A$20:$G$29,5,FALSE)="Stipend Award",VLOOKUP(I202,Inputs!$A$7:$G$16,5,FALSE),0),0),0)</f>
        <v>0</v>
      </c>
      <c r="M202" s="5">
        <f>IFERROR(IF(G202=1,IF(VLOOKUP(I202,Inputs!$A$20:$G$29,6,FALSE)="Stipend Award",VLOOKUP(I202,Inputs!$A$7:$G$16,6,FALSE),0),0),0)</f>
        <v>0</v>
      </c>
      <c r="N202" s="5">
        <f>IFERROR(IF(H202=1,IF(VLOOKUP(I202,Inputs!$A$20:$G$29,7,FALSE)="Stipend Award",VLOOKUP(I202,Inputs!$A$7:$G$16,7,FALSE),0),0),0)</f>
        <v>0</v>
      </c>
      <c r="O202" s="5">
        <f>IFERROR(IF(VLOOKUP(I202,Inputs!$A$20:$G$29,3,FALSE)="Base Increase",VLOOKUP(I202,Inputs!$A$7:$G$16,3,FALSE),0),0)</f>
        <v>0</v>
      </c>
      <c r="P202" s="5">
        <f>IFERROR(IF(VLOOKUP(I202,Inputs!$A$20:$G$29,4,FALSE)="Base Increase",VLOOKUP(I202,Inputs!$A$7:$G$16,4,FALSE),0),0)</f>
        <v>0</v>
      </c>
      <c r="Q202" s="5">
        <f>IFERROR(IF(F202=1,IF(VLOOKUP(I202,Inputs!$A$20:$G$29,5,FALSE)="Base Increase",VLOOKUP(I202,Inputs!$A$7:$G$16,5,FALSE),0),0),0)</f>
        <v>0</v>
      </c>
      <c r="R202" s="5">
        <f>IFERROR(IF(G202=1,IF(VLOOKUP(I202,Inputs!$A$20:$G$29,6,FALSE)="Base Increase",VLOOKUP(I202,Inputs!$A$7:$G$16,6,FALSE),0),0),0)</f>
        <v>0</v>
      </c>
      <c r="S202" s="5">
        <f>IFERROR(IF(H202=1,IF(VLOOKUP(I202,Inputs!$A$20:$G$29,7,FALSE)="Base Increase",VLOOKUP(I202,Inputs!$A$7:$G$16,7,FALSE),0),0),0)</f>
        <v>0</v>
      </c>
      <c r="T202" s="5">
        <f t="shared" si="18"/>
        <v>0</v>
      </c>
      <c r="U202" s="5">
        <f t="shared" si="19"/>
        <v>0</v>
      </c>
      <c r="V202" s="5">
        <f t="shared" si="20"/>
        <v>0</v>
      </c>
      <c r="W202" s="5">
        <f t="shared" si="21"/>
        <v>0</v>
      </c>
      <c r="X202" s="5">
        <f>IF(AND(I202&lt;=4,V202&gt;Inputs!$B$32),MAX(C202,Inputs!$B$32),V202)</f>
        <v>0</v>
      </c>
      <c r="Y202" s="5">
        <f>IF(AND(I202&lt;=4,W202&gt;Inputs!$B$32),MAX(C202,Inputs!$B$32),W202)</f>
        <v>0</v>
      </c>
      <c r="Z202" s="5">
        <f>IF(AND(I202&lt;=7,X202&gt;Inputs!$B$33),MAX(C202,Inputs!$B$33),X202)</f>
        <v>0</v>
      </c>
      <c r="AA202" s="5">
        <f>IF(W202&gt;Inputs!$B$34,Inputs!$B$34,Y202)</f>
        <v>0</v>
      </c>
      <c r="AB202" s="5">
        <f>IF(Z202&gt;Inputs!$B$34,Inputs!$B$34,Z202)</f>
        <v>0</v>
      </c>
      <c r="AC202" s="5">
        <f>IF(AA202&gt;Inputs!$B$34,Inputs!$B$34,AA202)</f>
        <v>0</v>
      </c>
      <c r="AD202" s="11">
        <f t="shared" si="22"/>
        <v>0</v>
      </c>
      <c r="AE202" s="11">
        <f t="shared" si="23"/>
        <v>0</v>
      </c>
    </row>
    <row r="203" spans="1:31" x14ac:dyDescent="0.25">
      <c r="A203" s="1">
        <f>'Salary and Rating'!A204</f>
        <v>0</v>
      </c>
      <c r="B203" s="1">
        <f>'Salary and Rating'!B204</f>
        <v>0</v>
      </c>
      <c r="C203" s="13">
        <f>IF(AND(D203=0,E203=1),'Salary and Rating'!C204,'2012-2013'!AD203)</f>
        <v>0</v>
      </c>
      <c r="D203" s="5">
        <v>0</v>
      </c>
      <c r="E203" s="5">
        <v>0</v>
      </c>
      <c r="F203" s="5">
        <v>0</v>
      </c>
      <c r="G203" s="5">
        <v>0</v>
      </c>
      <c r="H203" s="5">
        <v>0</v>
      </c>
      <c r="I203" s="5">
        <f>'Salary and Rating'!K204</f>
        <v>0</v>
      </c>
      <c r="J203" s="5">
        <f>IFERROR(IF(VLOOKUP(I203,Inputs!$A$20:$G$29,3,FALSE)="Stipend Award",VLOOKUP(I203,Inputs!$A$7:$G$16,3,FALSE),0),0)</f>
        <v>0</v>
      </c>
      <c r="K203" s="5">
        <f>IFERROR(IF(VLOOKUP(I203,Inputs!$A$20:$G$29,4,FALSE)="Stipend Award",VLOOKUP(I203,Inputs!$A$7:$G$16,4,FALSE),0),0)</f>
        <v>0</v>
      </c>
      <c r="L203" s="5">
        <f>IFERROR(IF(F203=1,IF(VLOOKUP(I203,Inputs!$A$20:$G$29,5,FALSE)="Stipend Award",VLOOKUP(I203,Inputs!$A$7:$G$16,5,FALSE),0),0),0)</f>
        <v>0</v>
      </c>
      <c r="M203" s="5">
        <f>IFERROR(IF(G203=1,IF(VLOOKUP(I203,Inputs!$A$20:$G$29,6,FALSE)="Stipend Award",VLOOKUP(I203,Inputs!$A$7:$G$16,6,FALSE),0),0),0)</f>
        <v>0</v>
      </c>
      <c r="N203" s="5">
        <f>IFERROR(IF(H203=1,IF(VLOOKUP(I203,Inputs!$A$20:$G$29,7,FALSE)="Stipend Award",VLOOKUP(I203,Inputs!$A$7:$G$16,7,FALSE),0),0),0)</f>
        <v>0</v>
      </c>
      <c r="O203" s="5">
        <f>IFERROR(IF(VLOOKUP(I203,Inputs!$A$20:$G$29,3,FALSE)="Base Increase",VLOOKUP(I203,Inputs!$A$7:$G$16,3,FALSE),0),0)</f>
        <v>0</v>
      </c>
      <c r="P203" s="5">
        <f>IFERROR(IF(VLOOKUP(I203,Inputs!$A$20:$G$29,4,FALSE)="Base Increase",VLOOKUP(I203,Inputs!$A$7:$G$16,4,FALSE),0),0)</f>
        <v>0</v>
      </c>
      <c r="Q203" s="5">
        <f>IFERROR(IF(F203=1,IF(VLOOKUP(I203,Inputs!$A$20:$G$29,5,FALSE)="Base Increase",VLOOKUP(I203,Inputs!$A$7:$G$16,5,FALSE),0),0),0)</f>
        <v>0</v>
      </c>
      <c r="R203" s="5">
        <f>IFERROR(IF(G203=1,IF(VLOOKUP(I203,Inputs!$A$20:$G$29,6,FALSE)="Base Increase",VLOOKUP(I203,Inputs!$A$7:$G$16,6,FALSE),0),0),0)</f>
        <v>0</v>
      </c>
      <c r="S203" s="5">
        <f>IFERROR(IF(H203=1,IF(VLOOKUP(I203,Inputs!$A$20:$G$29,7,FALSE)="Base Increase",VLOOKUP(I203,Inputs!$A$7:$G$16,7,FALSE),0),0),0)</f>
        <v>0</v>
      </c>
      <c r="T203" s="5">
        <f t="shared" si="18"/>
        <v>0</v>
      </c>
      <c r="U203" s="5">
        <f t="shared" si="19"/>
        <v>0</v>
      </c>
      <c r="V203" s="5">
        <f t="shared" si="20"/>
        <v>0</v>
      </c>
      <c r="W203" s="5">
        <f t="shared" si="21"/>
        <v>0</v>
      </c>
      <c r="X203" s="5">
        <f>IF(AND(I203&lt;=4,V203&gt;Inputs!$B$32),MAX(C203,Inputs!$B$32),V203)</f>
        <v>0</v>
      </c>
      <c r="Y203" s="5">
        <f>IF(AND(I203&lt;=4,W203&gt;Inputs!$B$32),MAX(C203,Inputs!$B$32),W203)</f>
        <v>0</v>
      </c>
      <c r="Z203" s="5">
        <f>IF(AND(I203&lt;=7,X203&gt;Inputs!$B$33),MAX(C203,Inputs!$B$33),X203)</f>
        <v>0</v>
      </c>
      <c r="AA203" s="5">
        <f>IF(W203&gt;Inputs!$B$34,Inputs!$B$34,Y203)</f>
        <v>0</v>
      </c>
      <c r="AB203" s="5">
        <f>IF(Z203&gt;Inputs!$B$34,Inputs!$B$34,Z203)</f>
        <v>0</v>
      </c>
      <c r="AC203" s="5">
        <f>IF(AA203&gt;Inputs!$B$34,Inputs!$B$34,AA203)</f>
        <v>0</v>
      </c>
      <c r="AD203" s="11">
        <f t="shared" si="22"/>
        <v>0</v>
      </c>
      <c r="AE203" s="11">
        <f t="shared" si="23"/>
        <v>0</v>
      </c>
    </row>
    <row r="204" spans="1:31" x14ac:dyDescent="0.25">
      <c r="A204" s="1">
        <f>'Salary and Rating'!A205</f>
        <v>0</v>
      </c>
      <c r="B204" s="1">
        <f>'Salary and Rating'!B205</f>
        <v>0</v>
      </c>
      <c r="C204" s="13">
        <f>IF(AND(D204=0,E204=1),'Salary and Rating'!C205,'2012-2013'!AD204)</f>
        <v>0</v>
      </c>
      <c r="D204" s="5">
        <v>0</v>
      </c>
      <c r="E204" s="5">
        <v>0</v>
      </c>
      <c r="F204" s="5">
        <v>0</v>
      </c>
      <c r="G204" s="5">
        <v>0</v>
      </c>
      <c r="H204" s="5">
        <v>0</v>
      </c>
      <c r="I204" s="5">
        <f>'Salary and Rating'!K205</f>
        <v>0</v>
      </c>
      <c r="J204" s="5">
        <f>IFERROR(IF(VLOOKUP(I204,Inputs!$A$20:$G$29,3,FALSE)="Stipend Award",VLOOKUP(I204,Inputs!$A$7:$G$16,3,FALSE),0),0)</f>
        <v>0</v>
      </c>
      <c r="K204" s="5">
        <f>IFERROR(IF(VLOOKUP(I204,Inputs!$A$20:$G$29,4,FALSE)="Stipend Award",VLOOKUP(I204,Inputs!$A$7:$G$16,4,FALSE),0),0)</f>
        <v>0</v>
      </c>
      <c r="L204" s="5">
        <f>IFERROR(IF(F204=1,IF(VLOOKUP(I204,Inputs!$A$20:$G$29,5,FALSE)="Stipend Award",VLOOKUP(I204,Inputs!$A$7:$G$16,5,FALSE),0),0),0)</f>
        <v>0</v>
      </c>
      <c r="M204" s="5">
        <f>IFERROR(IF(G204=1,IF(VLOOKUP(I204,Inputs!$A$20:$G$29,6,FALSE)="Stipend Award",VLOOKUP(I204,Inputs!$A$7:$G$16,6,FALSE),0),0),0)</f>
        <v>0</v>
      </c>
      <c r="N204" s="5">
        <f>IFERROR(IF(H204=1,IF(VLOOKUP(I204,Inputs!$A$20:$G$29,7,FALSE)="Stipend Award",VLOOKUP(I204,Inputs!$A$7:$G$16,7,FALSE),0),0),0)</f>
        <v>0</v>
      </c>
      <c r="O204" s="5">
        <f>IFERROR(IF(VLOOKUP(I204,Inputs!$A$20:$G$29,3,FALSE)="Base Increase",VLOOKUP(I204,Inputs!$A$7:$G$16,3,FALSE),0),0)</f>
        <v>0</v>
      </c>
      <c r="P204" s="5">
        <f>IFERROR(IF(VLOOKUP(I204,Inputs!$A$20:$G$29,4,FALSE)="Base Increase",VLOOKUP(I204,Inputs!$A$7:$G$16,4,FALSE),0),0)</f>
        <v>0</v>
      </c>
      <c r="Q204" s="5">
        <f>IFERROR(IF(F204=1,IF(VLOOKUP(I204,Inputs!$A$20:$G$29,5,FALSE)="Base Increase",VLOOKUP(I204,Inputs!$A$7:$G$16,5,FALSE),0),0),0)</f>
        <v>0</v>
      </c>
      <c r="R204" s="5">
        <f>IFERROR(IF(G204=1,IF(VLOOKUP(I204,Inputs!$A$20:$G$29,6,FALSE)="Base Increase",VLOOKUP(I204,Inputs!$A$7:$G$16,6,FALSE),0),0),0)</f>
        <v>0</v>
      </c>
      <c r="S204" s="5">
        <f>IFERROR(IF(H204=1,IF(VLOOKUP(I204,Inputs!$A$20:$G$29,7,FALSE)="Base Increase",VLOOKUP(I204,Inputs!$A$7:$G$16,7,FALSE),0),0),0)</f>
        <v>0</v>
      </c>
      <c r="T204" s="5">
        <f t="shared" si="18"/>
        <v>0</v>
      </c>
      <c r="U204" s="5">
        <f t="shared" si="19"/>
        <v>0</v>
      </c>
      <c r="V204" s="5">
        <f t="shared" si="20"/>
        <v>0</v>
      </c>
      <c r="W204" s="5">
        <f t="shared" si="21"/>
        <v>0</v>
      </c>
      <c r="X204" s="5">
        <f>IF(AND(I204&lt;=4,V204&gt;Inputs!$B$32),MAX(C204,Inputs!$B$32),V204)</f>
        <v>0</v>
      </c>
      <c r="Y204" s="5">
        <f>IF(AND(I204&lt;=4,W204&gt;Inputs!$B$32),MAX(C204,Inputs!$B$32),W204)</f>
        <v>0</v>
      </c>
      <c r="Z204" s="5">
        <f>IF(AND(I204&lt;=7,X204&gt;Inputs!$B$33),MAX(C204,Inputs!$B$33),X204)</f>
        <v>0</v>
      </c>
      <c r="AA204" s="5">
        <f>IF(W204&gt;Inputs!$B$34,Inputs!$B$34,Y204)</f>
        <v>0</v>
      </c>
      <c r="AB204" s="5">
        <f>IF(Z204&gt;Inputs!$B$34,Inputs!$B$34,Z204)</f>
        <v>0</v>
      </c>
      <c r="AC204" s="5">
        <f>IF(AA204&gt;Inputs!$B$34,Inputs!$B$34,AA204)</f>
        <v>0</v>
      </c>
      <c r="AD204" s="11">
        <f t="shared" si="22"/>
        <v>0</v>
      </c>
      <c r="AE204" s="11">
        <f t="shared" si="23"/>
        <v>0</v>
      </c>
    </row>
    <row r="205" spans="1:31" x14ac:dyDescent="0.25">
      <c r="A205" s="1">
        <f>'Salary and Rating'!A206</f>
        <v>0</v>
      </c>
      <c r="B205" s="1">
        <f>'Salary and Rating'!B206</f>
        <v>0</v>
      </c>
      <c r="C205" s="13">
        <f>IF(AND(D205=0,E205=1),'Salary and Rating'!C206,'2012-2013'!AD205)</f>
        <v>0</v>
      </c>
      <c r="D205" s="5">
        <v>0</v>
      </c>
      <c r="E205" s="5">
        <v>0</v>
      </c>
      <c r="F205" s="5">
        <v>0</v>
      </c>
      <c r="G205" s="5">
        <v>0</v>
      </c>
      <c r="H205" s="5">
        <v>0</v>
      </c>
      <c r="I205" s="5">
        <f>'Salary and Rating'!K206</f>
        <v>0</v>
      </c>
      <c r="J205" s="5">
        <f>IFERROR(IF(VLOOKUP(I205,Inputs!$A$20:$G$29,3,FALSE)="Stipend Award",VLOOKUP(I205,Inputs!$A$7:$G$16,3,FALSE),0),0)</f>
        <v>0</v>
      </c>
      <c r="K205" s="5">
        <f>IFERROR(IF(VLOOKUP(I205,Inputs!$A$20:$G$29,4,FALSE)="Stipend Award",VLOOKUP(I205,Inputs!$A$7:$G$16,4,FALSE),0),0)</f>
        <v>0</v>
      </c>
      <c r="L205" s="5">
        <f>IFERROR(IF(F205=1,IF(VLOOKUP(I205,Inputs!$A$20:$G$29,5,FALSE)="Stipend Award",VLOOKUP(I205,Inputs!$A$7:$G$16,5,FALSE),0),0),0)</f>
        <v>0</v>
      </c>
      <c r="M205" s="5">
        <f>IFERROR(IF(G205=1,IF(VLOOKUP(I205,Inputs!$A$20:$G$29,6,FALSE)="Stipend Award",VLOOKUP(I205,Inputs!$A$7:$G$16,6,FALSE),0),0),0)</f>
        <v>0</v>
      </c>
      <c r="N205" s="5">
        <f>IFERROR(IF(H205=1,IF(VLOOKUP(I205,Inputs!$A$20:$G$29,7,FALSE)="Stipend Award",VLOOKUP(I205,Inputs!$A$7:$G$16,7,FALSE),0),0),0)</f>
        <v>0</v>
      </c>
      <c r="O205" s="5">
        <f>IFERROR(IF(VLOOKUP(I205,Inputs!$A$20:$G$29,3,FALSE)="Base Increase",VLOOKUP(I205,Inputs!$A$7:$G$16,3,FALSE),0),0)</f>
        <v>0</v>
      </c>
      <c r="P205" s="5">
        <f>IFERROR(IF(VLOOKUP(I205,Inputs!$A$20:$G$29,4,FALSE)="Base Increase",VLOOKUP(I205,Inputs!$A$7:$G$16,4,FALSE),0),0)</f>
        <v>0</v>
      </c>
      <c r="Q205" s="5">
        <f>IFERROR(IF(F205=1,IF(VLOOKUP(I205,Inputs!$A$20:$G$29,5,FALSE)="Base Increase",VLOOKUP(I205,Inputs!$A$7:$G$16,5,FALSE),0),0),0)</f>
        <v>0</v>
      </c>
      <c r="R205" s="5">
        <f>IFERROR(IF(G205=1,IF(VLOOKUP(I205,Inputs!$A$20:$G$29,6,FALSE)="Base Increase",VLOOKUP(I205,Inputs!$A$7:$G$16,6,FALSE),0),0),0)</f>
        <v>0</v>
      </c>
      <c r="S205" s="5">
        <f>IFERROR(IF(H205=1,IF(VLOOKUP(I205,Inputs!$A$20:$G$29,7,FALSE)="Base Increase",VLOOKUP(I205,Inputs!$A$7:$G$16,7,FALSE),0),0),0)</f>
        <v>0</v>
      </c>
      <c r="T205" s="5">
        <f t="shared" si="18"/>
        <v>0</v>
      </c>
      <c r="U205" s="5">
        <f t="shared" si="19"/>
        <v>0</v>
      </c>
      <c r="V205" s="5">
        <f t="shared" si="20"/>
        <v>0</v>
      </c>
      <c r="W205" s="5">
        <f t="shared" si="21"/>
        <v>0</v>
      </c>
      <c r="X205" s="5">
        <f>IF(AND(I205&lt;=4,V205&gt;Inputs!$B$32),MAX(C205,Inputs!$B$32),V205)</f>
        <v>0</v>
      </c>
      <c r="Y205" s="5">
        <f>IF(AND(I205&lt;=4,W205&gt;Inputs!$B$32),MAX(C205,Inputs!$B$32),W205)</f>
        <v>0</v>
      </c>
      <c r="Z205" s="5">
        <f>IF(AND(I205&lt;=7,X205&gt;Inputs!$B$33),MAX(C205,Inputs!$B$33),X205)</f>
        <v>0</v>
      </c>
      <c r="AA205" s="5">
        <f>IF(W205&gt;Inputs!$B$34,Inputs!$B$34,Y205)</f>
        <v>0</v>
      </c>
      <c r="AB205" s="5">
        <f>IF(Z205&gt;Inputs!$B$34,Inputs!$B$34,Z205)</f>
        <v>0</v>
      </c>
      <c r="AC205" s="5">
        <f>IF(AA205&gt;Inputs!$B$34,Inputs!$B$34,AA205)</f>
        <v>0</v>
      </c>
      <c r="AD205" s="11">
        <f t="shared" si="22"/>
        <v>0</v>
      </c>
      <c r="AE205" s="11">
        <f t="shared" si="23"/>
        <v>0</v>
      </c>
    </row>
    <row r="206" spans="1:31" x14ac:dyDescent="0.25">
      <c r="A206" s="1">
        <f>'Salary and Rating'!A207</f>
        <v>0</v>
      </c>
      <c r="B206" s="1">
        <f>'Salary and Rating'!B207</f>
        <v>0</v>
      </c>
      <c r="C206" s="13">
        <f>IF(AND(D206=0,E206=1),'Salary and Rating'!C207,'2012-2013'!AD206)</f>
        <v>0</v>
      </c>
      <c r="D206" s="5">
        <v>0</v>
      </c>
      <c r="E206" s="5">
        <v>0</v>
      </c>
      <c r="F206" s="5">
        <v>0</v>
      </c>
      <c r="G206" s="5">
        <v>0</v>
      </c>
      <c r="H206" s="5">
        <v>0</v>
      </c>
      <c r="I206" s="5">
        <f>'Salary and Rating'!K207</f>
        <v>0</v>
      </c>
      <c r="J206" s="5">
        <f>IFERROR(IF(VLOOKUP(I206,Inputs!$A$20:$G$29,3,FALSE)="Stipend Award",VLOOKUP(I206,Inputs!$A$7:$G$16,3,FALSE),0),0)</f>
        <v>0</v>
      </c>
      <c r="K206" s="5">
        <f>IFERROR(IF(VLOOKUP(I206,Inputs!$A$20:$G$29,4,FALSE)="Stipend Award",VLOOKUP(I206,Inputs!$A$7:$G$16,4,FALSE),0),0)</f>
        <v>0</v>
      </c>
      <c r="L206" s="5">
        <f>IFERROR(IF(F206=1,IF(VLOOKUP(I206,Inputs!$A$20:$G$29,5,FALSE)="Stipend Award",VLOOKUP(I206,Inputs!$A$7:$G$16,5,FALSE),0),0),0)</f>
        <v>0</v>
      </c>
      <c r="M206" s="5">
        <f>IFERROR(IF(G206=1,IF(VLOOKUP(I206,Inputs!$A$20:$G$29,6,FALSE)="Stipend Award",VLOOKUP(I206,Inputs!$A$7:$G$16,6,FALSE),0),0),0)</f>
        <v>0</v>
      </c>
      <c r="N206" s="5">
        <f>IFERROR(IF(H206=1,IF(VLOOKUP(I206,Inputs!$A$20:$G$29,7,FALSE)="Stipend Award",VLOOKUP(I206,Inputs!$A$7:$G$16,7,FALSE),0),0),0)</f>
        <v>0</v>
      </c>
      <c r="O206" s="5">
        <f>IFERROR(IF(VLOOKUP(I206,Inputs!$A$20:$G$29,3,FALSE)="Base Increase",VLOOKUP(I206,Inputs!$A$7:$G$16,3,FALSE),0),0)</f>
        <v>0</v>
      </c>
      <c r="P206" s="5">
        <f>IFERROR(IF(VLOOKUP(I206,Inputs!$A$20:$G$29,4,FALSE)="Base Increase",VLOOKUP(I206,Inputs!$A$7:$G$16,4,FALSE),0),0)</f>
        <v>0</v>
      </c>
      <c r="Q206" s="5">
        <f>IFERROR(IF(F206=1,IF(VLOOKUP(I206,Inputs!$A$20:$G$29,5,FALSE)="Base Increase",VLOOKUP(I206,Inputs!$A$7:$G$16,5,FALSE),0),0),0)</f>
        <v>0</v>
      </c>
      <c r="R206" s="5">
        <f>IFERROR(IF(G206=1,IF(VLOOKUP(I206,Inputs!$A$20:$G$29,6,FALSE)="Base Increase",VLOOKUP(I206,Inputs!$A$7:$G$16,6,FALSE),0),0),0)</f>
        <v>0</v>
      </c>
      <c r="S206" s="5">
        <f>IFERROR(IF(H206=1,IF(VLOOKUP(I206,Inputs!$A$20:$G$29,7,FALSE)="Base Increase",VLOOKUP(I206,Inputs!$A$7:$G$16,7,FALSE),0),0),0)</f>
        <v>0</v>
      </c>
      <c r="T206" s="5">
        <f t="shared" si="18"/>
        <v>0</v>
      </c>
      <c r="U206" s="5">
        <f t="shared" si="19"/>
        <v>0</v>
      </c>
      <c r="V206" s="5">
        <f t="shared" si="20"/>
        <v>0</v>
      </c>
      <c r="W206" s="5">
        <f t="shared" si="21"/>
        <v>0</v>
      </c>
      <c r="X206" s="5">
        <f>IF(AND(I206&lt;=4,V206&gt;Inputs!$B$32),MAX(C206,Inputs!$B$32),V206)</f>
        <v>0</v>
      </c>
      <c r="Y206" s="5">
        <f>IF(AND(I206&lt;=4,W206&gt;Inputs!$B$32),MAX(C206,Inputs!$B$32),W206)</f>
        <v>0</v>
      </c>
      <c r="Z206" s="5">
        <f>IF(AND(I206&lt;=7,X206&gt;Inputs!$B$33),MAX(C206,Inputs!$B$33),X206)</f>
        <v>0</v>
      </c>
      <c r="AA206" s="5">
        <f>IF(W206&gt;Inputs!$B$34,Inputs!$B$34,Y206)</f>
        <v>0</v>
      </c>
      <c r="AB206" s="5">
        <f>IF(Z206&gt;Inputs!$B$34,Inputs!$B$34,Z206)</f>
        <v>0</v>
      </c>
      <c r="AC206" s="5">
        <f>IF(AA206&gt;Inputs!$B$34,Inputs!$B$34,AA206)</f>
        <v>0</v>
      </c>
      <c r="AD206" s="11">
        <f t="shared" si="22"/>
        <v>0</v>
      </c>
      <c r="AE206" s="11">
        <f t="shared" si="23"/>
        <v>0</v>
      </c>
    </row>
    <row r="207" spans="1:31" x14ac:dyDescent="0.25">
      <c r="A207" s="1">
        <f>'Salary and Rating'!A208</f>
        <v>0</v>
      </c>
      <c r="B207" s="1">
        <f>'Salary and Rating'!B208</f>
        <v>0</v>
      </c>
      <c r="C207" s="13">
        <f>IF(AND(D207=0,E207=1),'Salary and Rating'!C208,'2012-2013'!AD207)</f>
        <v>0</v>
      </c>
      <c r="D207" s="5">
        <v>0</v>
      </c>
      <c r="E207" s="5">
        <v>0</v>
      </c>
      <c r="F207" s="5">
        <v>0</v>
      </c>
      <c r="G207" s="5">
        <v>0</v>
      </c>
      <c r="H207" s="5">
        <v>0</v>
      </c>
      <c r="I207" s="5">
        <f>'Salary and Rating'!K208</f>
        <v>0</v>
      </c>
      <c r="J207" s="5">
        <f>IFERROR(IF(VLOOKUP(I207,Inputs!$A$20:$G$29,3,FALSE)="Stipend Award",VLOOKUP(I207,Inputs!$A$7:$G$16,3,FALSE),0),0)</f>
        <v>0</v>
      </c>
      <c r="K207" s="5">
        <f>IFERROR(IF(VLOOKUP(I207,Inputs!$A$20:$G$29,4,FALSE)="Stipend Award",VLOOKUP(I207,Inputs!$A$7:$G$16,4,FALSE),0),0)</f>
        <v>0</v>
      </c>
      <c r="L207" s="5">
        <f>IFERROR(IF(F207=1,IF(VLOOKUP(I207,Inputs!$A$20:$G$29,5,FALSE)="Stipend Award",VLOOKUP(I207,Inputs!$A$7:$G$16,5,FALSE),0),0),0)</f>
        <v>0</v>
      </c>
      <c r="M207" s="5">
        <f>IFERROR(IF(G207=1,IF(VLOOKUP(I207,Inputs!$A$20:$G$29,6,FALSE)="Stipend Award",VLOOKUP(I207,Inputs!$A$7:$G$16,6,FALSE),0),0),0)</f>
        <v>0</v>
      </c>
      <c r="N207" s="5">
        <f>IFERROR(IF(H207=1,IF(VLOOKUP(I207,Inputs!$A$20:$G$29,7,FALSE)="Stipend Award",VLOOKUP(I207,Inputs!$A$7:$G$16,7,FALSE),0),0),0)</f>
        <v>0</v>
      </c>
      <c r="O207" s="5">
        <f>IFERROR(IF(VLOOKUP(I207,Inputs!$A$20:$G$29,3,FALSE)="Base Increase",VLOOKUP(I207,Inputs!$A$7:$G$16,3,FALSE),0),0)</f>
        <v>0</v>
      </c>
      <c r="P207" s="5">
        <f>IFERROR(IF(VLOOKUP(I207,Inputs!$A$20:$G$29,4,FALSE)="Base Increase",VLOOKUP(I207,Inputs!$A$7:$G$16,4,FALSE),0),0)</f>
        <v>0</v>
      </c>
      <c r="Q207" s="5">
        <f>IFERROR(IF(F207=1,IF(VLOOKUP(I207,Inputs!$A$20:$G$29,5,FALSE)="Base Increase",VLOOKUP(I207,Inputs!$A$7:$G$16,5,FALSE),0),0),0)</f>
        <v>0</v>
      </c>
      <c r="R207" s="5">
        <f>IFERROR(IF(G207=1,IF(VLOOKUP(I207,Inputs!$A$20:$G$29,6,FALSE)="Base Increase",VLOOKUP(I207,Inputs!$A$7:$G$16,6,FALSE),0),0),0)</f>
        <v>0</v>
      </c>
      <c r="S207" s="5">
        <f>IFERROR(IF(H207=1,IF(VLOOKUP(I207,Inputs!$A$20:$G$29,7,FALSE)="Base Increase",VLOOKUP(I207,Inputs!$A$7:$G$16,7,FALSE),0),0),0)</f>
        <v>0</v>
      </c>
      <c r="T207" s="5">
        <f t="shared" si="18"/>
        <v>0</v>
      </c>
      <c r="U207" s="5">
        <f t="shared" si="19"/>
        <v>0</v>
      </c>
      <c r="V207" s="5">
        <f t="shared" si="20"/>
        <v>0</v>
      </c>
      <c r="W207" s="5">
        <f t="shared" si="21"/>
        <v>0</v>
      </c>
      <c r="X207" s="5">
        <f>IF(AND(I207&lt;=4,V207&gt;Inputs!$B$32),MAX(C207,Inputs!$B$32),V207)</f>
        <v>0</v>
      </c>
      <c r="Y207" s="5">
        <f>IF(AND(I207&lt;=4,W207&gt;Inputs!$B$32),MAX(C207,Inputs!$B$32),W207)</f>
        <v>0</v>
      </c>
      <c r="Z207" s="5">
        <f>IF(AND(I207&lt;=7,X207&gt;Inputs!$B$33),MAX(C207,Inputs!$B$33),X207)</f>
        <v>0</v>
      </c>
      <c r="AA207" s="5">
        <f>IF(W207&gt;Inputs!$B$34,Inputs!$B$34,Y207)</f>
        <v>0</v>
      </c>
      <c r="AB207" s="5">
        <f>IF(Z207&gt;Inputs!$B$34,Inputs!$B$34,Z207)</f>
        <v>0</v>
      </c>
      <c r="AC207" s="5">
        <f>IF(AA207&gt;Inputs!$B$34,Inputs!$B$34,AA207)</f>
        <v>0</v>
      </c>
      <c r="AD207" s="11">
        <f t="shared" si="22"/>
        <v>0</v>
      </c>
      <c r="AE207" s="11">
        <f t="shared" si="23"/>
        <v>0</v>
      </c>
    </row>
    <row r="208" spans="1:31" x14ac:dyDescent="0.25">
      <c r="A208" s="1">
        <f>'Salary and Rating'!A209</f>
        <v>0</v>
      </c>
      <c r="B208" s="1">
        <f>'Salary and Rating'!B209</f>
        <v>0</v>
      </c>
      <c r="C208" s="13">
        <f>IF(AND(D208=0,E208=1),'Salary and Rating'!C209,'2012-2013'!AD208)</f>
        <v>0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5">
        <f>'Salary and Rating'!K209</f>
        <v>0</v>
      </c>
      <c r="J208" s="5">
        <f>IFERROR(IF(VLOOKUP(I208,Inputs!$A$20:$G$29,3,FALSE)="Stipend Award",VLOOKUP(I208,Inputs!$A$7:$G$16,3,FALSE),0),0)</f>
        <v>0</v>
      </c>
      <c r="K208" s="5">
        <f>IFERROR(IF(VLOOKUP(I208,Inputs!$A$20:$G$29,4,FALSE)="Stipend Award",VLOOKUP(I208,Inputs!$A$7:$G$16,4,FALSE),0),0)</f>
        <v>0</v>
      </c>
      <c r="L208" s="5">
        <f>IFERROR(IF(F208=1,IF(VLOOKUP(I208,Inputs!$A$20:$G$29,5,FALSE)="Stipend Award",VLOOKUP(I208,Inputs!$A$7:$G$16,5,FALSE),0),0),0)</f>
        <v>0</v>
      </c>
      <c r="M208" s="5">
        <f>IFERROR(IF(G208=1,IF(VLOOKUP(I208,Inputs!$A$20:$G$29,6,FALSE)="Stipend Award",VLOOKUP(I208,Inputs!$A$7:$G$16,6,FALSE),0),0),0)</f>
        <v>0</v>
      </c>
      <c r="N208" s="5">
        <f>IFERROR(IF(H208=1,IF(VLOOKUP(I208,Inputs!$A$20:$G$29,7,FALSE)="Stipend Award",VLOOKUP(I208,Inputs!$A$7:$G$16,7,FALSE),0),0),0)</f>
        <v>0</v>
      </c>
      <c r="O208" s="5">
        <f>IFERROR(IF(VLOOKUP(I208,Inputs!$A$20:$G$29,3,FALSE)="Base Increase",VLOOKUP(I208,Inputs!$A$7:$G$16,3,FALSE),0),0)</f>
        <v>0</v>
      </c>
      <c r="P208" s="5">
        <f>IFERROR(IF(VLOOKUP(I208,Inputs!$A$20:$G$29,4,FALSE)="Base Increase",VLOOKUP(I208,Inputs!$A$7:$G$16,4,FALSE),0),0)</f>
        <v>0</v>
      </c>
      <c r="Q208" s="5">
        <f>IFERROR(IF(F208=1,IF(VLOOKUP(I208,Inputs!$A$20:$G$29,5,FALSE)="Base Increase",VLOOKUP(I208,Inputs!$A$7:$G$16,5,FALSE),0),0),0)</f>
        <v>0</v>
      </c>
      <c r="R208" s="5">
        <f>IFERROR(IF(G208=1,IF(VLOOKUP(I208,Inputs!$A$20:$G$29,6,FALSE)="Base Increase",VLOOKUP(I208,Inputs!$A$7:$G$16,6,FALSE),0),0),0)</f>
        <v>0</v>
      </c>
      <c r="S208" s="5">
        <f>IFERROR(IF(H208=1,IF(VLOOKUP(I208,Inputs!$A$20:$G$29,7,FALSE)="Base Increase",VLOOKUP(I208,Inputs!$A$7:$G$16,7,FALSE),0),0),0)</f>
        <v>0</v>
      </c>
      <c r="T208" s="5">
        <f t="shared" si="18"/>
        <v>0</v>
      </c>
      <c r="U208" s="5">
        <f t="shared" si="19"/>
        <v>0</v>
      </c>
      <c r="V208" s="5">
        <f t="shared" si="20"/>
        <v>0</v>
      </c>
      <c r="W208" s="5">
        <f t="shared" si="21"/>
        <v>0</v>
      </c>
      <c r="X208" s="5">
        <f>IF(AND(I208&lt;=4,V208&gt;Inputs!$B$32),MAX(C208,Inputs!$B$32),V208)</f>
        <v>0</v>
      </c>
      <c r="Y208" s="5">
        <f>IF(AND(I208&lt;=4,W208&gt;Inputs!$B$32),MAX(C208,Inputs!$B$32),W208)</f>
        <v>0</v>
      </c>
      <c r="Z208" s="5">
        <f>IF(AND(I208&lt;=7,X208&gt;Inputs!$B$33),MAX(C208,Inputs!$B$33),X208)</f>
        <v>0</v>
      </c>
      <c r="AA208" s="5">
        <f>IF(W208&gt;Inputs!$B$34,Inputs!$B$34,Y208)</f>
        <v>0</v>
      </c>
      <c r="AB208" s="5">
        <f>IF(Z208&gt;Inputs!$B$34,Inputs!$B$34,Z208)</f>
        <v>0</v>
      </c>
      <c r="AC208" s="5">
        <f>IF(AA208&gt;Inputs!$B$34,Inputs!$B$34,AA208)</f>
        <v>0</v>
      </c>
      <c r="AD208" s="11">
        <f t="shared" si="22"/>
        <v>0</v>
      </c>
      <c r="AE208" s="11">
        <f t="shared" si="23"/>
        <v>0</v>
      </c>
    </row>
    <row r="209" spans="1:31" x14ac:dyDescent="0.25">
      <c r="A209" s="1">
        <f>'Salary and Rating'!A210</f>
        <v>0</v>
      </c>
      <c r="B209" s="1">
        <f>'Salary and Rating'!B210</f>
        <v>0</v>
      </c>
      <c r="C209" s="13">
        <f>IF(AND(D209=0,E209=1),'Salary and Rating'!C210,'2012-2013'!AD209)</f>
        <v>0</v>
      </c>
      <c r="D209" s="5">
        <v>0</v>
      </c>
      <c r="E209" s="5">
        <v>0</v>
      </c>
      <c r="F209" s="5">
        <v>0</v>
      </c>
      <c r="G209" s="5">
        <v>0</v>
      </c>
      <c r="H209" s="5">
        <v>0</v>
      </c>
      <c r="I209" s="5">
        <f>'Salary and Rating'!K210</f>
        <v>0</v>
      </c>
      <c r="J209" s="5">
        <f>IFERROR(IF(VLOOKUP(I209,Inputs!$A$20:$G$29,3,FALSE)="Stipend Award",VLOOKUP(I209,Inputs!$A$7:$G$16,3,FALSE),0),0)</f>
        <v>0</v>
      </c>
      <c r="K209" s="5">
        <f>IFERROR(IF(VLOOKUP(I209,Inputs!$A$20:$G$29,4,FALSE)="Stipend Award",VLOOKUP(I209,Inputs!$A$7:$G$16,4,FALSE),0),0)</f>
        <v>0</v>
      </c>
      <c r="L209" s="5">
        <f>IFERROR(IF(F209=1,IF(VLOOKUP(I209,Inputs!$A$20:$G$29,5,FALSE)="Stipend Award",VLOOKUP(I209,Inputs!$A$7:$G$16,5,FALSE),0),0),0)</f>
        <v>0</v>
      </c>
      <c r="M209" s="5">
        <f>IFERROR(IF(G209=1,IF(VLOOKUP(I209,Inputs!$A$20:$G$29,6,FALSE)="Stipend Award",VLOOKUP(I209,Inputs!$A$7:$G$16,6,FALSE),0),0),0)</f>
        <v>0</v>
      </c>
      <c r="N209" s="5">
        <f>IFERROR(IF(H209=1,IF(VLOOKUP(I209,Inputs!$A$20:$G$29,7,FALSE)="Stipend Award",VLOOKUP(I209,Inputs!$A$7:$G$16,7,FALSE),0),0),0)</f>
        <v>0</v>
      </c>
      <c r="O209" s="5">
        <f>IFERROR(IF(VLOOKUP(I209,Inputs!$A$20:$G$29,3,FALSE)="Base Increase",VLOOKUP(I209,Inputs!$A$7:$G$16,3,FALSE),0),0)</f>
        <v>0</v>
      </c>
      <c r="P209" s="5">
        <f>IFERROR(IF(VLOOKUP(I209,Inputs!$A$20:$G$29,4,FALSE)="Base Increase",VLOOKUP(I209,Inputs!$A$7:$G$16,4,FALSE),0),0)</f>
        <v>0</v>
      </c>
      <c r="Q209" s="5">
        <f>IFERROR(IF(F209=1,IF(VLOOKUP(I209,Inputs!$A$20:$G$29,5,FALSE)="Base Increase",VLOOKUP(I209,Inputs!$A$7:$G$16,5,FALSE),0),0),0)</f>
        <v>0</v>
      </c>
      <c r="R209" s="5">
        <f>IFERROR(IF(G209=1,IF(VLOOKUP(I209,Inputs!$A$20:$G$29,6,FALSE)="Base Increase",VLOOKUP(I209,Inputs!$A$7:$G$16,6,FALSE),0),0),0)</f>
        <v>0</v>
      </c>
      <c r="S209" s="5">
        <f>IFERROR(IF(H209=1,IF(VLOOKUP(I209,Inputs!$A$20:$G$29,7,FALSE)="Base Increase",VLOOKUP(I209,Inputs!$A$7:$G$16,7,FALSE),0),0),0)</f>
        <v>0</v>
      </c>
      <c r="T209" s="5">
        <f t="shared" si="18"/>
        <v>0</v>
      </c>
      <c r="U209" s="5">
        <f t="shared" si="19"/>
        <v>0</v>
      </c>
      <c r="V209" s="5">
        <f t="shared" si="20"/>
        <v>0</v>
      </c>
      <c r="W209" s="5">
        <f t="shared" si="21"/>
        <v>0</v>
      </c>
      <c r="X209" s="5">
        <f>IF(AND(I209&lt;=4,V209&gt;Inputs!$B$32),MAX(C209,Inputs!$B$32),V209)</f>
        <v>0</v>
      </c>
      <c r="Y209" s="5">
        <f>IF(AND(I209&lt;=4,W209&gt;Inputs!$B$32),MAX(C209,Inputs!$B$32),W209)</f>
        <v>0</v>
      </c>
      <c r="Z209" s="5">
        <f>IF(AND(I209&lt;=7,X209&gt;Inputs!$B$33),MAX(C209,Inputs!$B$33),X209)</f>
        <v>0</v>
      </c>
      <c r="AA209" s="5">
        <f>IF(W209&gt;Inputs!$B$34,Inputs!$B$34,Y209)</f>
        <v>0</v>
      </c>
      <c r="AB209" s="5">
        <f>IF(Z209&gt;Inputs!$B$34,Inputs!$B$34,Z209)</f>
        <v>0</v>
      </c>
      <c r="AC209" s="5">
        <f>IF(AA209&gt;Inputs!$B$34,Inputs!$B$34,AA209)</f>
        <v>0</v>
      </c>
      <c r="AD209" s="11">
        <f t="shared" si="22"/>
        <v>0</v>
      </c>
      <c r="AE209" s="11">
        <f t="shared" si="23"/>
        <v>0</v>
      </c>
    </row>
    <row r="210" spans="1:31" x14ac:dyDescent="0.25">
      <c r="A210" s="1">
        <f>'Salary and Rating'!A211</f>
        <v>0</v>
      </c>
      <c r="B210" s="1">
        <f>'Salary and Rating'!B211</f>
        <v>0</v>
      </c>
      <c r="C210" s="13">
        <f>IF(AND(D210=0,E210=1),'Salary and Rating'!C211,'2012-2013'!AD210)</f>
        <v>0</v>
      </c>
      <c r="D210" s="5">
        <v>0</v>
      </c>
      <c r="E210" s="5">
        <v>0</v>
      </c>
      <c r="F210" s="5">
        <v>0</v>
      </c>
      <c r="G210" s="5">
        <v>0</v>
      </c>
      <c r="H210" s="5">
        <v>0</v>
      </c>
      <c r="I210" s="5">
        <f>'Salary and Rating'!K211</f>
        <v>0</v>
      </c>
      <c r="J210" s="5">
        <f>IFERROR(IF(VLOOKUP(I210,Inputs!$A$20:$G$29,3,FALSE)="Stipend Award",VLOOKUP(I210,Inputs!$A$7:$G$16,3,FALSE),0),0)</f>
        <v>0</v>
      </c>
      <c r="K210" s="5">
        <f>IFERROR(IF(VLOOKUP(I210,Inputs!$A$20:$G$29,4,FALSE)="Stipend Award",VLOOKUP(I210,Inputs!$A$7:$G$16,4,FALSE),0),0)</f>
        <v>0</v>
      </c>
      <c r="L210" s="5">
        <f>IFERROR(IF(F210=1,IF(VLOOKUP(I210,Inputs!$A$20:$G$29,5,FALSE)="Stipend Award",VLOOKUP(I210,Inputs!$A$7:$G$16,5,FALSE),0),0),0)</f>
        <v>0</v>
      </c>
      <c r="M210" s="5">
        <f>IFERROR(IF(G210=1,IF(VLOOKUP(I210,Inputs!$A$20:$G$29,6,FALSE)="Stipend Award",VLOOKUP(I210,Inputs!$A$7:$G$16,6,FALSE),0),0),0)</f>
        <v>0</v>
      </c>
      <c r="N210" s="5">
        <f>IFERROR(IF(H210=1,IF(VLOOKUP(I210,Inputs!$A$20:$G$29,7,FALSE)="Stipend Award",VLOOKUP(I210,Inputs!$A$7:$G$16,7,FALSE),0),0),0)</f>
        <v>0</v>
      </c>
      <c r="O210" s="5">
        <f>IFERROR(IF(VLOOKUP(I210,Inputs!$A$20:$G$29,3,FALSE)="Base Increase",VLOOKUP(I210,Inputs!$A$7:$G$16,3,FALSE),0),0)</f>
        <v>0</v>
      </c>
      <c r="P210" s="5">
        <f>IFERROR(IF(VLOOKUP(I210,Inputs!$A$20:$G$29,4,FALSE)="Base Increase",VLOOKUP(I210,Inputs!$A$7:$G$16,4,FALSE),0),0)</f>
        <v>0</v>
      </c>
      <c r="Q210" s="5">
        <f>IFERROR(IF(F210=1,IF(VLOOKUP(I210,Inputs!$A$20:$G$29,5,FALSE)="Base Increase",VLOOKUP(I210,Inputs!$A$7:$G$16,5,FALSE),0),0),0)</f>
        <v>0</v>
      </c>
      <c r="R210" s="5">
        <f>IFERROR(IF(G210=1,IF(VLOOKUP(I210,Inputs!$A$20:$G$29,6,FALSE)="Base Increase",VLOOKUP(I210,Inputs!$A$7:$G$16,6,FALSE),0),0),0)</f>
        <v>0</v>
      </c>
      <c r="S210" s="5">
        <f>IFERROR(IF(H210=1,IF(VLOOKUP(I210,Inputs!$A$20:$G$29,7,FALSE)="Base Increase",VLOOKUP(I210,Inputs!$A$7:$G$16,7,FALSE),0),0),0)</f>
        <v>0</v>
      </c>
      <c r="T210" s="5">
        <f t="shared" si="18"/>
        <v>0</v>
      </c>
      <c r="U210" s="5">
        <f t="shared" si="19"/>
        <v>0</v>
      </c>
      <c r="V210" s="5">
        <f t="shared" si="20"/>
        <v>0</v>
      </c>
      <c r="W210" s="5">
        <f t="shared" si="21"/>
        <v>0</v>
      </c>
      <c r="X210" s="5">
        <f>IF(AND(I210&lt;=4,V210&gt;Inputs!$B$32),MAX(C210,Inputs!$B$32),V210)</f>
        <v>0</v>
      </c>
      <c r="Y210" s="5">
        <f>IF(AND(I210&lt;=4,W210&gt;Inputs!$B$32),MAX(C210,Inputs!$B$32),W210)</f>
        <v>0</v>
      </c>
      <c r="Z210" s="5">
        <f>IF(AND(I210&lt;=7,X210&gt;Inputs!$B$33),MAX(C210,Inputs!$B$33),X210)</f>
        <v>0</v>
      </c>
      <c r="AA210" s="5">
        <f>IF(W210&gt;Inputs!$B$34,Inputs!$B$34,Y210)</f>
        <v>0</v>
      </c>
      <c r="AB210" s="5">
        <f>IF(Z210&gt;Inputs!$B$34,Inputs!$B$34,Z210)</f>
        <v>0</v>
      </c>
      <c r="AC210" s="5">
        <f>IF(AA210&gt;Inputs!$B$34,Inputs!$B$34,AA210)</f>
        <v>0</v>
      </c>
      <c r="AD210" s="11">
        <f t="shared" si="22"/>
        <v>0</v>
      </c>
      <c r="AE210" s="11">
        <f t="shared" si="23"/>
        <v>0</v>
      </c>
    </row>
    <row r="211" spans="1:31" x14ac:dyDescent="0.25">
      <c r="A211" s="1">
        <f>'Salary and Rating'!A212</f>
        <v>0</v>
      </c>
      <c r="B211" s="1">
        <f>'Salary and Rating'!B212</f>
        <v>0</v>
      </c>
      <c r="C211" s="13">
        <f>IF(AND(D211=0,E211=1),'Salary and Rating'!C212,'2012-2013'!AD211)</f>
        <v>0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f>'Salary and Rating'!K212</f>
        <v>0</v>
      </c>
      <c r="J211" s="5">
        <f>IFERROR(IF(VLOOKUP(I211,Inputs!$A$20:$G$29,3,FALSE)="Stipend Award",VLOOKUP(I211,Inputs!$A$7:$G$16,3,FALSE),0),0)</f>
        <v>0</v>
      </c>
      <c r="K211" s="5">
        <f>IFERROR(IF(VLOOKUP(I211,Inputs!$A$20:$G$29,4,FALSE)="Stipend Award",VLOOKUP(I211,Inputs!$A$7:$G$16,4,FALSE),0),0)</f>
        <v>0</v>
      </c>
      <c r="L211" s="5">
        <f>IFERROR(IF(F211=1,IF(VLOOKUP(I211,Inputs!$A$20:$G$29,5,FALSE)="Stipend Award",VLOOKUP(I211,Inputs!$A$7:$G$16,5,FALSE),0),0),0)</f>
        <v>0</v>
      </c>
      <c r="M211" s="5">
        <f>IFERROR(IF(G211=1,IF(VLOOKUP(I211,Inputs!$A$20:$G$29,6,FALSE)="Stipend Award",VLOOKUP(I211,Inputs!$A$7:$G$16,6,FALSE),0),0),0)</f>
        <v>0</v>
      </c>
      <c r="N211" s="5">
        <f>IFERROR(IF(H211=1,IF(VLOOKUP(I211,Inputs!$A$20:$G$29,7,FALSE)="Stipend Award",VLOOKUP(I211,Inputs!$A$7:$G$16,7,FALSE),0),0),0)</f>
        <v>0</v>
      </c>
      <c r="O211" s="5">
        <f>IFERROR(IF(VLOOKUP(I211,Inputs!$A$20:$G$29,3,FALSE)="Base Increase",VLOOKUP(I211,Inputs!$A$7:$G$16,3,FALSE),0),0)</f>
        <v>0</v>
      </c>
      <c r="P211" s="5">
        <f>IFERROR(IF(VLOOKUP(I211,Inputs!$A$20:$G$29,4,FALSE)="Base Increase",VLOOKUP(I211,Inputs!$A$7:$G$16,4,FALSE),0),0)</f>
        <v>0</v>
      </c>
      <c r="Q211" s="5">
        <f>IFERROR(IF(F211=1,IF(VLOOKUP(I211,Inputs!$A$20:$G$29,5,FALSE)="Base Increase",VLOOKUP(I211,Inputs!$A$7:$G$16,5,FALSE),0),0),0)</f>
        <v>0</v>
      </c>
      <c r="R211" s="5">
        <f>IFERROR(IF(G211=1,IF(VLOOKUP(I211,Inputs!$A$20:$G$29,6,FALSE)="Base Increase",VLOOKUP(I211,Inputs!$A$7:$G$16,6,FALSE),0),0),0)</f>
        <v>0</v>
      </c>
      <c r="S211" s="5">
        <f>IFERROR(IF(H211=1,IF(VLOOKUP(I211,Inputs!$A$20:$G$29,7,FALSE)="Base Increase",VLOOKUP(I211,Inputs!$A$7:$G$16,7,FALSE),0),0),0)</f>
        <v>0</v>
      </c>
      <c r="T211" s="5">
        <f t="shared" si="18"/>
        <v>0</v>
      </c>
      <c r="U211" s="5">
        <f t="shared" si="19"/>
        <v>0</v>
      </c>
      <c r="V211" s="5">
        <f t="shared" si="20"/>
        <v>0</v>
      </c>
      <c r="W211" s="5">
        <f t="shared" si="21"/>
        <v>0</v>
      </c>
      <c r="X211" s="5">
        <f>IF(AND(I211&lt;=4,V211&gt;Inputs!$B$32),MAX(C211,Inputs!$B$32),V211)</f>
        <v>0</v>
      </c>
      <c r="Y211" s="5">
        <f>IF(AND(I211&lt;=4,W211&gt;Inputs!$B$32),MAX(C211,Inputs!$B$32),W211)</f>
        <v>0</v>
      </c>
      <c r="Z211" s="5">
        <f>IF(AND(I211&lt;=7,X211&gt;Inputs!$B$33),MAX(C211,Inputs!$B$33),X211)</f>
        <v>0</v>
      </c>
      <c r="AA211" s="5">
        <f>IF(W211&gt;Inputs!$B$34,Inputs!$B$34,Y211)</f>
        <v>0</v>
      </c>
      <c r="AB211" s="5">
        <f>IF(Z211&gt;Inputs!$B$34,Inputs!$B$34,Z211)</f>
        <v>0</v>
      </c>
      <c r="AC211" s="5">
        <f>IF(AA211&gt;Inputs!$B$34,Inputs!$B$34,AA211)</f>
        <v>0</v>
      </c>
      <c r="AD211" s="11">
        <f t="shared" si="22"/>
        <v>0</v>
      </c>
      <c r="AE211" s="11">
        <f t="shared" si="23"/>
        <v>0</v>
      </c>
    </row>
    <row r="212" spans="1:31" x14ac:dyDescent="0.25">
      <c r="A212" s="1">
        <f>'Salary and Rating'!A213</f>
        <v>0</v>
      </c>
      <c r="B212" s="1">
        <f>'Salary and Rating'!B213</f>
        <v>0</v>
      </c>
      <c r="C212" s="13">
        <f>IF(AND(D212=0,E212=1),'Salary and Rating'!C213,'2012-2013'!AD212)</f>
        <v>0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5">
        <f>'Salary and Rating'!K213</f>
        <v>0</v>
      </c>
      <c r="J212" s="5">
        <f>IFERROR(IF(VLOOKUP(I212,Inputs!$A$20:$G$29,3,FALSE)="Stipend Award",VLOOKUP(I212,Inputs!$A$7:$G$16,3,FALSE),0),0)</f>
        <v>0</v>
      </c>
      <c r="K212" s="5">
        <f>IFERROR(IF(VLOOKUP(I212,Inputs!$A$20:$G$29,4,FALSE)="Stipend Award",VLOOKUP(I212,Inputs!$A$7:$G$16,4,FALSE),0),0)</f>
        <v>0</v>
      </c>
      <c r="L212" s="5">
        <f>IFERROR(IF(F212=1,IF(VLOOKUP(I212,Inputs!$A$20:$G$29,5,FALSE)="Stipend Award",VLOOKUP(I212,Inputs!$A$7:$G$16,5,FALSE),0),0),0)</f>
        <v>0</v>
      </c>
      <c r="M212" s="5">
        <f>IFERROR(IF(G212=1,IF(VLOOKUP(I212,Inputs!$A$20:$G$29,6,FALSE)="Stipend Award",VLOOKUP(I212,Inputs!$A$7:$G$16,6,FALSE),0),0),0)</f>
        <v>0</v>
      </c>
      <c r="N212" s="5">
        <f>IFERROR(IF(H212=1,IF(VLOOKUP(I212,Inputs!$A$20:$G$29,7,FALSE)="Stipend Award",VLOOKUP(I212,Inputs!$A$7:$G$16,7,FALSE),0),0),0)</f>
        <v>0</v>
      </c>
      <c r="O212" s="5">
        <f>IFERROR(IF(VLOOKUP(I212,Inputs!$A$20:$G$29,3,FALSE)="Base Increase",VLOOKUP(I212,Inputs!$A$7:$G$16,3,FALSE),0),0)</f>
        <v>0</v>
      </c>
      <c r="P212" s="5">
        <f>IFERROR(IF(VLOOKUP(I212,Inputs!$A$20:$G$29,4,FALSE)="Base Increase",VLOOKUP(I212,Inputs!$A$7:$G$16,4,FALSE),0),0)</f>
        <v>0</v>
      </c>
      <c r="Q212" s="5">
        <f>IFERROR(IF(F212=1,IF(VLOOKUP(I212,Inputs!$A$20:$G$29,5,FALSE)="Base Increase",VLOOKUP(I212,Inputs!$A$7:$G$16,5,FALSE),0),0),0)</f>
        <v>0</v>
      </c>
      <c r="R212" s="5">
        <f>IFERROR(IF(G212=1,IF(VLOOKUP(I212,Inputs!$A$20:$G$29,6,FALSE)="Base Increase",VLOOKUP(I212,Inputs!$A$7:$G$16,6,FALSE),0),0),0)</f>
        <v>0</v>
      </c>
      <c r="S212" s="5">
        <f>IFERROR(IF(H212=1,IF(VLOOKUP(I212,Inputs!$A$20:$G$29,7,FALSE)="Base Increase",VLOOKUP(I212,Inputs!$A$7:$G$16,7,FALSE),0),0),0)</f>
        <v>0</v>
      </c>
      <c r="T212" s="5">
        <f t="shared" si="18"/>
        <v>0</v>
      </c>
      <c r="U212" s="5">
        <f t="shared" si="19"/>
        <v>0</v>
      </c>
      <c r="V212" s="5">
        <f t="shared" si="20"/>
        <v>0</v>
      </c>
      <c r="W212" s="5">
        <f t="shared" si="21"/>
        <v>0</v>
      </c>
      <c r="X212" s="5">
        <f>IF(AND(I212&lt;=4,V212&gt;Inputs!$B$32),MAX(C212,Inputs!$B$32),V212)</f>
        <v>0</v>
      </c>
      <c r="Y212" s="5">
        <f>IF(AND(I212&lt;=4,W212&gt;Inputs!$B$32),MAX(C212,Inputs!$B$32),W212)</f>
        <v>0</v>
      </c>
      <c r="Z212" s="5">
        <f>IF(AND(I212&lt;=7,X212&gt;Inputs!$B$33),MAX(C212,Inputs!$B$33),X212)</f>
        <v>0</v>
      </c>
      <c r="AA212" s="5">
        <f>IF(W212&gt;Inputs!$B$34,Inputs!$B$34,Y212)</f>
        <v>0</v>
      </c>
      <c r="AB212" s="5">
        <f>IF(Z212&gt;Inputs!$B$34,Inputs!$B$34,Z212)</f>
        <v>0</v>
      </c>
      <c r="AC212" s="5">
        <f>IF(AA212&gt;Inputs!$B$34,Inputs!$B$34,AA212)</f>
        <v>0</v>
      </c>
      <c r="AD212" s="11">
        <f t="shared" si="22"/>
        <v>0</v>
      </c>
      <c r="AE212" s="11">
        <f t="shared" si="23"/>
        <v>0</v>
      </c>
    </row>
    <row r="213" spans="1:31" x14ac:dyDescent="0.25">
      <c r="A213" s="1">
        <f>'Salary and Rating'!A214</f>
        <v>0</v>
      </c>
      <c r="B213" s="1">
        <f>'Salary and Rating'!B214</f>
        <v>0</v>
      </c>
      <c r="C213" s="13">
        <f>IF(AND(D213=0,E213=1),'Salary and Rating'!C214,'2012-2013'!AD213)</f>
        <v>0</v>
      </c>
      <c r="D213" s="5">
        <v>0</v>
      </c>
      <c r="E213" s="5">
        <v>0</v>
      </c>
      <c r="F213" s="5">
        <v>0</v>
      </c>
      <c r="G213" s="5">
        <v>0</v>
      </c>
      <c r="H213" s="5">
        <v>0</v>
      </c>
      <c r="I213" s="5">
        <f>'Salary and Rating'!K214</f>
        <v>0</v>
      </c>
      <c r="J213" s="5">
        <f>IFERROR(IF(VLOOKUP(I213,Inputs!$A$20:$G$29,3,FALSE)="Stipend Award",VLOOKUP(I213,Inputs!$A$7:$G$16,3,FALSE),0),0)</f>
        <v>0</v>
      </c>
      <c r="K213" s="5">
        <f>IFERROR(IF(VLOOKUP(I213,Inputs!$A$20:$G$29,4,FALSE)="Stipend Award",VLOOKUP(I213,Inputs!$A$7:$G$16,4,FALSE),0),0)</f>
        <v>0</v>
      </c>
      <c r="L213" s="5">
        <f>IFERROR(IF(F213=1,IF(VLOOKUP(I213,Inputs!$A$20:$G$29,5,FALSE)="Stipend Award",VLOOKUP(I213,Inputs!$A$7:$G$16,5,FALSE),0),0),0)</f>
        <v>0</v>
      </c>
      <c r="M213" s="5">
        <f>IFERROR(IF(G213=1,IF(VLOOKUP(I213,Inputs!$A$20:$G$29,6,FALSE)="Stipend Award",VLOOKUP(I213,Inputs!$A$7:$G$16,6,FALSE),0),0),0)</f>
        <v>0</v>
      </c>
      <c r="N213" s="5">
        <f>IFERROR(IF(H213=1,IF(VLOOKUP(I213,Inputs!$A$20:$G$29,7,FALSE)="Stipend Award",VLOOKUP(I213,Inputs!$A$7:$G$16,7,FALSE),0),0),0)</f>
        <v>0</v>
      </c>
      <c r="O213" s="5">
        <f>IFERROR(IF(VLOOKUP(I213,Inputs!$A$20:$G$29,3,FALSE)="Base Increase",VLOOKUP(I213,Inputs!$A$7:$G$16,3,FALSE),0),0)</f>
        <v>0</v>
      </c>
      <c r="P213" s="5">
        <f>IFERROR(IF(VLOOKUP(I213,Inputs!$A$20:$G$29,4,FALSE)="Base Increase",VLOOKUP(I213,Inputs!$A$7:$G$16,4,FALSE),0),0)</f>
        <v>0</v>
      </c>
      <c r="Q213" s="5">
        <f>IFERROR(IF(F213=1,IF(VLOOKUP(I213,Inputs!$A$20:$G$29,5,FALSE)="Base Increase",VLOOKUP(I213,Inputs!$A$7:$G$16,5,FALSE),0),0),0)</f>
        <v>0</v>
      </c>
      <c r="R213" s="5">
        <f>IFERROR(IF(G213=1,IF(VLOOKUP(I213,Inputs!$A$20:$G$29,6,FALSE)="Base Increase",VLOOKUP(I213,Inputs!$A$7:$G$16,6,FALSE),0),0),0)</f>
        <v>0</v>
      </c>
      <c r="S213" s="5">
        <f>IFERROR(IF(H213=1,IF(VLOOKUP(I213,Inputs!$A$20:$G$29,7,FALSE)="Base Increase",VLOOKUP(I213,Inputs!$A$7:$G$16,7,FALSE),0),0),0)</f>
        <v>0</v>
      </c>
      <c r="T213" s="5">
        <f t="shared" si="18"/>
        <v>0</v>
      </c>
      <c r="U213" s="5">
        <f t="shared" si="19"/>
        <v>0</v>
      </c>
      <c r="V213" s="5">
        <f t="shared" si="20"/>
        <v>0</v>
      </c>
      <c r="W213" s="5">
        <f t="shared" si="21"/>
        <v>0</v>
      </c>
      <c r="X213" s="5">
        <f>IF(AND(I213&lt;=4,V213&gt;Inputs!$B$32),MAX(C213,Inputs!$B$32),V213)</f>
        <v>0</v>
      </c>
      <c r="Y213" s="5">
        <f>IF(AND(I213&lt;=4,W213&gt;Inputs!$B$32),MAX(C213,Inputs!$B$32),W213)</f>
        <v>0</v>
      </c>
      <c r="Z213" s="5">
        <f>IF(AND(I213&lt;=7,X213&gt;Inputs!$B$33),MAX(C213,Inputs!$B$33),X213)</f>
        <v>0</v>
      </c>
      <c r="AA213" s="5">
        <f>IF(W213&gt;Inputs!$B$34,Inputs!$B$34,Y213)</f>
        <v>0</v>
      </c>
      <c r="AB213" s="5">
        <f>IF(Z213&gt;Inputs!$B$34,Inputs!$B$34,Z213)</f>
        <v>0</v>
      </c>
      <c r="AC213" s="5">
        <f>IF(AA213&gt;Inputs!$B$34,Inputs!$B$34,AA213)</f>
        <v>0</v>
      </c>
      <c r="AD213" s="11">
        <f t="shared" si="22"/>
        <v>0</v>
      </c>
      <c r="AE213" s="11">
        <f t="shared" si="23"/>
        <v>0</v>
      </c>
    </row>
    <row r="214" spans="1:31" x14ac:dyDescent="0.25">
      <c r="A214" s="1">
        <f>'Salary and Rating'!A215</f>
        <v>0</v>
      </c>
      <c r="B214" s="1">
        <f>'Salary and Rating'!B215</f>
        <v>0</v>
      </c>
      <c r="C214" s="13">
        <f>IF(AND(D214=0,E214=1),'Salary and Rating'!C215,'2012-2013'!AD214)</f>
        <v>0</v>
      </c>
      <c r="D214" s="5">
        <v>0</v>
      </c>
      <c r="E214" s="5">
        <v>0</v>
      </c>
      <c r="F214" s="5">
        <v>0</v>
      </c>
      <c r="G214" s="5">
        <v>0</v>
      </c>
      <c r="H214" s="5">
        <v>0</v>
      </c>
      <c r="I214" s="5">
        <f>'Salary and Rating'!K215</f>
        <v>0</v>
      </c>
      <c r="J214" s="5">
        <f>IFERROR(IF(VLOOKUP(I214,Inputs!$A$20:$G$29,3,FALSE)="Stipend Award",VLOOKUP(I214,Inputs!$A$7:$G$16,3,FALSE),0),0)</f>
        <v>0</v>
      </c>
      <c r="K214" s="5">
        <f>IFERROR(IF(VLOOKUP(I214,Inputs!$A$20:$G$29,4,FALSE)="Stipend Award",VLOOKUP(I214,Inputs!$A$7:$G$16,4,FALSE),0),0)</f>
        <v>0</v>
      </c>
      <c r="L214" s="5">
        <f>IFERROR(IF(F214=1,IF(VLOOKUP(I214,Inputs!$A$20:$G$29,5,FALSE)="Stipend Award",VLOOKUP(I214,Inputs!$A$7:$G$16,5,FALSE),0),0),0)</f>
        <v>0</v>
      </c>
      <c r="M214" s="5">
        <f>IFERROR(IF(G214=1,IF(VLOOKUP(I214,Inputs!$A$20:$G$29,6,FALSE)="Stipend Award",VLOOKUP(I214,Inputs!$A$7:$G$16,6,FALSE),0),0),0)</f>
        <v>0</v>
      </c>
      <c r="N214" s="5">
        <f>IFERROR(IF(H214=1,IF(VLOOKUP(I214,Inputs!$A$20:$G$29,7,FALSE)="Stipend Award",VLOOKUP(I214,Inputs!$A$7:$G$16,7,FALSE),0),0),0)</f>
        <v>0</v>
      </c>
      <c r="O214" s="5">
        <f>IFERROR(IF(VLOOKUP(I214,Inputs!$A$20:$G$29,3,FALSE)="Base Increase",VLOOKUP(I214,Inputs!$A$7:$G$16,3,FALSE),0),0)</f>
        <v>0</v>
      </c>
      <c r="P214" s="5">
        <f>IFERROR(IF(VLOOKUP(I214,Inputs!$A$20:$G$29,4,FALSE)="Base Increase",VLOOKUP(I214,Inputs!$A$7:$G$16,4,FALSE),0),0)</f>
        <v>0</v>
      </c>
      <c r="Q214" s="5">
        <f>IFERROR(IF(F214=1,IF(VLOOKUP(I214,Inputs!$A$20:$G$29,5,FALSE)="Base Increase",VLOOKUP(I214,Inputs!$A$7:$G$16,5,FALSE),0),0),0)</f>
        <v>0</v>
      </c>
      <c r="R214" s="5">
        <f>IFERROR(IF(G214=1,IF(VLOOKUP(I214,Inputs!$A$20:$G$29,6,FALSE)="Base Increase",VLOOKUP(I214,Inputs!$A$7:$G$16,6,FALSE),0),0),0)</f>
        <v>0</v>
      </c>
      <c r="S214" s="5">
        <f>IFERROR(IF(H214=1,IF(VLOOKUP(I214,Inputs!$A$20:$G$29,7,FALSE)="Base Increase",VLOOKUP(I214,Inputs!$A$7:$G$16,7,FALSE),0),0),0)</f>
        <v>0</v>
      </c>
      <c r="T214" s="5">
        <f t="shared" si="18"/>
        <v>0</v>
      </c>
      <c r="U214" s="5">
        <f t="shared" si="19"/>
        <v>0</v>
      </c>
      <c r="V214" s="5">
        <f t="shared" si="20"/>
        <v>0</v>
      </c>
      <c r="W214" s="5">
        <f t="shared" si="21"/>
        <v>0</v>
      </c>
      <c r="X214" s="5">
        <f>IF(AND(I214&lt;=4,V214&gt;Inputs!$B$32),MAX(C214,Inputs!$B$32),V214)</f>
        <v>0</v>
      </c>
      <c r="Y214" s="5">
        <f>IF(AND(I214&lt;=4,W214&gt;Inputs!$B$32),MAX(C214,Inputs!$B$32),W214)</f>
        <v>0</v>
      </c>
      <c r="Z214" s="5">
        <f>IF(AND(I214&lt;=7,X214&gt;Inputs!$B$33),MAX(C214,Inputs!$B$33),X214)</f>
        <v>0</v>
      </c>
      <c r="AA214" s="5">
        <f>IF(W214&gt;Inputs!$B$34,Inputs!$B$34,Y214)</f>
        <v>0</v>
      </c>
      <c r="AB214" s="5">
        <f>IF(Z214&gt;Inputs!$B$34,Inputs!$B$34,Z214)</f>
        <v>0</v>
      </c>
      <c r="AC214" s="5">
        <f>IF(AA214&gt;Inputs!$B$34,Inputs!$B$34,AA214)</f>
        <v>0</v>
      </c>
      <c r="AD214" s="11">
        <f t="shared" si="22"/>
        <v>0</v>
      </c>
      <c r="AE214" s="11">
        <f t="shared" si="23"/>
        <v>0</v>
      </c>
    </row>
    <row r="215" spans="1:31" x14ac:dyDescent="0.25">
      <c r="A215" s="1">
        <f>'Salary and Rating'!A216</f>
        <v>0</v>
      </c>
      <c r="B215" s="1">
        <f>'Salary and Rating'!B216</f>
        <v>0</v>
      </c>
      <c r="C215" s="13">
        <f>IF(AND(D215=0,E215=1),'Salary and Rating'!C216,'2012-2013'!AD215)</f>
        <v>0</v>
      </c>
      <c r="D215" s="5">
        <v>0</v>
      </c>
      <c r="E215" s="5">
        <v>0</v>
      </c>
      <c r="F215" s="5">
        <v>0</v>
      </c>
      <c r="G215" s="5">
        <v>0</v>
      </c>
      <c r="H215" s="5">
        <v>0</v>
      </c>
      <c r="I215" s="5">
        <f>'Salary and Rating'!K216</f>
        <v>0</v>
      </c>
      <c r="J215" s="5">
        <f>IFERROR(IF(VLOOKUP(I215,Inputs!$A$20:$G$29,3,FALSE)="Stipend Award",VLOOKUP(I215,Inputs!$A$7:$G$16,3,FALSE),0),0)</f>
        <v>0</v>
      </c>
      <c r="K215" s="5">
        <f>IFERROR(IF(VLOOKUP(I215,Inputs!$A$20:$G$29,4,FALSE)="Stipend Award",VLOOKUP(I215,Inputs!$A$7:$G$16,4,FALSE),0),0)</f>
        <v>0</v>
      </c>
      <c r="L215" s="5">
        <f>IFERROR(IF(F215=1,IF(VLOOKUP(I215,Inputs!$A$20:$G$29,5,FALSE)="Stipend Award",VLOOKUP(I215,Inputs!$A$7:$G$16,5,FALSE),0),0),0)</f>
        <v>0</v>
      </c>
      <c r="M215" s="5">
        <f>IFERROR(IF(G215=1,IF(VLOOKUP(I215,Inputs!$A$20:$G$29,6,FALSE)="Stipend Award",VLOOKUP(I215,Inputs!$A$7:$G$16,6,FALSE),0),0),0)</f>
        <v>0</v>
      </c>
      <c r="N215" s="5">
        <f>IFERROR(IF(H215=1,IF(VLOOKUP(I215,Inputs!$A$20:$G$29,7,FALSE)="Stipend Award",VLOOKUP(I215,Inputs!$A$7:$G$16,7,FALSE),0),0),0)</f>
        <v>0</v>
      </c>
      <c r="O215" s="5">
        <f>IFERROR(IF(VLOOKUP(I215,Inputs!$A$20:$G$29,3,FALSE)="Base Increase",VLOOKUP(I215,Inputs!$A$7:$G$16,3,FALSE),0),0)</f>
        <v>0</v>
      </c>
      <c r="P215" s="5">
        <f>IFERROR(IF(VLOOKUP(I215,Inputs!$A$20:$G$29,4,FALSE)="Base Increase",VLOOKUP(I215,Inputs!$A$7:$G$16,4,FALSE),0),0)</f>
        <v>0</v>
      </c>
      <c r="Q215" s="5">
        <f>IFERROR(IF(F215=1,IF(VLOOKUP(I215,Inputs!$A$20:$G$29,5,FALSE)="Base Increase",VLOOKUP(I215,Inputs!$A$7:$G$16,5,FALSE),0),0),0)</f>
        <v>0</v>
      </c>
      <c r="R215" s="5">
        <f>IFERROR(IF(G215=1,IF(VLOOKUP(I215,Inputs!$A$20:$G$29,6,FALSE)="Base Increase",VLOOKUP(I215,Inputs!$A$7:$G$16,6,FALSE),0),0),0)</f>
        <v>0</v>
      </c>
      <c r="S215" s="5">
        <f>IFERROR(IF(H215=1,IF(VLOOKUP(I215,Inputs!$A$20:$G$29,7,FALSE)="Base Increase",VLOOKUP(I215,Inputs!$A$7:$G$16,7,FALSE),0),0),0)</f>
        <v>0</v>
      </c>
      <c r="T215" s="5">
        <f t="shared" si="18"/>
        <v>0</v>
      </c>
      <c r="U215" s="5">
        <f t="shared" si="19"/>
        <v>0</v>
      </c>
      <c r="V215" s="5">
        <f t="shared" si="20"/>
        <v>0</v>
      </c>
      <c r="W215" s="5">
        <f t="shared" si="21"/>
        <v>0</v>
      </c>
      <c r="X215" s="5">
        <f>IF(AND(I215&lt;=4,V215&gt;Inputs!$B$32),MAX(C215,Inputs!$B$32),V215)</f>
        <v>0</v>
      </c>
      <c r="Y215" s="5">
        <f>IF(AND(I215&lt;=4,W215&gt;Inputs!$B$32),MAX(C215,Inputs!$B$32),W215)</f>
        <v>0</v>
      </c>
      <c r="Z215" s="5">
        <f>IF(AND(I215&lt;=7,X215&gt;Inputs!$B$33),MAX(C215,Inputs!$B$33),X215)</f>
        <v>0</v>
      </c>
      <c r="AA215" s="5">
        <f>IF(W215&gt;Inputs!$B$34,Inputs!$B$34,Y215)</f>
        <v>0</v>
      </c>
      <c r="AB215" s="5">
        <f>IF(Z215&gt;Inputs!$B$34,Inputs!$B$34,Z215)</f>
        <v>0</v>
      </c>
      <c r="AC215" s="5">
        <f>IF(AA215&gt;Inputs!$B$34,Inputs!$B$34,AA215)</f>
        <v>0</v>
      </c>
      <c r="AD215" s="11">
        <f t="shared" si="22"/>
        <v>0</v>
      </c>
      <c r="AE215" s="11">
        <f t="shared" si="23"/>
        <v>0</v>
      </c>
    </row>
    <row r="216" spans="1:31" x14ac:dyDescent="0.25">
      <c r="A216" s="1">
        <f>'Salary and Rating'!A217</f>
        <v>0</v>
      </c>
      <c r="B216" s="1">
        <f>'Salary and Rating'!B217</f>
        <v>0</v>
      </c>
      <c r="C216" s="13">
        <f>IF(AND(D216=0,E216=1),'Salary and Rating'!C217,'2012-2013'!AD216)</f>
        <v>0</v>
      </c>
      <c r="D216" s="5">
        <v>0</v>
      </c>
      <c r="E216" s="5">
        <v>0</v>
      </c>
      <c r="F216" s="5">
        <v>0</v>
      </c>
      <c r="G216" s="5">
        <v>0</v>
      </c>
      <c r="H216" s="5">
        <v>0</v>
      </c>
      <c r="I216" s="5">
        <f>'Salary and Rating'!K217</f>
        <v>0</v>
      </c>
      <c r="J216" s="5">
        <f>IFERROR(IF(VLOOKUP(I216,Inputs!$A$20:$G$29,3,FALSE)="Stipend Award",VLOOKUP(I216,Inputs!$A$7:$G$16,3,FALSE),0),0)</f>
        <v>0</v>
      </c>
      <c r="K216" s="5">
        <f>IFERROR(IF(VLOOKUP(I216,Inputs!$A$20:$G$29,4,FALSE)="Stipend Award",VLOOKUP(I216,Inputs!$A$7:$G$16,4,FALSE),0),0)</f>
        <v>0</v>
      </c>
      <c r="L216" s="5">
        <f>IFERROR(IF(F216=1,IF(VLOOKUP(I216,Inputs!$A$20:$G$29,5,FALSE)="Stipend Award",VLOOKUP(I216,Inputs!$A$7:$G$16,5,FALSE),0),0),0)</f>
        <v>0</v>
      </c>
      <c r="M216" s="5">
        <f>IFERROR(IF(G216=1,IF(VLOOKUP(I216,Inputs!$A$20:$G$29,6,FALSE)="Stipend Award",VLOOKUP(I216,Inputs!$A$7:$G$16,6,FALSE),0),0),0)</f>
        <v>0</v>
      </c>
      <c r="N216" s="5">
        <f>IFERROR(IF(H216=1,IF(VLOOKUP(I216,Inputs!$A$20:$G$29,7,FALSE)="Stipend Award",VLOOKUP(I216,Inputs!$A$7:$G$16,7,FALSE),0),0),0)</f>
        <v>0</v>
      </c>
      <c r="O216" s="5">
        <f>IFERROR(IF(VLOOKUP(I216,Inputs!$A$20:$G$29,3,FALSE)="Base Increase",VLOOKUP(I216,Inputs!$A$7:$G$16,3,FALSE),0),0)</f>
        <v>0</v>
      </c>
      <c r="P216" s="5">
        <f>IFERROR(IF(VLOOKUP(I216,Inputs!$A$20:$G$29,4,FALSE)="Base Increase",VLOOKUP(I216,Inputs!$A$7:$G$16,4,FALSE),0),0)</f>
        <v>0</v>
      </c>
      <c r="Q216" s="5">
        <f>IFERROR(IF(F216=1,IF(VLOOKUP(I216,Inputs!$A$20:$G$29,5,FALSE)="Base Increase",VLOOKUP(I216,Inputs!$A$7:$G$16,5,FALSE),0),0),0)</f>
        <v>0</v>
      </c>
      <c r="R216" s="5">
        <f>IFERROR(IF(G216=1,IF(VLOOKUP(I216,Inputs!$A$20:$G$29,6,FALSE)="Base Increase",VLOOKUP(I216,Inputs!$A$7:$G$16,6,FALSE),0),0),0)</f>
        <v>0</v>
      </c>
      <c r="S216" s="5">
        <f>IFERROR(IF(H216=1,IF(VLOOKUP(I216,Inputs!$A$20:$G$29,7,FALSE)="Base Increase",VLOOKUP(I216,Inputs!$A$7:$G$16,7,FALSE),0),0),0)</f>
        <v>0</v>
      </c>
      <c r="T216" s="5">
        <f t="shared" si="18"/>
        <v>0</v>
      </c>
      <c r="U216" s="5">
        <f t="shared" si="19"/>
        <v>0</v>
      </c>
      <c r="V216" s="5">
        <f t="shared" si="20"/>
        <v>0</v>
      </c>
      <c r="W216" s="5">
        <f t="shared" si="21"/>
        <v>0</v>
      </c>
      <c r="X216" s="5">
        <f>IF(AND(I216&lt;=4,V216&gt;Inputs!$B$32),MAX(C216,Inputs!$B$32),V216)</f>
        <v>0</v>
      </c>
      <c r="Y216" s="5">
        <f>IF(AND(I216&lt;=4,W216&gt;Inputs!$B$32),MAX(C216,Inputs!$B$32),W216)</f>
        <v>0</v>
      </c>
      <c r="Z216" s="5">
        <f>IF(AND(I216&lt;=7,X216&gt;Inputs!$B$33),MAX(C216,Inputs!$B$33),X216)</f>
        <v>0</v>
      </c>
      <c r="AA216" s="5">
        <f>IF(W216&gt;Inputs!$B$34,Inputs!$B$34,Y216)</f>
        <v>0</v>
      </c>
      <c r="AB216" s="5">
        <f>IF(Z216&gt;Inputs!$B$34,Inputs!$B$34,Z216)</f>
        <v>0</v>
      </c>
      <c r="AC216" s="5">
        <f>IF(AA216&gt;Inputs!$B$34,Inputs!$B$34,AA216)</f>
        <v>0</v>
      </c>
      <c r="AD216" s="11">
        <f t="shared" si="22"/>
        <v>0</v>
      </c>
      <c r="AE216" s="11">
        <f t="shared" si="23"/>
        <v>0</v>
      </c>
    </row>
    <row r="217" spans="1:31" x14ac:dyDescent="0.25">
      <c r="A217" s="1">
        <f>'Salary and Rating'!A218</f>
        <v>0</v>
      </c>
      <c r="B217" s="1">
        <f>'Salary and Rating'!B218</f>
        <v>0</v>
      </c>
      <c r="C217" s="13">
        <f>IF(AND(D217=0,E217=1),'Salary and Rating'!C218,'2012-2013'!AD217)</f>
        <v>0</v>
      </c>
      <c r="D217" s="5">
        <v>0</v>
      </c>
      <c r="E217" s="5">
        <v>0</v>
      </c>
      <c r="F217" s="5">
        <v>0</v>
      </c>
      <c r="G217" s="5">
        <v>0</v>
      </c>
      <c r="H217" s="5">
        <v>0</v>
      </c>
      <c r="I217" s="5">
        <f>'Salary and Rating'!K218</f>
        <v>0</v>
      </c>
      <c r="J217" s="5">
        <f>IFERROR(IF(VLOOKUP(I217,Inputs!$A$20:$G$29,3,FALSE)="Stipend Award",VLOOKUP(I217,Inputs!$A$7:$G$16,3,FALSE),0),0)</f>
        <v>0</v>
      </c>
      <c r="K217" s="5">
        <f>IFERROR(IF(VLOOKUP(I217,Inputs!$A$20:$G$29,4,FALSE)="Stipend Award",VLOOKUP(I217,Inputs!$A$7:$G$16,4,FALSE),0),0)</f>
        <v>0</v>
      </c>
      <c r="L217" s="5">
        <f>IFERROR(IF(F217=1,IF(VLOOKUP(I217,Inputs!$A$20:$G$29,5,FALSE)="Stipend Award",VLOOKUP(I217,Inputs!$A$7:$G$16,5,FALSE),0),0),0)</f>
        <v>0</v>
      </c>
      <c r="M217" s="5">
        <f>IFERROR(IF(G217=1,IF(VLOOKUP(I217,Inputs!$A$20:$G$29,6,FALSE)="Stipend Award",VLOOKUP(I217,Inputs!$A$7:$G$16,6,FALSE),0),0),0)</f>
        <v>0</v>
      </c>
      <c r="N217" s="5">
        <f>IFERROR(IF(H217=1,IF(VLOOKUP(I217,Inputs!$A$20:$G$29,7,FALSE)="Stipend Award",VLOOKUP(I217,Inputs!$A$7:$G$16,7,FALSE),0),0),0)</f>
        <v>0</v>
      </c>
      <c r="O217" s="5">
        <f>IFERROR(IF(VLOOKUP(I217,Inputs!$A$20:$G$29,3,FALSE)="Base Increase",VLOOKUP(I217,Inputs!$A$7:$G$16,3,FALSE),0),0)</f>
        <v>0</v>
      </c>
      <c r="P217" s="5">
        <f>IFERROR(IF(VLOOKUP(I217,Inputs!$A$20:$G$29,4,FALSE)="Base Increase",VLOOKUP(I217,Inputs!$A$7:$G$16,4,FALSE),0),0)</f>
        <v>0</v>
      </c>
      <c r="Q217" s="5">
        <f>IFERROR(IF(F217=1,IF(VLOOKUP(I217,Inputs!$A$20:$G$29,5,FALSE)="Base Increase",VLOOKUP(I217,Inputs!$A$7:$G$16,5,FALSE),0),0),0)</f>
        <v>0</v>
      </c>
      <c r="R217" s="5">
        <f>IFERROR(IF(G217=1,IF(VLOOKUP(I217,Inputs!$A$20:$G$29,6,FALSE)="Base Increase",VLOOKUP(I217,Inputs!$A$7:$G$16,6,FALSE),0),0),0)</f>
        <v>0</v>
      </c>
      <c r="S217" s="5">
        <f>IFERROR(IF(H217=1,IF(VLOOKUP(I217,Inputs!$A$20:$G$29,7,FALSE)="Base Increase",VLOOKUP(I217,Inputs!$A$7:$G$16,7,FALSE),0),0),0)</f>
        <v>0</v>
      </c>
      <c r="T217" s="5">
        <f t="shared" si="18"/>
        <v>0</v>
      </c>
      <c r="U217" s="5">
        <f t="shared" si="19"/>
        <v>0</v>
      </c>
      <c r="V217" s="5">
        <f t="shared" si="20"/>
        <v>0</v>
      </c>
      <c r="W217" s="5">
        <f t="shared" si="21"/>
        <v>0</v>
      </c>
      <c r="X217" s="5">
        <f>IF(AND(I217&lt;=4,V217&gt;Inputs!$B$32),MAX(C217,Inputs!$B$32),V217)</f>
        <v>0</v>
      </c>
      <c r="Y217" s="5">
        <f>IF(AND(I217&lt;=4,W217&gt;Inputs!$B$32),MAX(C217,Inputs!$B$32),W217)</f>
        <v>0</v>
      </c>
      <c r="Z217" s="5">
        <f>IF(AND(I217&lt;=7,X217&gt;Inputs!$B$33),MAX(C217,Inputs!$B$33),X217)</f>
        <v>0</v>
      </c>
      <c r="AA217" s="5">
        <f>IF(W217&gt;Inputs!$B$34,Inputs!$B$34,Y217)</f>
        <v>0</v>
      </c>
      <c r="AB217" s="5">
        <f>IF(Z217&gt;Inputs!$B$34,Inputs!$B$34,Z217)</f>
        <v>0</v>
      </c>
      <c r="AC217" s="5">
        <f>IF(AA217&gt;Inputs!$B$34,Inputs!$B$34,AA217)</f>
        <v>0</v>
      </c>
      <c r="AD217" s="11">
        <f t="shared" si="22"/>
        <v>0</v>
      </c>
      <c r="AE217" s="11">
        <f t="shared" si="23"/>
        <v>0</v>
      </c>
    </row>
    <row r="218" spans="1:31" x14ac:dyDescent="0.25">
      <c r="A218" s="1">
        <f>'Salary and Rating'!A219</f>
        <v>0</v>
      </c>
      <c r="B218" s="1">
        <f>'Salary and Rating'!B219</f>
        <v>0</v>
      </c>
      <c r="C218" s="13">
        <f>IF(AND(D218=0,E218=1),'Salary and Rating'!C219,'2012-2013'!AD218)</f>
        <v>0</v>
      </c>
      <c r="D218" s="5">
        <v>0</v>
      </c>
      <c r="E218" s="5">
        <v>0</v>
      </c>
      <c r="F218" s="5">
        <v>0</v>
      </c>
      <c r="G218" s="5">
        <v>0</v>
      </c>
      <c r="H218" s="5">
        <v>0</v>
      </c>
      <c r="I218" s="5">
        <f>'Salary and Rating'!K219</f>
        <v>0</v>
      </c>
      <c r="J218" s="5">
        <f>IFERROR(IF(VLOOKUP(I218,Inputs!$A$20:$G$29,3,FALSE)="Stipend Award",VLOOKUP(I218,Inputs!$A$7:$G$16,3,FALSE),0),0)</f>
        <v>0</v>
      </c>
      <c r="K218" s="5">
        <f>IFERROR(IF(VLOOKUP(I218,Inputs!$A$20:$G$29,4,FALSE)="Stipend Award",VLOOKUP(I218,Inputs!$A$7:$G$16,4,FALSE),0),0)</f>
        <v>0</v>
      </c>
      <c r="L218" s="5">
        <f>IFERROR(IF(F218=1,IF(VLOOKUP(I218,Inputs!$A$20:$G$29,5,FALSE)="Stipend Award",VLOOKUP(I218,Inputs!$A$7:$G$16,5,FALSE),0),0),0)</f>
        <v>0</v>
      </c>
      <c r="M218" s="5">
        <f>IFERROR(IF(G218=1,IF(VLOOKUP(I218,Inputs!$A$20:$G$29,6,FALSE)="Stipend Award",VLOOKUP(I218,Inputs!$A$7:$G$16,6,FALSE),0),0),0)</f>
        <v>0</v>
      </c>
      <c r="N218" s="5">
        <f>IFERROR(IF(H218=1,IF(VLOOKUP(I218,Inputs!$A$20:$G$29,7,FALSE)="Stipend Award",VLOOKUP(I218,Inputs!$A$7:$G$16,7,FALSE),0),0),0)</f>
        <v>0</v>
      </c>
      <c r="O218" s="5">
        <f>IFERROR(IF(VLOOKUP(I218,Inputs!$A$20:$G$29,3,FALSE)="Base Increase",VLOOKUP(I218,Inputs!$A$7:$G$16,3,FALSE),0),0)</f>
        <v>0</v>
      </c>
      <c r="P218" s="5">
        <f>IFERROR(IF(VLOOKUP(I218,Inputs!$A$20:$G$29,4,FALSE)="Base Increase",VLOOKUP(I218,Inputs!$A$7:$G$16,4,FALSE),0),0)</f>
        <v>0</v>
      </c>
      <c r="Q218" s="5">
        <f>IFERROR(IF(F218=1,IF(VLOOKUP(I218,Inputs!$A$20:$G$29,5,FALSE)="Base Increase",VLOOKUP(I218,Inputs!$A$7:$G$16,5,FALSE),0),0),0)</f>
        <v>0</v>
      </c>
      <c r="R218" s="5">
        <f>IFERROR(IF(G218=1,IF(VLOOKUP(I218,Inputs!$A$20:$G$29,6,FALSE)="Base Increase",VLOOKUP(I218,Inputs!$A$7:$G$16,6,FALSE),0),0),0)</f>
        <v>0</v>
      </c>
      <c r="S218" s="5">
        <f>IFERROR(IF(H218=1,IF(VLOOKUP(I218,Inputs!$A$20:$G$29,7,FALSE)="Base Increase",VLOOKUP(I218,Inputs!$A$7:$G$16,7,FALSE),0),0),0)</f>
        <v>0</v>
      </c>
      <c r="T218" s="5">
        <f t="shared" si="18"/>
        <v>0</v>
      </c>
      <c r="U218" s="5">
        <f t="shared" si="19"/>
        <v>0</v>
      </c>
      <c r="V218" s="5">
        <f t="shared" si="20"/>
        <v>0</v>
      </c>
      <c r="W218" s="5">
        <f t="shared" si="21"/>
        <v>0</v>
      </c>
      <c r="X218" s="5">
        <f>IF(AND(I218&lt;=4,V218&gt;Inputs!$B$32),MAX(C218,Inputs!$B$32),V218)</f>
        <v>0</v>
      </c>
      <c r="Y218" s="5">
        <f>IF(AND(I218&lt;=4,W218&gt;Inputs!$B$32),MAX(C218,Inputs!$B$32),W218)</f>
        <v>0</v>
      </c>
      <c r="Z218" s="5">
        <f>IF(AND(I218&lt;=7,X218&gt;Inputs!$B$33),MAX(C218,Inputs!$B$33),X218)</f>
        <v>0</v>
      </c>
      <c r="AA218" s="5">
        <f>IF(W218&gt;Inputs!$B$34,Inputs!$B$34,Y218)</f>
        <v>0</v>
      </c>
      <c r="AB218" s="5">
        <f>IF(Z218&gt;Inputs!$B$34,Inputs!$B$34,Z218)</f>
        <v>0</v>
      </c>
      <c r="AC218" s="5">
        <f>IF(AA218&gt;Inputs!$B$34,Inputs!$B$34,AA218)</f>
        <v>0</v>
      </c>
      <c r="AD218" s="11">
        <f t="shared" si="22"/>
        <v>0</v>
      </c>
      <c r="AE218" s="11">
        <f t="shared" si="23"/>
        <v>0</v>
      </c>
    </row>
    <row r="219" spans="1:31" x14ac:dyDescent="0.25">
      <c r="A219" s="1">
        <f>'Salary and Rating'!A220</f>
        <v>0</v>
      </c>
      <c r="B219" s="1">
        <f>'Salary and Rating'!B220</f>
        <v>0</v>
      </c>
      <c r="C219" s="13">
        <f>IF(AND(D219=0,E219=1),'Salary and Rating'!C220,'2012-2013'!AD219)</f>
        <v>0</v>
      </c>
      <c r="D219" s="5">
        <v>0</v>
      </c>
      <c r="E219" s="5">
        <v>0</v>
      </c>
      <c r="F219" s="5">
        <v>0</v>
      </c>
      <c r="G219" s="5">
        <v>0</v>
      </c>
      <c r="H219" s="5">
        <v>0</v>
      </c>
      <c r="I219" s="5">
        <f>'Salary and Rating'!K220</f>
        <v>0</v>
      </c>
      <c r="J219" s="5">
        <f>IFERROR(IF(VLOOKUP(I219,Inputs!$A$20:$G$29,3,FALSE)="Stipend Award",VLOOKUP(I219,Inputs!$A$7:$G$16,3,FALSE),0),0)</f>
        <v>0</v>
      </c>
      <c r="K219" s="5">
        <f>IFERROR(IF(VLOOKUP(I219,Inputs!$A$20:$G$29,4,FALSE)="Stipend Award",VLOOKUP(I219,Inputs!$A$7:$G$16,4,FALSE),0),0)</f>
        <v>0</v>
      </c>
      <c r="L219" s="5">
        <f>IFERROR(IF(F219=1,IF(VLOOKUP(I219,Inputs!$A$20:$G$29,5,FALSE)="Stipend Award",VLOOKUP(I219,Inputs!$A$7:$G$16,5,FALSE),0),0),0)</f>
        <v>0</v>
      </c>
      <c r="M219" s="5">
        <f>IFERROR(IF(G219=1,IF(VLOOKUP(I219,Inputs!$A$20:$G$29,6,FALSE)="Stipend Award",VLOOKUP(I219,Inputs!$A$7:$G$16,6,FALSE),0),0),0)</f>
        <v>0</v>
      </c>
      <c r="N219" s="5">
        <f>IFERROR(IF(H219=1,IF(VLOOKUP(I219,Inputs!$A$20:$G$29,7,FALSE)="Stipend Award",VLOOKUP(I219,Inputs!$A$7:$G$16,7,FALSE),0),0),0)</f>
        <v>0</v>
      </c>
      <c r="O219" s="5">
        <f>IFERROR(IF(VLOOKUP(I219,Inputs!$A$20:$G$29,3,FALSE)="Base Increase",VLOOKUP(I219,Inputs!$A$7:$G$16,3,FALSE),0),0)</f>
        <v>0</v>
      </c>
      <c r="P219" s="5">
        <f>IFERROR(IF(VLOOKUP(I219,Inputs!$A$20:$G$29,4,FALSE)="Base Increase",VLOOKUP(I219,Inputs!$A$7:$G$16,4,FALSE),0),0)</f>
        <v>0</v>
      </c>
      <c r="Q219" s="5">
        <f>IFERROR(IF(F219=1,IF(VLOOKUP(I219,Inputs!$A$20:$G$29,5,FALSE)="Base Increase",VLOOKUP(I219,Inputs!$A$7:$G$16,5,FALSE),0),0),0)</f>
        <v>0</v>
      </c>
      <c r="R219" s="5">
        <f>IFERROR(IF(G219=1,IF(VLOOKUP(I219,Inputs!$A$20:$G$29,6,FALSE)="Base Increase",VLOOKUP(I219,Inputs!$A$7:$G$16,6,FALSE),0),0),0)</f>
        <v>0</v>
      </c>
      <c r="S219" s="5">
        <f>IFERROR(IF(H219=1,IF(VLOOKUP(I219,Inputs!$A$20:$G$29,7,FALSE)="Base Increase",VLOOKUP(I219,Inputs!$A$7:$G$16,7,FALSE),0),0),0)</f>
        <v>0</v>
      </c>
      <c r="T219" s="5">
        <f t="shared" si="18"/>
        <v>0</v>
      </c>
      <c r="U219" s="5">
        <f t="shared" si="19"/>
        <v>0</v>
      </c>
      <c r="V219" s="5">
        <f t="shared" si="20"/>
        <v>0</v>
      </c>
      <c r="W219" s="5">
        <f t="shared" si="21"/>
        <v>0</v>
      </c>
      <c r="X219" s="5">
        <f>IF(AND(I219&lt;=4,V219&gt;Inputs!$B$32),MAX(C219,Inputs!$B$32),V219)</f>
        <v>0</v>
      </c>
      <c r="Y219" s="5">
        <f>IF(AND(I219&lt;=4,W219&gt;Inputs!$B$32),MAX(C219,Inputs!$B$32),W219)</f>
        <v>0</v>
      </c>
      <c r="Z219" s="5">
        <f>IF(AND(I219&lt;=7,X219&gt;Inputs!$B$33),MAX(C219,Inputs!$B$33),X219)</f>
        <v>0</v>
      </c>
      <c r="AA219" s="5">
        <f>IF(W219&gt;Inputs!$B$34,Inputs!$B$34,Y219)</f>
        <v>0</v>
      </c>
      <c r="AB219" s="5">
        <f>IF(Z219&gt;Inputs!$B$34,Inputs!$B$34,Z219)</f>
        <v>0</v>
      </c>
      <c r="AC219" s="5">
        <f>IF(AA219&gt;Inputs!$B$34,Inputs!$B$34,AA219)</f>
        <v>0</v>
      </c>
      <c r="AD219" s="11">
        <f t="shared" si="22"/>
        <v>0</v>
      </c>
      <c r="AE219" s="11">
        <f t="shared" si="23"/>
        <v>0</v>
      </c>
    </row>
    <row r="220" spans="1:31" x14ac:dyDescent="0.25">
      <c r="A220" s="1">
        <f>'Salary and Rating'!A221</f>
        <v>0</v>
      </c>
      <c r="B220" s="1">
        <f>'Salary and Rating'!B221</f>
        <v>0</v>
      </c>
      <c r="C220" s="13">
        <f>IF(AND(D220=0,E220=1),'Salary and Rating'!C221,'2012-2013'!AD220)</f>
        <v>0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5">
        <f>'Salary and Rating'!K221</f>
        <v>0</v>
      </c>
      <c r="J220" s="5">
        <f>IFERROR(IF(VLOOKUP(I220,Inputs!$A$20:$G$29,3,FALSE)="Stipend Award",VLOOKUP(I220,Inputs!$A$7:$G$16,3,FALSE),0),0)</f>
        <v>0</v>
      </c>
      <c r="K220" s="5">
        <f>IFERROR(IF(VLOOKUP(I220,Inputs!$A$20:$G$29,4,FALSE)="Stipend Award",VLOOKUP(I220,Inputs!$A$7:$G$16,4,FALSE),0),0)</f>
        <v>0</v>
      </c>
      <c r="L220" s="5">
        <f>IFERROR(IF(F220=1,IF(VLOOKUP(I220,Inputs!$A$20:$G$29,5,FALSE)="Stipend Award",VLOOKUP(I220,Inputs!$A$7:$G$16,5,FALSE),0),0),0)</f>
        <v>0</v>
      </c>
      <c r="M220" s="5">
        <f>IFERROR(IF(G220=1,IF(VLOOKUP(I220,Inputs!$A$20:$G$29,6,FALSE)="Stipend Award",VLOOKUP(I220,Inputs!$A$7:$G$16,6,FALSE),0),0),0)</f>
        <v>0</v>
      </c>
      <c r="N220" s="5">
        <f>IFERROR(IF(H220=1,IF(VLOOKUP(I220,Inputs!$A$20:$G$29,7,FALSE)="Stipend Award",VLOOKUP(I220,Inputs!$A$7:$G$16,7,FALSE),0),0),0)</f>
        <v>0</v>
      </c>
      <c r="O220" s="5">
        <f>IFERROR(IF(VLOOKUP(I220,Inputs!$A$20:$G$29,3,FALSE)="Base Increase",VLOOKUP(I220,Inputs!$A$7:$G$16,3,FALSE),0),0)</f>
        <v>0</v>
      </c>
      <c r="P220" s="5">
        <f>IFERROR(IF(VLOOKUP(I220,Inputs!$A$20:$G$29,4,FALSE)="Base Increase",VLOOKUP(I220,Inputs!$A$7:$G$16,4,FALSE),0),0)</f>
        <v>0</v>
      </c>
      <c r="Q220" s="5">
        <f>IFERROR(IF(F220=1,IF(VLOOKUP(I220,Inputs!$A$20:$G$29,5,FALSE)="Base Increase",VLOOKUP(I220,Inputs!$A$7:$G$16,5,FALSE),0),0),0)</f>
        <v>0</v>
      </c>
      <c r="R220" s="5">
        <f>IFERROR(IF(G220=1,IF(VLOOKUP(I220,Inputs!$A$20:$G$29,6,FALSE)="Base Increase",VLOOKUP(I220,Inputs!$A$7:$G$16,6,FALSE),0),0),0)</f>
        <v>0</v>
      </c>
      <c r="S220" s="5">
        <f>IFERROR(IF(H220=1,IF(VLOOKUP(I220,Inputs!$A$20:$G$29,7,FALSE)="Base Increase",VLOOKUP(I220,Inputs!$A$7:$G$16,7,FALSE),0),0),0)</f>
        <v>0</v>
      </c>
      <c r="T220" s="5">
        <f t="shared" si="18"/>
        <v>0</v>
      </c>
      <c r="U220" s="5">
        <f t="shared" si="19"/>
        <v>0</v>
      </c>
      <c r="V220" s="5">
        <f t="shared" si="20"/>
        <v>0</v>
      </c>
      <c r="W220" s="5">
        <f t="shared" si="21"/>
        <v>0</v>
      </c>
      <c r="X220" s="5">
        <f>IF(AND(I220&lt;=4,V220&gt;Inputs!$B$32),MAX(C220,Inputs!$B$32),V220)</f>
        <v>0</v>
      </c>
      <c r="Y220" s="5">
        <f>IF(AND(I220&lt;=4,W220&gt;Inputs!$B$32),MAX(C220,Inputs!$B$32),W220)</f>
        <v>0</v>
      </c>
      <c r="Z220" s="5">
        <f>IF(AND(I220&lt;=7,X220&gt;Inputs!$B$33),MAX(C220,Inputs!$B$33),X220)</f>
        <v>0</v>
      </c>
      <c r="AA220" s="5">
        <f>IF(W220&gt;Inputs!$B$34,Inputs!$B$34,Y220)</f>
        <v>0</v>
      </c>
      <c r="AB220" s="5">
        <f>IF(Z220&gt;Inputs!$B$34,Inputs!$B$34,Z220)</f>
        <v>0</v>
      </c>
      <c r="AC220" s="5">
        <f>IF(AA220&gt;Inputs!$B$34,Inputs!$B$34,AA220)</f>
        <v>0</v>
      </c>
      <c r="AD220" s="11">
        <f t="shared" si="22"/>
        <v>0</v>
      </c>
      <c r="AE220" s="11">
        <f t="shared" si="23"/>
        <v>0</v>
      </c>
    </row>
    <row r="221" spans="1:31" x14ac:dyDescent="0.25">
      <c r="A221" s="1">
        <f>'Salary and Rating'!A222</f>
        <v>0</v>
      </c>
      <c r="B221" s="1">
        <f>'Salary and Rating'!B222</f>
        <v>0</v>
      </c>
      <c r="C221" s="13">
        <f>IF(AND(D221=0,E221=1),'Salary and Rating'!C222,'2012-2013'!AD221)</f>
        <v>0</v>
      </c>
      <c r="D221" s="5">
        <v>0</v>
      </c>
      <c r="E221" s="5">
        <v>0</v>
      </c>
      <c r="F221" s="5">
        <v>0</v>
      </c>
      <c r="G221" s="5">
        <v>0</v>
      </c>
      <c r="H221" s="5">
        <v>0</v>
      </c>
      <c r="I221" s="5">
        <f>'Salary and Rating'!K222</f>
        <v>0</v>
      </c>
      <c r="J221" s="5">
        <f>IFERROR(IF(VLOOKUP(I221,Inputs!$A$20:$G$29,3,FALSE)="Stipend Award",VLOOKUP(I221,Inputs!$A$7:$G$16,3,FALSE),0),0)</f>
        <v>0</v>
      </c>
      <c r="K221" s="5">
        <f>IFERROR(IF(VLOOKUP(I221,Inputs!$A$20:$G$29,4,FALSE)="Stipend Award",VLOOKUP(I221,Inputs!$A$7:$G$16,4,FALSE),0),0)</f>
        <v>0</v>
      </c>
      <c r="L221" s="5">
        <f>IFERROR(IF(F221=1,IF(VLOOKUP(I221,Inputs!$A$20:$G$29,5,FALSE)="Stipend Award",VLOOKUP(I221,Inputs!$A$7:$G$16,5,FALSE),0),0),0)</f>
        <v>0</v>
      </c>
      <c r="M221" s="5">
        <f>IFERROR(IF(G221=1,IF(VLOOKUP(I221,Inputs!$A$20:$G$29,6,FALSE)="Stipend Award",VLOOKUP(I221,Inputs!$A$7:$G$16,6,FALSE),0),0),0)</f>
        <v>0</v>
      </c>
      <c r="N221" s="5">
        <f>IFERROR(IF(H221=1,IF(VLOOKUP(I221,Inputs!$A$20:$G$29,7,FALSE)="Stipend Award",VLOOKUP(I221,Inputs!$A$7:$G$16,7,FALSE),0),0),0)</f>
        <v>0</v>
      </c>
      <c r="O221" s="5">
        <f>IFERROR(IF(VLOOKUP(I221,Inputs!$A$20:$G$29,3,FALSE)="Base Increase",VLOOKUP(I221,Inputs!$A$7:$G$16,3,FALSE),0),0)</f>
        <v>0</v>
      </c>
      <c r="P221" s="5">
        <f>IFERROR(IF(VLOOKUP(I221,Inputs!$A$20:$G$29,4,FALSE)="Base Increase",VLOOKUP(I221,Inputs!$A$7:$G$16,4,FALSE),0),0)</f>
        <v>0</v>
      </c>
      <c r="Q221" s="5">
        <f>IFERROR(IF(F221=1,IF(VLOOKUP(I221,Inputs!$A$20:$G$29,5,FALSE)="Base Increase",VLOOKUP(I221,Inputs!$A$7:$G$16,5,FALSE),0),0),0)</f>
        <v>0</v>
      </c>
      <c r="R221" s="5">
        <f>IFERROR(IF(G221=1,IF(VLOOKUP(I221,Inputs!$A$20:$G$29,6,FALSE)="Base Increase",VLOOKUP(I221,Inputs!$A$7:$G$16,6,FALSE),0),0),0)</f>
        <v>0</v>
      </c>
      <c r="S221" s="5">
        <f>IFERROR(IF(H221=1,IF(VLOOKUP(I221,Inputs!$A$20:$G$29,7,FALSE)="Base Increase",VLOOKUP(I221,Inputs!$A$7:$G$16,7,FALSE),0),0),0)</f>
        <v>0</v>
      </c>
      <c r="T221" s="5">
        <f t="shared" si="18"/>
        <v>0</v>
      </c>
      <c r="U221" s="5">
        <f t="shared" si="19"/>
        <v>0</v>
      </c>
      <c r="V221" s="5">
        <f t="shared" si="20"/>
        <v>0</v>
      </c>
      <c r="W221" s="5">
        <f t="shared" si="21"/>
        <v>0</v>
      </c>
      <c r="X221" s="5">
        <f>IF(AND(I221&lt;=4,V221&gt;Inputs!$B$32),MAX(C221,Inputs!$B$32),V221)</f>
        <v>0</v>
      </c>
      <c r="Y221" s="5">
        <f>IF(AND(I221&lt;=4,W221&gt;Inputs!$B$32),MAX(C221,Inputs!$B$32),W221)</f>
        <v>0</v>
      </c>
      <c r="Z221" s="5">
        <f>IF(AND(I221&lt;=7,X221&gt;Inputs!$B$33),MAX(C221,Inputs!$B$33),X221)</f>
        <v>0</v>
      </c>
      <c r="AA221" s="5">
        <f>IF(W221&gt;Inputs!$B$34,Inputs!$B$34,Y221)</f>
        <v>0</v>
      </c>
      <c r="AB221" s="5">
        <f>IF(Z221&gt;Inputs!$B$34,Inputs!$B$34,Z221)</f>
        <v>0</v>
      </c>
      <c r="AC221" s="5">
        <f>IF(AA221&gt;Inputs!$B$34,Inputs!$B$34,AA221)</f>
        <v>0</v>
      </c>
      <c r="AD221" s="11">
        <f t="shared" si="22"/>
        <v>0</v>
      </c>
      <c r="AE221" s="11">
        <f t="shared" si="23"/>
        <v>0</v>
      </c>
    </row>
    <row r="222" spans="1:31" x14ac:dyDescent="0.25">
      <c r="A222" s="1">
        <f>'Salary and Rating'!A223</f>
        <v>0</v>
      </c>
      <c r="B222" s="1">
        <f>'Salary and Rating'!B223</f>
        <v>0</v>
      </c>
      <c r="C222" s="13">
        <f>IF(AND(D222=0,E222=1),'Salary and Rating'!C223,'2012-2013'!AD222)</f>
        <v>0</v>
      </c>
      <c r="D222" s="5">
        <v>0</v>
      </c>
      <c r="E222" s="5">
        <v>0</v>
      </c>
      <c r="F222" s="5">
        <v>0</v>
      </c>
      <c r="G222" s="5">
        <v>0</v>
      </c>
      <c r="H222" s="5">
        <v>0</v>
      </c>
      <c r="I222" s="5">
        <f>'Salary and Rating'!K223</f>
        <v>0</v>
      </c>
      <c r="J222" s="5">
        <f>IFERROR(IF(VLOOKUP(I222,Inputs!$A$20:$G$29,3,FALSE)="Stipend Award",VLOOKUP(I222,Inputs!$A$7:$G$16,3,FALSE),0),0)</f>
        <v>0</v>
      </c>
      <c r="K222" s="5">
        <f>IFERROR(IF(VLOOKUP(I222,Inputs!$A$20:$G$29,4,FALSE)="Stipend Award",VLOOKUP(I222,Inputs!$A$7:$G$16,4,FALSE),0),0)</f>
        <v>0</v>
      </c>
      <c r="L222" s="5">
        <f>IFERROR(IF(F222=1,IF(VLOOKUP(I222,Inputs!$A$20:$G$29,5,FALSE)="Stipend Award",VLOOKUP(I222,Inputs!$A$7:$G$16,5,FALSE),0),0),0)</f>
        <v>0</v>
      </c>
      <c r="M222" s="5">
        <f>IFERROR(IF(G222=1,IF(VLOOKUP(I222,Inputs!$A$20:$G$29,6,FALSE)="Stipend Award",VLOOKUP(I222,Inputs!$A$7:$G$16,6,FALSE),0),0),0)</f>
        <v>0</v>
      </c>
      <c r="N222" s="5">
        <f>IFERROR(IF(H222=1,IF(VLOOKUP(I222,Inputs!$A$20:$G$29,7,FALSE)="Stipend Award",VLOOKUP(I222,Inputs!$A$7:$G$16,7,FALSE),0),0),0)</f>
        <v>0</v>
      </c>
      <c r="O222" s="5">
        <f>IFERROR(IF(VLOOKUP(I222,Inputs!$A$20:$G$29,3,FALSE)="Base Increase",VLOOKUP(I222,Inputs!$A$7:$G$16,3,FALSE),0),0)</f>
        <v>0</v>
      </c>
      <c r="P222" s="5">
        <f>IFERROR(IF(VLOOKUP(I222,Inputs!$A$20:$G$29,4,FALSE)="Base Increase",VLOOKUP(I222,Inputs!$A$7:$G$16,4,FALSE),0),0)</f>
        <v>0</v>
      </c>
      <c r="Q222" s="5">
        <f>IFERROR(IF(F222=1,IF(VLOOKUP(I222,Inputs!$A$20:$G$29,5,FALSE)="Base Increase",VLOOKUP(I222,Inputs!$A$7:$G$16,5,FALSE),0),0),0)</f>
        <v>0</v>
      </c>
      <c r="R222" s="5">
        <f>IFERROR(IF(G222=1,IF(VLOOKUP(I222,Inputs!$A$20:$G$29,6,FALSE)="Base Increase",VLOOKUP(I222,Inputs!$A$7:$G$16,6,FALSE),0),0),0)</f>
        <v>0</v>
      </c>
      <c r="S222" s="5">
        <f>IFERROR(IF(H222=1,IF(VLOOKUP(I222,Inputs!$A$20:$G$29,7,FALSE)="Base Increase",VLOOKUP(I222,Inputs!$A$7:$G$16,7,FALSE),0),0),0)</f>
        <v>0</v>
      </c>
      <c r="T222" s="5">
        <f t="shared" si="18"/>
        <v>0</v>
      </c>
      <c r="U222" s="5">
        <f t="shared" si="19"/>
        <v>0</v>
      </c>
      <c r="V222" s="5">
        <f t="shared" si="20"/>
        <v>0</v>
      </c>
      <c r="W222" s="5">
        <f t="shared" si="21"/>
        <v>0</v>
      </c>
      <c r="X222" s="5">
        <f>IF(AND(I222&lt;=4,V222&gt;Inputs!$B$32),MAX(C222,Inputs!$B$32),V222)</f>
        <v>0</v>
      </c>
      <c r="Y222" s="5">
        <f>IF(AND(I222&lt;=4,W222&gt;Inputs!$B$32),MAX(C222,Inputs!$B$32),W222)</f>
        <v>0</v>
      </c>
      <c r="Z222" s="5">
        <f>IF(AND(I222&lt;=7,X222&gt;Inputs!$B$33),MAX(C222,Inputs!$B$33),X222)</f>
        <v>0</v>
      </c>
      <c r="AA222" s="5">
        <f>IF(W222&gt;Inputs!$B$34,Inputs!$B$34,Y222)</f>
        <v>0</v>
      </c>
      <c r="AB222" s="5">
        <f>IF(Z222&gt;Inputs!$B$34,Inputs!$B$34,Z222)</f>
        <v>0</v>
      </c>
      <c r="AC222" s="5">
        <f>IF(AA222&gt;Inputs!$B$34,Inputs!$B$34,AA222)</f>
        <v>0</v>
      </c>
      <c r="AD222" s="11">
        <f t="shared" si="22"/>
        <v>0</v>
      </c>
      <c r="AE222" s="11">
        <f t="shared" si="23"/>
        <v>0</v>
      </c>
    </row>
    <row r="223" spans="1:31" x14ac:dyDescent="0.25">
      <c r="A223" s="1">
        <f>'Salary and Rating'!A224</f>
        <v>0</v>
      </c>
      <c r="B223" s="1">
        <f>'Salary and Rating'!B224</f>
        <v>0</v>
      </c>
      <c r="C223" s="13">
        <f>IF(AND(D223=0,E223=1),'Salary and Rating'!C224,'2012-2013'!AD223)</f>
        <v>0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5">
        <f>'Salary and Rating'!K224</f>
        <v>0</v>
      </c>
      <c r="J223" s="5">
        <f>IFERROR(IF(VLOOKUP(I223,Inputs!$A$20:$G$29,3,FALSE)="Stipend Award",VLOOKUP(I223,Inputs!$A$7:$G$16,3,FALSE),0),0)</f>
        <v>0</v>
      </c>
      <c r="K223" s="5">
        <f>IFERROR(IF(VLOOKUP(I223,Inputs!$A$20:$G$29,4,FALSE)="Stipend Award",VLOOKUP(I223,Inputs!$A$7:$G$16,4,FALSE),0),0)</f>
        <v>0</v>
      </c>
      <c r="L223" s="5">
        <f>IFERROR(IF(F223=1,IF(VLOOKUP(I223,Inputs!$A$20:$G$29,5,FALSE)="Stipend Award",VLOOKUP(I223,Inputs!$A$7:$G$16,5,FALSE),0),0),0)</f>
        <v>0</v>
      </c>
      <c r="M223" s="5">
        <f>IFERROR(IF(G223=1,IF(VLOOKUP(I223,Inputs!$A$20:$G$29,6,FALSE)="Stipend Award",VLOOKUP(I223,Inputs!$A$7:$G$16,6,FALSE),0),0),0)</f>
        <v>0</v>
      </c>
      <c r="N223" s="5">
        <f>IFERROR(IF(H223=1,IF(VLOOKUP(I223,Inputs!$A$20:$G$29,7,FALSE)="Stipend Award",VLOOKUP(I223,Inputs!$A$7:$G$16,7,FALSE),0),0),0)</f>
        <v>0</v>
      </c>
      <c r="O223" s="5">
        <f>IFERROR(IF(VLOOKUP(I223,Inputs!$A$20:$G$29,3,FALSE)="Base Increase",VLOOKUP(I223,Inputs!$A$7:$G$16,3,FALSE),0),0)</f>
        <v>0</v>
      </c>
      <c r="P223" s="5">
        <f>IFERROR(IF(VLOOKUP(I223,Inputs!$A$20:$G$29,4,FALSE)="Base Increase",VLOOKUP(I223,Inputs!$A$7:$G$16,4,FALSE),0),0)</f>
        <v>0</v>
      </c>
      <c r="Q223" s="5">
        <f>IFERROR(IF(F223=1,IF(VLOOKUP(I223,Inputs!$A$20:$G$29,5,FALSE)="Base Increase",VLOOKUP(I223,Inputs!$A$7:$G$16,5,FALSE),0),0),0)</f>
        <v>0</v>
      </c>
      <c r="R223" s="5">
        <f>IFERROR(IF(G223=1,IF(VLOOKUP(I223,Inputs!$A$20:$G$29,6,FALSE)="Base Increase",VLOOKUP(I223,Inputs!$A$7:$G$16,6,FALSE),0),0),0)</f>
        <v>0</v>
      </c>
      <c r="S223" s="5">
        <f>IFERROR(IF(H223=1,IF(VLOOKUP(I223,Inputs!$A$20:$G$29,7,FALSE)="Base Increase",VLOOKUP(I223,Inputs!$A$7:$G$16,7,FALSE),0),0),0)</f>
        <v>0</v>
      </c>
      <c r="T223" s="5">
        <f t="shared" si="18"/>
        <v>0</v>
      </c>
      <c r="U223" s="5">
        <f t="shared" si="19"/>
        <v>0</v>
      </c>
      <c r="V223" s="5">
        <f t="shared" si="20"/>
        <v>0</v>
      </c>
      <c r="W223" s="5">
        <f t="shared" si="21"/>
        <v>0</v>
      </c>
      <c r="X223" s="5">
        <f>IF(AND(I223&lt;=4,V223&gt;Inputs!$B$32),MAX(C223,Inputs!$B$32),V223)</f>
        <v>0</v>
      </c>
      <c r="Y223" s="5">
        <f>IF(AND(I223&lt;=4,W223&gt;Inputs!$B$32),MAX(C223,Inputs!$B$32),W223)</f>
        <v>0</v>
      </c>
      <c r="Z223" s="5">
        <f>IF(AND(I223&lt;=7,X223&gt;Inputs!$B$33),MAX(C223,Inputs!$B$33),X223)</f>
        <v>0</v>
      </c>
      <c r="AA223" s="5">
        <f>IF(W223&gt;Inputs!$B$34,Inputs!$B$34,Y223)</f>
        <v>0</v>
      </c>
      <c r="AB223" s="5">
        <f>IF(Z223&gt;Inputs!$B$34,Inputs!$B$34,Z223)</f>
        <v>0</v>
      </c>
      <c r="AC223" s="5">
        <f>IF(AA223&gt;Inputs!$B$34,Inputs!$B$34,AA223)</f>
        <v>0</v>
      </c>
      <c r="AD223" s="11">
        <f t="shared" si="22"/>
        <v>0</v>
      </c>
      <c r="AE223" s="11">
        <f t="shared" si="23"/>
        <v>0</v>
      </c>
    </row>
    <row r="224" spans="1:31" x14ac:dyDescent="0.25">
      <c r="A224" s="1">
        <f>'Salary and Rating'!A225</f>
        <v>0</v>
      </c>
      <c r="B224" s="1">
        <f>'Salary and Rating'!B225</f>
        <v>0</v>
      </c>
      <c r="C224" s="13">
        <f>IF(AND(D224=0,E224=1),'Salary and Rating'!C225,'2012-2013'!AD224)</f>
        <v>0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5">
        <f>'Salary and Rating'!K225</f>
        <v>0</v>
      </c>
      <c r="J224" s="5">
        <f>IFERROR(IF(VLOOKUP(I224,Inputs!$A$20:$G$29,3,FALSE)="Stipend Award",VLOOKUP(I224,Inputs!$A$7:$G$16,3,FALSE),0),0)</f>
        <v>0</v>
      </c>
      <c r="K224" s="5">
        <f>IFERROR(IF(VLOOKUP(I224,Inputs!$A$20:$G$29,4,FALSE)="Stipend Award",VLOOKUP(I224,Inputs!$A$7:$G$16,4,FALSE),0),0)</f>
        <v>0</v>
      </c>
      <c r="L224" s="5">
        <f>IFERROR(IF(F224=1,IF(VLOOKUP(I224,Inputs!$A$20:$G$29,5,FALSE)="Stipend Award",VLOOKUP(I224,Inputs!$A$7:$G$16,5,FALSE),0),0),0)</f>
        <v>0</v>
      </c>
      <c r="M224" s="5">
        <f>IFERROR(IF(G224=1,IF(VLOOKUP(I224,Inputs!$A$20:$G$29,6,FALSE)="Stipend Award",VLOOKUP(I224,Inputs!$A$7:$G$16,6,FALSE),0),0),0)</f>
        <v>0</v>
      </c>
      <c r="N224" s="5">
        <f>IFERROR(IF(H224=1,IF(VLOOKUP(I224,Inputs!$A$20:$G$29,7,FALSE)="Stipend Award",VLOOKUP(I224,Inputs!$A$7:$G$16,7,FALSE),0),0),0)</f>
        <v>0</v>
      </c>
      <c r="O224" s="5">
        <f>IFERROR(IF(VLOOKUP(I224,Inputs!$A$20:$G$29,3,FALSE)="Base Increase",VLOOKUP(I224,Inputs!$A$7:$G$16,3,FALSE),0),0)</f>
        <v>0</v>
      </c>
      <c r="P224" s="5">
        <f>IFERROR(IF(VLOOKUP(I224,Inputs!$A$20:$G$29,4,FALSE)="Base Increase",VLOOKUP(I224,Inputs!$A$7:$G$16,4,FALSE),0),0)</f>
        <v>0</v>
      </c>
      <c r="Q224" s="5">
        <f>IFERROR(IF(F224=1,IF(VLOOKUP(I224,Inputs!$A$20:$G$29,5,FALSE)="Base Increase",VLOOKUP(I224,Inputs!$A$7:$G$16,5,FALSE),0),0),0)</f>
        <v>0</v>
      </c>
      <c r="R224" s="5">
        <f>IFERROR(IF(G224=1,IF(VLOOKUP(I224,Inputs!$A$20:$G$29,6,FALSE)="Base Increase",VLOOKUP(I224,Inputs!$A$7:$G$16,6,FALSE),0),0),0)</f>
        <v>0</v>
      </c>
      <c r="S224" s="5">
        <f>IFERROR(IF(H224=1,IF(VLOOKUP(I224,Inputs!$A$20:$G$29,7,FALSE)="Base Increase",VLOOKUP(I224,Inputs!$A$7:$G$16,7,FALSE),0),0),0)</f>
        <v>0</v>
      </c>
      <c r="T224" s="5">
        <f t="shared" si="18"/>
        <v>0</v>
      </c>
      <c r="U224" s="5">
        <f t="shared" si="19"/>
        <v>0</v>
      </c>
      <c r="V224" s="5">
        <f t="shared" si="20"/>
        <v>0</v>
      </c>
      <c r="W224" s="5">
        <f t="shared" si="21"/>
        <v>0</v>
      </c>
      <c r="X224" s="5">
        <f>IF(AND(I224&lt;=4,V224&gt;Inputs!$B$32),MAX(C224,Inputs!$B$32),V224)</f>
        <v>0</v>
      </c>
      <c r="Y224" s="5">
        <f>IF(AND(I224&lt;=4,W224&gt;Inputs!$B$32),MAX(C224,Inputs!$B$32),W224)</f>
        <v>0</v>
      </c>
      <c r="Z224" s="5">
        <f>IF(AND(I224&lt;=7,X224&gt;Inputs!$B$33),MAX(C224,Inputs!$B$33),X224)</f>
        <v>0</v>
      </c>
      <c r="AA224" s="5">
        <f>IF(W224&gt;Inputs!$B$34,Inputs!$B$34,Y224)</f>
        <v>0</v>
      </c>
      <c r="AB224" s="5">
        <f>IF(Z224&gt;Inputs!$B$34,Inputs!$B$34,Z224)</f>
        <v>0</v>
      </c>
      <c r="AC224" s="5">
        <f>IF(AA224&gt;Inputs!$B$34,Inputs!$B$34,AA224)</f>
        <v>0</v>
      </c>
      <c r="AD224" s="11">
        <f t="shared" si="22"/>
        <v>0</v>
      </c>
      <c r="AE224" s="11">
        <f t="shared" si="23"/>
        <v>0</v>
      </c>
    </row>
    <row r="225" spans="1:31" x14ac:dyDescent="0.25">
      <c r="A225" s="1">
        <f>'Salary and Rating'!A226</f>
        <v>0</v>
      </c>
      <c r="B225" s="1">
        <f>'Salary and Rating'!B226</f>
        <v>0</v>
      </c>
      <c r="C225" s="13">
        <f>IF(AND(D225=0,E225=1),'Salary and Rating'!C226,'2012-2013'!AD225)</f>
        <v>0</v>
      </c>
      <c r="D225" s="5">
        <v>0</v>
      </c>
      <c r="E225" s="5">
        <v>0</v>
      </c>
      <c r="F225" s="5">
        <v>0</v>
      </c>
      <c r="G225" s="5">
        <v>0</v>
      </c>
      <c r="H225" s="5">
        <v>0</v>
      </c>
      <c r="I225" s="5">
        <f>'Salary and Rating'!K226</f>
        <v>0</v>
      </c>
      <c r="J225" s="5">
        <f>IFERROR(IF(VLOOKUP(I225,Inputs!$A$20:$G$29,3,FALSE)="Stipend Award",VLOOKUP(I225,Inputs!$A$7:$G$16,3,FALSE),0),0)</f>
        <v>0</v>
      </c>
      <c r="K225" s="5">
        <f>IFERROR(IF(VLOOKUP(I225,Inputs!$A$20:$G$29,4,FALSE)="Stipend Award",VLOOKUP(I225,Inputs!$A$7:$G$16,4,FALSE),0),0)</f>
        <v>0</v>
      </c>
      <c r="L225" s="5">
        <f>IFERROR(IF(F225=1,IF(VLOOKUP(I225,Inputs!$A$20:$G$29,5,FALSE)="Stipend Award",VLOOKUP(I225,Inputs!$A$7:$G$16,5,FALSE),0),0),0)</f>
        <v>0</v>
      </c>
      <c r="M225" s="5">
        <f>IFERROR(IF(G225=1,IF(VLOOKUP(I225,Inputs!$A$20:$G$29,6,FALSE)="Stipend Award",VLOOKUP(I225,Inputs!$A$7:$G$16,6,FALSE),0),0),0)</f>
        <v>0</v>
      </c>
      <c r="N225" s="5">
        <f>IFERROR(IF(H225=1,IF(VLOOKUP(I225,Inputs!$A$20:$G$29,7,FALSE)="Stipend Award",VLOOKUP(I225,Inputs!$A$7:$G$16,7,FALSE),0),0),0)</f>
        <v>0</v>
      </c>
      <c r="O225" s="5">
        <f>IFERROR(IF(VLOOKUP(I225,Inputs!$A$20:$G$29,3,FALSE)="Base Increase",VLOOKUP(I225,Inputs!$A$7:$G$16,3,FALSE),0),0)</f>
        <v>0</v>
      </c>
      <c r="P225" s="5">
        <f>IFERROR(IF(VLOOKUP(I225,Inputs!$A$20:$G$29,4,FALSE)="Base Increase",VLOOKUP(I225,Inputs!$A$7:$G$16,4,FALSE),0),0)</f>
        <v>0</v>
      </c>
      <c r="Q225" s="5">
        <f>IFERROR(IF(F225=1,IF(VLOOKUP(I225,Inputs!$A$20:$G$29,5,FALSE)="Base Increase",VLOOKUP(I225,Inputs!$A$7:$G$16,5,FALSE),0),0),0)</f>
        <v>0</v>
      </c>
      <c r="R225" s="5">
        <f>IFERROR(IF(G225=1,IF(VLOOKUP(I225,Inputs!$A$20:$G$29,6,FALSE)="Base Increase",VLOOKUP(I225,Inputs!$A$7:$G$16,6,FALSE),0),0),0)</f>
        <v>0</v>
      </c>
      <c r="S225" s="5">
        <f>IFERROR(IF(H225=1,IF(VLOOKUP(I225,Inputs!$A$20:$G$29,7,FALSE)="Base Increase",VLOOKUP(I225,Inputs!$A$7:$G$16,7,FALSE),0),0),0)</f>
        <v>0</v>
      </c>
      <c r="T225" s="5">
        <f t="shared" si="18"/>
        <v>0</v>
      </c>
      <c r="U225" s="5">
        <f t="shared" si="19"/>
        <v>0</v>
      </c>
      <c r="V225" s="5">
        <f t="shared" si="20"/>
        <v>0</v>
      </c>
      <c r="W225" s="5">
        <f t="shared" si="21"/>
        <v>0</v>
      </c>
      <c r="X225" s="5">
        <f>IF(AND(I225&lt;=4,V225&gt;Inputs!$B$32),MAX(C225,Inputs!$B$32),V225)</f>
        <v>0</v>
      </c>
      <c r="Y225" s="5">
        <f>IF(AND(I225&lt;=4,W225&gt;Inputs!$B$32),MAX(C225,Inputs!$B$32),W225)</f>
        <v>0</v>
      </c>
      <c r="Z225" s="5">
        <f>IF(AND(I225&lt;=7,X225&gt;Inputs!$B$33),MAX(C225,Inputs!$B$33),X225)</f>
        <v>0</v>
      </c>
      <c r="AA225" s="5">
        <f>IF(W225&gt;Inputs!$B$34,Inputs!$B$34,Y225)</f>
        <v>0</v>
      </c>
      <c r="AB225" s="5">
        <f>IF(Z225&gt;Inputs!$B$34,Inputs!$B$34,Z225)</f>
        <v>0</v>
      </c>
      <c r="AC225" s="5">
        <f>IF(AA225&gt;Inputs!$B$34,Inputs!$B$34,AA225)</f>
        <v>0</v>
      </c>
      <c r="AD225" s="11">
        <f t="shared" si="22"/>
        <v>0</v>
      </c>
      <c r="AE225" s="11">
        <f t="shared" si="23"/>
        <v>0</v>
      </c>
    </row>
    <row r="226" spans="1:31" x14ac:dyDescent="0.25">
      <c r="A226" s="1">
        <f>'Salary and Rating'!A227</f>
        <v>0</v>
      </c>
      <c r="B226" s="1">
        <f>'Salary and Rating'!B227</f>
        <v>0</v>
      </c>
      <c r="C226" s="13">
        <f>IF(AND(D226=0,E226=1),'Salary and Rating'!C227,'2012-2013'!AD226)</f>
        <v>0</v>
      </c>
      <c r="D226" s="5">
        <v>0</v>
      </c>
      <c r="E226" s="5">
        <v>0</v>
      </c>
      <c r="F226" s="5">
        <v>0</v>
      </c>
      <c r="G226" s="5">
        <v>0</v>
      </c>
      <c r="H226" s="5">
        <v>0</v>
      </c>
      <c r="I226" s="5">
        <f>'Salary and Rating'!K227</f>
        <v>0</v>
      </c>
      <c r="J226" s="5">
        <f>IFERROR(IF(VLOOKUP(I226,Inputs!$A$20:$G$29,3,FALSE)="Stipend Award",VLOOKUP(I226,Inputs!$A$7:$G$16,3,FALSE),0),0)</f>
        <v>0</v>
      </c>
      <c r="K226" s="5">
        <f>IFERROR(IF(VLOOKUP(I226,Inputs!$A$20:$G$29,4,FALSE)="Stipend Award",VLOOKUP(I226,Inputs!$A$7:$G$16,4,FALSE),0),0)</f>
        <v>0</v>
      </c>
      <c r="L226" s="5">
        <f>IFERROR(IF(F226=1,IF(VLOOKUP(I226,Inputs!$A$20:$G$29,5,FALSE)="Stipend Award",VLOOKUP(I226,Inputs!$A$7:$G$16,5,FALSE),0),0),0)</f>
        <v>0</v>
      </c>
      <c r="M226" s="5">
        <f>IFERROR(IF(G226=1,IF(VLOOKUP(I226,Inputs!$A$20:$G$29,6,FALSE)="Stipend Award",VLOOKUP(I226,Inputs!$A$7:$G$16,6,FALSE),0),0),0)</f>
        <v>0</v>
      </c>
      <c r="N226" s="5">
        <f>IFERROR(IF(H226=1,IF(VLOOKUP(I226,Inputs!$A$20:$G$29,7,FALSE)="Stipend Award",VLOOKUP(I226,Inputs!$A$7:$G$16,7,FALSE),0),0),0)</f>
        <v>0</v>
      </c>
      <c r="O226" s="5">
        <f>IFERROR(IF(VLOOKUP(I226,Inputs!$A$20:$G$29,3,FALSE)="Base Increase",VLOOKUP(I226,Inputs!$A$7:$G$16,3,FALSE),0),0)</f>
        <v>0</v>
      </c>
      <c r="P226" s="5">
        <f>IFERROR(IF(VLOOKUP(I226,Inputs!$A$20:$G$29,4,FALSE)="Base Increase",VLOOKUP(I226,Inputs!$A$7:$G$16,4,FALSE),0),0)</f>
        <v>0</v>
      </c>
      <c r="Q226" s="5">
        <f>IFERROR(IF(F226=1,IF(VLOOKUP(I226,Inputs!$A$20:$G$29,5,FALSE)="Base Increase",VLOOKUP(I226,Inputs!$A$7:$G$16,5,FALSE),0),0),0)</f>
        <v>0</v>
      </c>
      <c r="R226" s="5">
        <f>IFERROR(IF(G226=1,IF(VLOOKUP(I226,Inputs!$A$20:$G$29,6,FALSE)="Base Increase",VLOOKUP(I226,Inputs!$A$7:$G$16,6,FALSE),0),0),0)</f>
        <v>0</v>
      </c>
      <c r="S226" s="5">
        <f>IFERROR(IF(H226=1,IF(VLOOKUP(I226,Inputs!$A$20:$G$29,7,FALSE)="Base Increase",VLOOKUP(I226,Inputs!$A$7:$G$16,7,FALSE),0),0),0)</f>
        <v>0</v>
      </c>
      <c r="T226" s="5">
        <f t="shared" si="18"/>
        <v>0</v>
      </c>
      <c r="U226" s="5">
        <f t="shared" si="19"/>
        <v>0</v>
      </c>
      <c r="V226" s="5">
        <f t="shared" si="20"/>
        <v>0</v>
      </c>
      <c r="W226" s="5">
        <f t="shared" si="21"/>
        <v>0</v>
      </c>
      <c r="X226" s="5">
        <f>IF(AND(I226&lt;=4,V226&gt;Inputs!$B$32),MAX(C226,Inputs!$B$32),V226)</f>
        <v>0</v>
      </c>
      <c r="Y226" s="5">
        <f>IF(AND(I226&lt;=4,W226&gt;Inputs!$B$32),MAX(C226,Inputs!$B$32),W226)</f>
        <v>0</v>
      </c>
      <c r="Z226" s="5">
        <f>IF(AND(I226&lt;=7,X226&gt;Inputs!$B$33),MAX(C226,Inputs!$B$33),X226)</f>
        <v>0</v>
      </c>
      <c r="AA226" s="5">
        <f>IF(W226&gt;Inputs!$B$34,Inputs!$B$34,Y226)</f>
        <v>0</v>
      </c>
      <c r="AB226" s="5">
        <f>IF(Z226&gt;Inputs!$B$34,Inputs!$B$34,Z226)</f>
        <v>0</v>
      </c>
      <c r="AC226" s="5">
        <f>IF(AA226&gt;Inputs!$B$34,Inputs!$B$34,AA226)</f>
        <v>0</v>
      </c>
      <c r="AD226" s="11">
        <f t="shared" si="22"/>
        <v>0</v>
      </c>
      <c r="AE226" s="11">
        <f t="shared" si="23"/>
        <v>0</v>
      </c>
    </row>
    <row r="227" spans="1:31" x14ac:dyDescent="0.25">
      <c r="A227" s="1">
        <f>'Salary and Rating'!A228</f>
        <v>0</v>
      </c>
      <c r="B227" s="1">
        <f>'Salary and Rating'!B228</f>
        <v>0</v>
      </c>
      <c r="C227" s="13">
        <f>IF(AND(D227=0,E227=1),'Salary and Rating'!C228,'2012-2013'!AD227)</f>
        <v>0</v>
      </c>
      <c r="D227" s="5">
        <v>0</v>
      </c>
      <c r="E227" s="5">
        <v>0</v>
      </c>
      <c r="F227" s="5">
        <v>0</v>
      </c>
      <c r="G227" s="5">
        <v>0</v>
      </c>
      <c r="H227" s="5">
        <v>0</v>
      </c>
      <c r="I227" s="5">
        <f>'Salary and Rating'!K228</f>
        <v>0</v>
      </c>
      <c r="J227" s="5">
        <f>IFERROR(IF(VLOOKUP(I227,Inputs!$A$20:$G$29,3,FALSE)="Stipend Award",VLOOKUP(I227,Inputs!$A$7:$G$16,3,FALSE),0),0)</f>
        <v>0</v>
      </c>
      <c r="K227" s="5">
        <f>IFERROR(IF(VLOOKUP(I227,Inputs!$A$20:$G$29,4,FALSE)="Stipend Award",VLOOKUP(I227,Inputs!$A$7:$G$16,4,FALSE),0),0)</f>
        <v>0</v>
      </c>
      <c r="L227" s="5">
        <f>IFERROR(IF(F227=1,IF(VLOOKUP(I227,Inputs!$A$20:$G$29,5,FALSE)="Stipend Award",VLOOKUP(I227,Inputs!$A$7:$G$16,5,FALSE),0),0),0)</f>
        <v>0</v>
      </c>
      <c r="M227" s="5">
        <f>IFERROR(IF(G227=1,IF(VLOOKUP(I227,Inputs!$A$20:$G$29,6,FALSE)="Stipend Award",VLOOKUP(I227,Inputs!$A$7:$G$16,6,FALSE),0),0),0)</f>
        <v>0</v>
      </c>
      <c r="N227" s="5">
        <f>IFERROR(IF(H227=1,IF(VLOOKUP(I227,Inputs!$A$20:$G$29,7,FALSE)="Stipend Award",VLOOKUP(I227,Inputs!$A$7:$G$16,7,FALSE),0),0),0)</f>
        <v>0</v>
      </c>
      <c r="O227" s="5">
        <f>IFERROR(IF(VLOOKUP(I227,Inputs!$A$20:$G$29,3,FALSE)="Base Increase",VLOOKUP(I227,Inputs!$A$7:$G$16,3,FALSE),0),0)</f>
        <v>0</v>
      </c>
      <c r="P227" s="5">
        <f>IFERROR(IF(VLOOKUP(I227,Inputs!$A$20:$G$29,4,FALSE)="Base Increase",VLOOKUP(I227,Inputs!$A$7:$G$16,4,FALSE),0),0)</f>
        <v>0</v>
      </c>
      <c r="Q227" s="5">
        <f>IFERROR(IF(F227=1,IF(VLOOKUP(I227,Inputs!$A$20:$G$29,5,FALSE)="Base Increase",VLOOKUP(I227,Inputs!$A$7:$G$16,5,FALSE),0),0),0)</f>
        <v>0</v>
      </c>
      <c r="R227" s="5">
        <f>IFERROR(IF(G227=1,IF(VLOOKUP(I227,Inputs!$A$20:$G$29,6,FALSE)="Base Increase",VLOOKUP(I227,Inputs!$A$7:$G$16,6,FALSE),0),0),0)</f>
        <v>0</v>
      </c>
      <c r="S227" s="5">
        <f>IFERROR(IF(H227=1,IF(VLOOKUP(I227,Inputs!$A$20:$G$29,7,FALSE)="Base Increase",VLOOKUP(I227,Inputs!$A$7:$G$16,7,FALSE),0),0),0)</f>
        <v>0</v>
      </c>
      <c r="T227" s="5">
        <f t="shared" si="18"/>
        <v>0</v>
      </c>
      <c r="U227" s="5">
        <f t="shared" si="19"/>
        <v>0</v>
      </c>
      <c r="V227" s="5">
        <f t="shared" si="20"/>
        <v>0</v>
      </c>
      <c r="W227" s="5">
        <f t="shared" si="21"/>
        <v>0</v>
      </c>
      <c r="X227" s="5">
        <f>IF(AND(I227&lt;=4,V227&gt;Inputs!$B$32),MAX(C227,Inputs!$B$32),V227)</f>
        <v>0</v>
      </c>
      <c r="Y227" s="5">
        <f>IF(AND(I227&lt;=4,W227&gt;Inputs!$B$32),MAX(C227,Inputs!$B$32),W227)</f>
        <v>0</v>
      </c>
      <c r="Z227" s="5">
        <f>IF(AND(I227&lt;=7,X227&gt;Inputs!$B$33),MAX(C227,Inputs!$B$33),X227)</f>
        <v>0</v>
      </c>
      <c r="AA227" s="5">
        <f>IF(W227&gt;Inputs!$B$34,Inputs!$B$34,Y227)</f>
        <v>0</v>
      </c>
      <c r="AB227" s="5">
        <f>IF(Z227&gt;Inputs!$B$34,Inputs!$B$34,Z227)</f>
        <v>0</v>
      </c>
      <c r="AC227" s="5">
        <f>IF(AA227&gt;Inputs!$B$34,Inputs!$B$34,AA227)</f>
        <v>0</v>
      </c>
      <c r="AD227" s="11">
        <f t="shared" si="22"/>
        <v>0</v>
      </c>
      <c r="AE227" s="11">
        <f t="shared" si="23"/>
        <v>0</v>
      </c>
    </row>
    <row r="228" spans="1:31" x14ac:dyDescent="0.25">
      <c r="A228" s="1">
        <f>'Salary and Rating'!A229</f>
        <v>0</v>
      </c>
      <c r="B228" s="1">
        <f>'Salary and Rating'!B229</f>
        <v>0</v>
      </c>
      <c r="C228" s="13">
        <f>IF(AND(D228=0,E228=1),'Salary and Rating'!C229,'2012-2013'!AD228)</f>
        <v>0</v>
      </c>
      <c r="D228" s="5">
        <v>0</v>
      </c>
      <c r="E228" s="5">
        <v>0</v>
      </c>
      <c r="F228" s="5">
        <v>0</v>
      </c>
      <c r="G228" s="5">
        <v>0</v>
      </c>
      <c r="H228" s="5">
        <v>0</v>
      </c>
      <c r="I228" s="5">
        <f>'Salary and Rating'!K229</f>
        <v>0</v>
      </c>
      <c r="J228" s="5">
        <f>IFERROR(IF(VLOOKUP(I228,Inputs!$A$20:$G$29,3,FALSE)="Stipend Award",VLOOKUP(I228,Inputs!$A$7:$G$16,3,FALSE),0),0)</f>
        <v>0</v>
      </c>
      <c r="K228" s="5">
        <f>IFERROR(IF(VLOOKUP(I228,Inputs!$A$20:$G$29,4,FALSE)="Stipend Award",VLOOKUP(I228,Inputs!$A$7:$G$16,4,FALSE),0),0)</f>
        <v>0</v>
      </c>
      <c r="L228" s="5">
        <f>IFERROR(IF(F228=1,IF(VLOOKUP(I228,Inputs!$A$20:$G$29,5,FALSE)="Stipend Award",VLOOKUP(I228,Inputs!$A$7:$G$16,5,FALSE),0),0),0)</f>
        <v>0</v>
      </c>
      <c r="M228" s="5">
        <f>IFERROR(IF(G228=1,IF(VLOOKUP(I228,Inputs!$A$20:$G$29,6,FALSE)="Stipend Award",VLOOKUP(I228,Inputs!$A$7:$G$16,6,FALSE),0),0),0)</f>
        <v>0</v>
      </c>
      <c r="N228" s="5">
        <f>IFERROR(IF(H228=1,IF(VLOOKUP(I228,Inputs!$A$20:$G$29,7,FALSE)="Stipend Award",VLOOKUP(I228,Inputs!$A$7:$G$16,7,FALSE),0),0),0)</f>
        <v>0</v>
      </c>
      <c r="O228" s="5">
        <f>IFERROR(IF(VLOOKUP(I228,Inputs!$A$20:$G$29,3,FALSE)="Base Increase",VLOOKUP(I228,Inputs!$A$7:$G$16,3,FALSE),0),0)</f>
        <v>0</v>
      </c>
      <c r="P228" s="5">
        <f>IFERROR(IF(VLOOKUP(I228,Inputs!$A$20:$G$29,4,FALSE)="Base Increase",VLOOKUP(I228,Inputs!$A$7:$G$16,4,FALSE),0),0)</f>
        <v>0</v>
      </c>
      <c r="Q228" s="5">
        <f>IFERROR(IF(F228=1,IF(VLOOKUP(I228,Inputs!$A$20:$G$29,5,FALSE)="Base Increase",VLOOKUP(I228,Inputs!$A$7:$G$16,5,FALSE),0),0),0)</f>
        <v>0</v>
      </c>
      <c r="R228" s="5">
        <f>IFERROR(IF(G228=1,IF(VLOOKUP(I228,Inputs!$A$20:$G$29,6,FALSE)="Base Increase",VLOOKUP(I228,Inputs!$A$7:$G$16,6,FALSE),0),0),0)</f>
        <v>0</v>
      </c>
      <c r="S228" s="5">
        <f>IFERROR(IF(H228=1,IF(VLOOKUP(I228,Inputs!$A$20:$G$29,7,FALSE)="Base Increase",VLOOKUP(I228,Inputs!$A$7:$G$16,7,FALSE),0),0),0)</f>
        <v>0</v>
      </c>
      <c r="T228" s="5">
        <f t="shared" si="18"/>
        <v>0</v>
      </c>
      <c r="U228" s="5">
        <f t="shared" si="19"/>
        <v>0</v>
      </c>
      <c r="V228" s="5">
        <f t="shared" si="20"/>
        <v>0</v>
      </c>
      <c r="W228" s="5">
        <f t="shared" si="21"/>
        <v>0</v>
      </c>
      <c r="X228" s="5">
        <f>IF(AND(I228&lt;=4,V228&gt;Inputs!$B$32),MAX(C228,Inputs!$B$32),V228)</f>
        <v>0</v>
      </c>
      <c r="Y228" s="5">
        <f>IF(AND(I228&lt;=4,W228&gt;Inputs!$B$32),MAX(C228,Inputs!$B$32),W228)</f>
        <v>0</v>
      </c>
      <c r="Z228" s="5">
        <f>IF(AND(I228&lt;=7,X228&gt;Inputs!$B$33),MAX(C228,Inputs!$B$33),X228)</f>
        <v>0</v>
      </c>
      <c r="AA228" s="5">
        <f>IF(W228&gt;Inputs!$B$34,Inputs!$B$34,Y228)</f>
        <v>0</v>
      </c>
      <c r="AB228" s="5">
        <f>IF(Z228&gt;Inputs!$B$34,Inputs!$B$34,Z228)</f>
        <v>0</v>
      </c>
      <c r="AC228" s="5">
        <f>IF(AA228&gt;Inputs!$B$34,Inputs!$B$34,AA228)</f>
        <v>0</v>
      </c>
      <c r="AD228" s="11">
        <f t="shared" si="22"/>
        <v>0</v>
      </c>
      <c r="AE228" s="11">
        <f t="shared" si="23"/>
        <v>0</v>
      </c>
    </row>
    <row r="229" spans="1:31" x14ac:dyDescent="0.25">
      <c r="A229" s="1">
        <f>'Salary and Rating'!A230</f>
        <v>0</v>
      </c>
      <c r="B229" s="1">
        <f>'Salary and Rating'!B230</f>
        <v>0</v>
      </c>
      <c r="C229" s="13">
        <f>IF(AND(D229=0,E229=1),'Salary and Rating'!C230,'2012-2013'!AD229)</f>
        <v>0</v>
      </c>
      <c r="D229" s="5">
        <v>0</v>
      </c>
      <c r="E229" s="5">
        <v>0</v>
      </c>
      <c r="F229" s="5">
        <v>0</v>
      </c>
      <c r="G229" s="5">
        <v>0</v>
      </c>
      <c r="H229" s="5">
        <v>0</v>
      </c>
      <c r="I229" s="5">
        <f>'Salary and Rating'!K230</f>
        <v>0</v>
      </c>
      <c r="J229" s="5">
        <f>IFERROR(IF(VLOOKUP(I229,Inputs!$A$20:$G$29,3,FALSE)="Stipend Award",VLOOKUP(I229,Inputs!$A$7:$G$16,3,FALSE),0),0)</f>
        <v>0</v>
      </c>
      <c r="K229" s="5">
        <f>IFERROR(IF(VLOOKUP(I229,Inputs!$A$20:$G$29,4,FALSE)="Stipend Award",VLOOKUP(I229,Inputs!$A$7:$G$16,4,FALSE),0),0)</f>
        <v>0</v>
      </c>
      <c r="L229" s="5">
        <f>IFERROR(IF(F229=1,IF(VLOOKUP(I229,Inputs!$A$20:$G$29,5,FALSE)="Stipend Award",VLOOKUP(I229,Inputs!$A$7:$G$16,5,FALSE),0),0),0)</f>
        <v>0</v>
      </c>
      <c r="M229" s="5">
        <f>IFERROR(IF(G229=1,IF(VLOOKUP(I229,Inputs!$A$20:$G$29,6,FALSE)="Stipend Award",VLOOKUP(I229,Inputs!$A$7:$G$16,6,FALSE),0),0),0)</f>
        <v>0</v>
      </c>
      <c r="N229" s="5">
        <f>IFERROR(IF(H229=1,IF(VLOOKUP(I229,Inputs!$A$20:$G$29,7,FALSE)="Stipend Award",VLOOKUP(I229,Inputs!$A$7:$G$16,7,FALSE),0),0),0)</f>
        <v>0</v>
      </c>
      <c r="O229" s="5">
        <f>IFERROR(IF(VLOOKUP(I229,Inputs!$A$20:$G$29,3,FALSE)="Base Increase",VLOOKUP(I229,Inputs!$A$7:$G$16,3,FALSE),0),0)</f>
        <v>0</v>
      </c>
      <c r="P229" s="5">
        <f>IFERROR(IF(VLOOKUP(I229,Inputs!$A$20:$G$29,4,FALSE)="Base Increase",VLOOKUP(I229,Inputs!$A$7:$G$16,4,FALSE),0),0)</f>
        <v>0</v>
      </c>
      <c r="Q229" s="5">
        <f>IFERROR(IF(F229=1,IF(VLOOKUP(I229,Inputs!$A$20:$G$29,5,FALSE)="Base Increase",VLOOKUP(I229,Inputs!$A$7:$G$16,5,FALSE),0),0),0)</f>
        <v>0</v>
      </c>
      <c r="R229" s="5">
        <f>IFERROR(IF(G229=1,IF(VLOOKUP(I229,Inputs!$A$20:$G$29,6,FALSE)="Base Increase",VLOOKUP(I229,Inputs!$A$7:$G$16,6,FALSE),0),0),0)</f>
        <v>0</v>
      </c>
      <c r="S229" s="5">
        <f>IFERROR(IF(H229=1,IF(VLOOKUP(I229,Inputs!$A$20:$G$29,7,FALSE)="Base Increase",VLOOKUP(I229,Inputs!$A$7:$G$16,7,FALSE),0),0),0)</f>
        <v>0</v>
      </c>
      <c r="T229" s="5">
        <f t="shared" si="18"/>
        <v>0</v>
      </c>
      <c r="U229" s="5">
        <f t="shared" si="19"/>
        <v>0</v>
      </c>
      <c r="V229" s="5">
        <f t="shared" si="20"/>
        <v>0</v>
      </c>
      <c r="W229" s="5">
        <f t="shared" si="21"/>
        <v>0</v>
      </c>
      <c r="X229" s="5">
        <f>IF(AND(I229&lt;=4,V229&gt;Inputs!$B$32),MAX(C229,Inputs!$B$32),V229)</f>
        <v>0</v>
      </c>
      <c r="Y229" s="5">
        <f>IF(AND(I229&lt;=4,W229&gt;Inputs!$B$32),MAX(C229,Inputs!$B$32),W229)</f>
        <v>0</v>
      </c>
      <c r="Z229" s="5">
        <f>IF(AND(I229&lt;=7,X229&gt;Inputs!$B$33),MAX(C229,Inputs!$B$33),X229)</f>
        <v>0</v>
      </c>
      <c r="AA229" s="5">
        <f>IF(W229&gt;Inputs!$B$34,Inputs!$B$34,Y229)</f>
        <v>0</v>
      </c>
      <c r="AB229" s="5">
        <f>IF(Z229&gt;Inputs!$B$34,Inputs!$B$34,Z229)</f>
        <v>0</v>
      </c>
      <c r="AC229" s="5">
        <f>IF(AA229&gt;Inputs!$B$34,Inputs!$B$34,AA229)</f>
        <v>0</v>
      </c>
      <c r="AD229" s="11">
        <f t="shared" si="22"/>
        <v>0</v>
      </c>
      <c r="AE229" s="11">
        <f t="shared" si="23"/>
        <v>0</v>
      </c>
    </row>
    <row r="230" spans="1:31" x14ac:dyDescent="0.25">
      <c r="A230" s="1">
        <f>'Salary and Rating'!A231</f>
        <v>0</v>
      </c>
      <c r="B230" s="1">
        <f>'Salary and Rating'!B231</f>
        <v>0</v>
      </c>
      <c r="C230" s="13">
        <f>IF(AND(D230=0,E230=1),'Salary and Rating'!C231,'2012-2013'!AD230)</f>
        <v>0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5">
        <f>'Salary and Rating'!K231</f>
        <v>0</v>
      </c>
      <c r="J230" s="5">
        <f>IFERROR(IF(VLOOKUP(I230,Inputs!$A$20:$G$29,3,FALSE)="Stipend Award",VLOOKUP(I230,Inputs!$A$7:$G$16,3,FALSE),0),0)</f>
        <v>0</v>
      </c>
      <c r="K230" s="5">
        <f>IFERROR(IF(VLOOKUP(I230,Inputs!$A$20:$G$29,4,FALSE)="Stipend Award",VLOOKUP(I230,Inputs!$A$7:$G$16,4,FALSE),0),0)</f>
        <v>0</v>
      </c>
      <c r="L230" s="5">
        <f>IFERROR(IF(F230=1,IF(VLOOKUP(I230,Inputs!$A$20:$G$29,5,FALSE)="Stipend Award",VLOOKUP(I230,Inputs!$A$7:$G$16,5,FALSE),0),0),0)</f>
        <v>0</v>
      </c>
      <c r="M230" s="5">
        <f>IFERROR(IF(G230=1,IF(VLOOKUP(I230,Inputs!$A$20:$G$29,6,FALSE)="Stipend Award",VLOOKUP(I230,Inputs!$A$7:$G$16,6,FALSE),0),0),0)</f>
        <v>0</v>
      </c>
      <c r="N230" s="5">
        <f>IFERROR(IF(H230=1,IF(VLOOKUP(I230,Inputs!$A$20:$G$29,7,FALSE)="Stipend Award",VLOOKUP(I230,Inputs!$A$7:$G$16,7,FALSE),0),0),0)</f>
        <v>0</v>
      </c>
      <c r="O230" s="5">
        <f>IFERROR(IF(VLOOKUP(I230,Inputs!$A$20:$G$29,3,FALSE)="Base Increase",VLOOKUP(I230,Inputs!$A$7:$G$16,3,FALSE),0),0)</f>
        <v>0</v>
      </c>
      <c r="P230" s="5">
        <f>IFERROR(IF(VLOOKUP(I230,Inputs!$A$20:$G$29,4,FALSE)="Base Increase",VLOOKUP(I230,Inputs!$A$7:$G$16,4,FALSE),0),0)</f>
        <v>0</v>
      </c>
      <c r="Q230" s="5">
        <f>IFERROR(IF(F230=1,IF(VLOOKUP(I230,Inputs!$A$20:$G$29,5,FALSE)="Base Increase",VLOOKUP(I230,Inputs!$A$7:$G$16,5,FALSE),0),0),0)</f>
        <v>0</v>
      </c>
      <c r="R230" s="5">
        <f>IFERROR(IF(G230=1,IF(VLOOKUP(I230,Inputs!$A$20:$G$29,6,FALSE)="Base Increase",VLOOKUP(I230,Inputs!$A$7:$G$16,6,FALSE),0),0),0)</f>
        <v>0</v>
      </c>
      <c r="S230" s="5">
        <f>IFERROR(IF(H230=1,IF(VLOOKUP(I230,Inputs!$A$20:$G$29,7,FALSE)="Base Increase",VLOOKUP(I230,Inputs!$A$7:$G$16,7,FALSE),0),0),0)</f>
        <v>0</v>
      </c>
      <c r="T230" s="5">
        <f t="shared" si="18"/>
        <v>0</v>
      </c>
      <c r="U230" s="5">
        <f t="shared" si="19"/>
        <v>0</v>
      </c>
      <c r="V230" s="5">
        <f t="shared" si="20"/>
        <v>0</v>
      </c>
      <c r="W230" s="5">
        <f t="shared" si="21"/>
        <v>0</v>
      </c>
      <c r="X230" s="5">
        <f>IF(AND(I230&lt;=4,V230&gt;Inputs!$B$32),MAX(C230,Inputs!$B$32),V230)</f>
        <v>0</v>
      </c>
      <c r="Y230" s="5">
        <f>IF(AND(I230&lt;=4,W230&gt;Inputs!$B$32),MAX(C230,Inputs!$B$32),W230)</f>
        <v>0</v>
      </c>
      <c r="Z230" s="5">
        <f>IF(AND(I230&lt;=7,X230&gt;Inputs!$B$33),MAX(C230,Inputs!$B$33),X230)</f>
        <v>0</v>
      </c>
      <c r="AA230" s="5">
        <f>IF(W230&gt;Inputs!$B$34,Inputs!$B$34,Y230)</f>
        <v>0</v>
      </c>
      <c r="AB230" s="5">
        <f>IF(Z230&gt;Inputs!$B$34,Inputs!$B$34,Z230)</f>
        <v>0</v>
      </c>
      <c r="AC230" s="5">
        <f>IF(AA230&gt;Inputs!$B$34,Inputs!$B$34,AA230)</f>
        <v>0</v>
      </c>
      <c r="AD230" s="11">
        <f t="shared" si="22"/>
        <v>0</v>
      </c>
      <c r="AE230" s="11">
        <f t="shared" si="23"/>
        <v>0</v>
      </c>
    </row>
    <row r="231" spans="1:31" x14ac:dyDescent="0.25">
      <c r="A231" s="1">
        <f>'Salary and Rating'!A232</f>
        <v>0</v>
      </c>
      <c r="B231" s="1">
        <f>'Salary and Rating'!B232</f>
        <v>0</v>
      </c>
      <c r="C231" s="13">
        <f>IF(AND(D231=0,E231=1),'Salary and Rating'!C232,'2012-2013'!AD231)</f>
        <v>0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>
        <f>'Salary and Rating'!K232</f>
        <v>0</v>
      </c>
      <c r="J231" s="5">
        <f>IFERROR(IF(VLOOKUP(I231,Inputs!$A$20:$G$29,3,FALSE)="Stipend Award",VLOOKUP(I231,Inputs!$A$7:$G$16,3,FALSE),0),0)</f>
        <v>0</v>
      </c>
      <c r="K231" s="5">
        <f>IFERROR(IF(VLOOKUP(I231,Inputs!$A$20:$G$29,4,FALSE)="Stipend Award",VLOOKUP(I231,Inputs!$A$7:$G$16,4,FALSE),0),0)</f>
        <v>0</v>
      </c>
      <c r="L231" s="5">
        <f>IFERROR(IF(F231=1,IF(VLOOKUP(I231,Inputs!$A$20:$G$29,5,FALSE)="Stipend Award",VLOOKUP(I231,Inputs!$A$7:$G$16,5,FALSE),0),0),0)</f>
        <v>0</v>
      </c>
      <c r="M231" s="5">
        <f>IFERROR(IF(G231=1,IF(VLOOKUP(I231,Inputs!$A$20:$G$29,6,FALSE)="Stipend Award",VLOOKUP(I231,Inputs!$A$7:$G$16,6,FALSE),0),0),0)</f>
        <v>0</v>
      </c>
      <c r="N231" s="5">
        <f>IFERROR(IF(H231=1,IF(VLOOKUP(I231,Inputs!$A$20:$G$29,7,FALSE)="Stipend Award",VLOOKUP(I231,Inputs!$A$7:$G$16,7,FALSE),0),0),0)</f>
        <v>0</v>
      </c>
      <c r="O231" s="5">
        <f>IFERROR(IF(VLOOKUP(I231,Inputs!$A$20:$G$29,3,FALSE)="Base Increase",VLOOKUP(I231,Inputs!$A$7:$G$16,3,FALSE),0),0)</f>
        <v>0</v>
      </c>
      <c r="P231" s="5">
        <f>IFERROR(IF(VLOOKUP(I231,Inputs!$A$20:$G$29,4,FALSE)="Base Increase",VLOOKUP(I231,Inputs!$A$7:$G$16,4,FALSE),0),0)</f>
        <v>0</v>
      </c>
      <c r="Q231" s="5">
        <f>IFERROR(IF(F231=1,IF(VLOOKUP(I231,Inputs!$A$20:$G$29,5,FALSE)="Base Increase",VLOOKUP(I231,Inputs!$A$7:$G$16,5,FALSE),0),0),0)</f>
        <v>0</v>
      </c>
      <c r="R231" s="5">
        <f>IFERROR(IF(G231=1,IF(VLOOKUP(I231,Inputs!$A$20:$G$29,6,FALSE)="Base Increase",VLOOKUP(I231,Inputs!$A$7:$G$16,6,FALSE),0),0),0)</f>
        <v>0</v>
      </c>
      <c r="S231" s="5">
        <f>IFERROR(IF(H231=1,IF(VLOOKUP(I231,Inputs!$A$20:$G$29,7,FALSE)="Base Increase",VLOOKUP(I231,Inputs!$A$7:$G$16,7,FALSE),0),0),0)</f>
        <v>0</v>
      </c>
      <c r="T231" s="5">
        <f t="shared" si="18"/>
        <v>0</v>
      </c>
      <c r="U231" s="5">
        <f t="shared" si="19"/>
        <v>0</v>
      </c>
      <c r="V231" s="5">
        <f t="shared" si="20"/>
        <v>0</v>
      </c>
      <c r="W231" s="5">
        <f t="shared" si="21"/>
        <v>0</v>
      </c>
      <c r="X231" s="5">
        <f>IF(AND(I231&lt;=4,V231&gt;Inputs!$B$32),MAX(C231,Inputs!$B$32),V231)</f>
        <v>0</v>
      </c>
      <c r="Y231" s="5">
        <f>IF(AND(I231&lt;=4,W231&gt;Inputs!$B$32),MAX(C231,Inputs!$B$32),W231)</f>
        <v>0</v>
      </c>
      <c r="Z231" s="5">
        <f>IF(AND(I231&lt;=7,X231&gt;Inputs!$B$33),MAX(C231,Inputs!$B$33),X231)</f>
        <v>0</v>
      </c>
      <c r="AA231" s="5">
        <f>IF(W231&gt;Inputs!$B$34,Inputs!$B$34,Y231)</f>
        <v>0</v>
      </c>
      <c r="AB231" s="5">
        <f>IF(Z231&gt;Inputs!$B$34,Inputs!$B$34,Z231)</f>
        <v>0</v>
      </c>
      <c r="AC231" s="5">
        <f>IF(AA231&gt;Inputs!$B$34,Inputs!$B$34,AA231)</f>
        <v>0</v>
      </c>
      <c r="AD231" s="11">
        <f t="shared" si="22"/>
        <v>0</v>
      </c>
      <c r="AE231" s="11">
        <f t="shared" si="23"/>
        <v>0</v>
      </c>
    </row>
    <row r="232" spans="1:31" x14ac:dyDescent="0.25">
      <c r="A232" s="1">
        <f>'Salary and Rating'!A233</f>
        <v>0</v>
      </c>
      <c r="B232" s="1">
        <f>'Salary and Rating'!B233</f>
        <v>0</v>
      </c>
      <c r="C232" s="13">
        <f>IF(AND(D232=0,E232=1),'Salary and Rating'!C233,'2012-2013'!AD232)</f>
        <v>0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f>'Salary and Rating'!K233</f>
        <v>0</v>
      </c>
      <c r="J232" s="5">
        <f>IFERROR(IF(VLOOKUP(I232,Inputs!$A$20:$G$29,3,FALSE)="Stipend Award",VLOOKUP(I232,Inputs!$A$7:$G$16,3,FALSE),0),0)</f>
        <v>0</v>
      </c>
      <c r="K232" s="5">
        <f>IFERROR(IF(VLOOKUP(I232,Inputs!$A$20:$G$29,4,FALSE)="Stipend Award",VLOOKUP(I232,Inputs!$A$7:$G$16,4,FALSE),0),0)</f>
        <v>0</v>
      </c>
      <c r="L232" s="5">
        <f>IFERROR(IF(F232=1,IF(VLOOKUP(I232,Inputs!$A$20:$G$29,5,FALSE)="Stipend Award",VLOOKUP(I232,Inputs!$A$7:$G$16,5,FALSE),0),0),0)</f>
        <v>0</v>
      </c>
      <c r="M232" s="5">
        <f>IFERROR(IF(G232=1,IF(VLOOKUP(I232,Inputs!$A$20:$G$29,6,FALSE)="Stipend Award",VLOOKUP(I232,Inputs!$A$7:$G$16,6,FALSE),0),0),0)</f>
        <v>0</v>
      </c>
      <c r="N232" s="5">
        <f>IFERROR(IF(H232=1,IF(VLOOKUP(I232,Inputs!$A$20:$G$29,7,FALSE)="Stipend Award",VLOOKUP(I232,Inputs!$A$7:$G$16,7,FALSE),0),0),0)</f>
        <v>0</v>
      </c>
      <c r="O232" s="5">
        <f>IFERROR(IF(VLOOKUP(I232,Inputs!$A$20:$G$29,3,FALSE)="Base Increase",VLOOKUP(I232,Inputs!$A$7:$G$16,3,FALSE),0),0)</f>
        <v>0</v>
      </c>
      <c r="P232" s="5">
        <f>IFERROR(IF(VLOOKUP(I232,Inputs!$A$20:$G$29,4,FALSE)="Base Increase",VLOOKUP(I232,Inputs!$A$7:$G$16,4,FALSE),0),0)</f>
        <v>0</v>
      </c>
      <c r="Q232" s="5">
        <f>IFERROR(IF(F232=1,IF(VLOOKUP(I232,Inputs!$A$20:$G$29,5,FALSE)="Base Increase",VLOOKUP(I232,Inputs!$A$7:$G$16,5,FALSE),0),0),0)</f>
        <v>0</v>
      </c>
      <c r="R232" s="5">
        <f>IFERROR(IF(G232=1,IF(VLOOKUP(I232,Inputs!$A$20:$G$29,6,FALSE)="Base Increase",VLOOKUP(I232,Inputs!$A$7:$G$16,6,FALSE),0),0),0)</f>
        <v>0</v>
      </c>
      <c r="S232" s="5">
        <f>IFERROR(IF(H232=1,IF(VLOOKUP(I232,Inputs!$A$20:$G$29,7,FALSE)="Base Increase",VLOOKUP(I232,Inputs!$A$7:$G$16,7,FALSE),0),0),0)</f>
        <v>0</v>
      </c>
      <c r="T232" s="5">
        <f t="shared" si="18"/>
        <v>0</v>
      </c>
      <c r="U232" s="5">
        <f t="shared" si="19"/>
        <v>0</v>
      </c>
      <c r="V232" s="5">
        <f t="shared" si="20"/>
        <v>0</v>
      </c>
      <c r="W232" s="5">
        <f t="shared" si="21"/>
        <v>0</v>
      </c>
      <c r="X232" s="5">
        <f>IF(AND(I232&lt;=4,V232&gt;Inputs!$B$32),MAX(C232,Inputs!$B$32),V232)</f>
        <v>0</v>
      </c>
      <c r="Y232" s="5">
        <f>IF(AND(I232&lt;=4,W232&gt;Inputs!$B$32),MAX(C232,Inputs!$B$32),W232)</f>
        <v>0</v>
      </c>
      <c r="Z232" s="5">
        <f>IF(AND(I232&lt;=7,X232&gt;Inputs!$B$33),MAX(C232,Inputs!$B$33),X232)</f>
        <v>0</v>
      </c>
      <c r="AA232" s="5">
        <f>IF(W232&gt;Inputs!$B$34,Inputs!$B$34,Y232)</f>
        <v>0</v>
      </c>
      <c r="AB232" s="5">
        <f>IF(Z232&gt;Inputs!$B$34,Inputs!$B$34,Z232)</f>
        <v>0</v>
      </c>
      <c r="AC232" s="5">
        <f>IF(AA232&gt;Inputs!$B$34,Inputs!$B$34,AA232)</f>
        <v>0</v>
      </c>
      <c r="AD232" s="11">
        <f t="shared" si="22"/>
        <v>0</v>
      </c>
      <c r="AE232" s="11">
        <f t="shared" si="23"/>
        <v>0</v>
      </c>
    </row>
    <row r="233" spans="1:31" x14ac:dyDescent="0.25">
      <c r="A233" s="1">
        <f>'Salary and Rating'!A234</f>
        <v>0</v>
      </c>
      <c r="B233" s="1">
        <f>'Salary and Rating'!B234</f>
        <v>0</v>
      </c>
      <c r="C233" s="13">
        <f>IF(AND(D233=0,E233=1),'Salary and Rating'!C234,'2012-2013'!AD233)</f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f>'Salary and Rating'!K234</f>
        <v>0</v>
      </c>
      <c r="J233" s="5">
        <f>IFERROR(IF(VLOOKUP(I233,Inputs!$A$20:$G$29,3,FALSE)="Stipend Award",VLOOKUP(I233,Inputs!$A$7:$G$16,3,FALSE),0),0)</f>
        <v>0</v>
      </c>
      <c r="K233" s="5">
        <f>IFERROR(IF(VLOOKUP(I233,Inputs!$A$20:$G$29,4,FALSE)="Stipend Award",VLOOKUP(I233,Inputs!$A$7:$G$16,4,FALSE),0),0)</f>
        <v>0</v>
      </c>
      <c r="L233" s="5">
        <f>IFERROR(IF(F233=1,IF(VLOOKUP(I233,Inputs!$A$20:$G$29,5,FALSE)="Stipend Award",VLOOKUP(I233,Inputs!$A$7:$G$16,5,FALSE),0),0),0)</f>
        <v>0</v>
      </c>
      <c r="M233" s="5">
        <f>IFERROR(IF(G233=1,IF(VLOOKUP(I233,Inputs!$A$20:$G$29,6,FALSE)="Stipend Award",VLOOKUP(I233,Inputs!$A$7:$G$16,6,FALSE),0),0),0)</f>
        <v>0</v>
      </c>
      <c r="N233" s="5">
        <f>IFERROR(IF(H233=1,IF(VLOOKUP(I233,Inputs!$A$20:$G$29,7,FALSE)="Stipend Award",VLOOKUP(I233,Inputs!$A$7:$G$16,7,FALSE),0),0),0)</f>
        <v>0</v>
      </c>
      <c r="O233" s="5">
        <f>IFERROR(IF(VLOOKUP(I233,Inputs!$A$20:$G$29,3,FALSE)="Base Increase",VLOOKUP(I233,Inputs!$A$7:$G$16,3,FALSE),0),0)</f>
        <v>0</v>
      </c>
      <c r="P233" s="5">
        <f>IFERROR(IF(VLOOKUP(I233,Inputs!$A$20:$G$29,4,FALSE)="Base Increase",VLOOKUP(I233,Inputs!$A$7:$G$16,4,FALSE),0),0)</f>
        <v>0</v>
      </c>
      <c r="Q233" s="5">
        <f>IFERROR(IF(F233=1,IF(VLOOKUP(I233,Inputs!$A$20:$G$29,5,FALSE)="Base Increase",VLOOKUP(I233,Inputs!$A$7:$G$16,5,FALSE),0),0),0)</f>
        <v>0</v>
      </c>
      <c r="R233" s="5">
        <f>IFERROR(IF(G233=1,IF(VLOOKUP(I233,Inputs!$A$20:$G$29,6,FALSE)="Base Increase",VLOOKUP(I233,Inputs!$A$7:$G$16,6,FALSE),0),0),0)</f>
        <v>0</v>
      </c>
      <c r="S233" s="5">
        <f>IFERROR(IF(H233=1,IF(VLOOKUP(I233,Inputs!$A$20:$G$29,7,FALSE)="Base Increase",VLOOKUP(I233,Inputs!$A$7:$G$16,7,FALSE),0),0),0)</f>
        <v>0</v>
      </c>
      <c r="T233" s="5">
        <f t="shared" si="18"/>
        <v>0</v>
      </c>
      <c r="U233" s="5">
        <f t="shared" si="19"/>
        <v>0</v>
      </c>
      <c r="V233" s="5">
        <f t="shared" si="20"/>
        <v>0</v>
      </c>
      <c r="W233" s="5">
        <f t="shared" si="21"/>
        <v>0</v>
      </c>
      <c r="X233" s="5">
        <f>IF(AND(I233&lt;=4,V233&gt;Inputs!$B$32),MAX(C233,Inputs!$B$32),V233)</f>
        <v>0</v>
      </c>
      <c r="Y233" s="5">
        <f>IF(AND(I233&lt;=4,W233&gt;Inputs!$B$32),MAX(C233,Inputs!$B$32),W233)</f>
        <v>0</v>
      </c>
      <c r="Z233" s="5">
        <f>IF(AND(I233&lt;=7,X233&gt;Inputs!$B$33),MAX(C233,Inputs!$B$33),X233)</f>
        <v>0</v>
      </c>
      <c r="AA233" s="5">
        <f>IF(W233&gt;Inputs!$B$34,Inputs!$B$34,Y233)</f>
        <v>0</v>
      </c>
      <c r="AB233" s="5">
        <f>IF(Z233&gt;Inputs!$B$34,Inputs!$B$34,Z233)</f>
        <v>0</v>
      </c>
      <c r="AC233" s="5">
        <f>IF(AA233&gt;Inputs!$B$34,Inputs!$B$34,AA233)</f>
        <v>0</v>
      </c>
      <c r="AD233" s="11">
        <f t="shared" si="22"/>
        <v>0</v>
      </c>
      <c r="AE233" s="11">
        <f t="shared" si="23"/>
        <v>0</v>
      </c>
    </row>
    <row r="234" spans="1:31" x14ac:dyDescent="0.25">
      <c r="A234" s="1">
        <f>'Salary and Rating'!A235</f>
        <v>0</v>
      </c>
      <c r="B234" s="1">
        <f>'Salary and Rating'!B235</f>
        <v>0</v>
      </c>
      <c r="C234" s="13">
        <f>IF(AND(D234=0,E234=1),'Salary and Rating'!C235,'2012-2013'!AD234)</f>
        <v>0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f>'Salary and Rating'!K235</f>
        <v>0</v>
      </c>
      <c r="J234" s="5">
        <f>IFERROR(IF(VLOOKUP(I234,Inputs!$A$20:$G$29,3,FALSE)="Stipend Award",VLOOKUP(I234,Inputs!$A$7:$G$16,3,FALSE),0),0)</f>
        <v>0</v>
      </c>
      <c r="K234" s="5">
        <f>IFERROR(IF(VLOOKUP(I234,Inputs!$A$20:$G$29,4,FALSE)="Stipend Award",VLOOKUP(I234,Inputs!$A$7:$G$16,4,FALSE),0),0)</f>
        <v>0</v>
      </c>
      <c r="L234" s="5">
        <f>IFERROR(IF(F234=1,IF(VLOOKUP(I234,Inputs!$A$20:$G$29,5,FALSE)="Stipend Award",VLOOKUP(I234,Inputs!$A$7:$G$16,5,FALSE),0),0),0)</f>
        <v>0</v>
      </c>
      <c r="M234" s="5">
        <f>IFERROR(IF(G234=1,IF(VLOOKUP(I234,Inputs!$A$20:$G$29,6,FALSE)="Stipend Award",VLOOKUP(I234,Inputs!$A$7:$G$16,6,FALSE),0),0),0)</f>
        <v>0</v>
      </c>
      <c r="N234" s="5">
        <f>IFERROR(IF(H234=1,IF(VLOOKUP(I234,Inputs!$A$20:$G$29,7,FALSE)="Stipend Award",VLOOKUP(I234,Inputs!$A$7:$G$16,7,FALSE),0),0),0)</f>
        <v>0</v>
      </c>
      <c r="O234" s="5">
        <f>IFERROR(IF(VLOOKUP(I234,Inputs!$A$20:$G$29,3,FALSE)="Base Increase",VLOOKUP(I234,Inputs!$A$7:$G$16,3,FALSE),0),0)</f>
        <v>0</v>
      </c>
      <c r="P234" s="5">
        <f>IFERROR(IF(VLOOKUP(I234,Inputs!$A$20:$G$29,4,FALSE)="Base Increase",VLOOKUP(I234,Inputs!$A$7:$G$16,4,FALSE),0),0)</f>
        <v>0</v>
      </c>
      <c r="Q234" s="5">
        <f>IFERROR(IF(F234=1,IF(VLOOKUP(I234,Inputs!$A$20:$G$29,5,FALSE)="Base Increase",VLOOKUP(I234,Inputs!$A$7:$G$16,5,FALSE),0),0),0)</f>
        <v>0</v>
      </c>
      <c r="R234" s="5">
        <f>IFERROR(IF(G234=1,IF(VLOOKUP(I234,Inputs!$A$20:$G$29,6,FALSE)="Base Increase",VLOOKUP(I234,Inputs!$A$7:$G$16,6,FALSE),0),0),0)</f>
        <v>0</v>
      </c>
      <c r="S234" s="5">
        <f>IFERROR(IF(H234=1,IF(VLOOKUP(I234,Inputs!$A$20:$G$29,7,FALSE)="Base Increase",VLOOKUP(I234,Inputs!$A$7:$G$16,7,FALSE),0),0),0)</f>
        <v>0</v>
      </c>
      <c r="T234" s="5">
        <f t="shared" si="18"/>
        <v>0</v>
      </c>
      <c r="U234" s="5">
        <f t="shared" si="19"/>
        <v>0</v>
      </c>
      <c r="V234" s="5">
        <f t="shared" si="20"/>
        <v>0</v>
      </c>
      <c r="W234" s="5">
        <f t="shared" si="21"/>
        <v>0</v>
      </c>
      <c r="X234" s="5">
        <f>IF(AND(I234&lt;=4,V234&gt;Inputs!$B$32),MAX(C234,Inputs!$B$32),V234)</f>
        <v>0</v>
      </c>
      <c r="Y234" s="5">
        <f>IF(AND(I234&lt;=4,W234&gt;Inputs!$B$32),MAX(C234,Inputs!$B$32),W234)</f>
        <v>0</v>
      </c>
      <c r="Z234" s="5">
        <f>IF(AND(I234&lt;=7,X234&gt;Inputs!$B$33),MAX(C234,Inputs!$B$33),X234)</f>
        <v>0</v>
      </c>
      <c r="AA234" s="5">
        <f>IF(W234&gt;Inputs!$B$34,Inputs!$B$34,Y234)</f>
        <v>0</v>
      </c>
      <c r="AB234" s="5">
        <f>IF(Z234&gt;Inputs!$B$34,Inputs!$B$34,Z234)</f>
        <v>0</v>
      </c>
      <c r="AC234" s="5">
        <f>IF(AA234&gt;Inputs!$B$34,Inputs!$B$34,AA234)</f>
        <v>0</v>
      </c>
      <c r="AD234" s="11">
        <f t="shared" si="22"/>
        <v>0</v>
      </c>
      <c r="AE234" s="11">
        <f t="shared" si="23"/>
        <v>0</v>
      </c>
    </row>
    <row r="235" spans="1:31" x14ac:dyDescent="0.25">
      <c r="A235" s="1">
        <f>'Salary and Rating'!A236</f>
        <v>0</v>
      </c>
      <c r="B235" s="1">
        <f>'Salary and Rating'!B236</f>
        <v>0</v>
      </c>
      <c r="C235" s="13">
        <f>IF(AND(D235=0,E235=1),'Salary and Rating'!C236,'2012-2013'!AD235)</f>
        <v>0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5">
        <f>'Salary and Rating'!K236</f>
        <v>0</v>
      </c>
      <c r="J235" s="5">
        <f>IFERROR(IF(VLOOKUP(I235,Inputs!$A$20:$G$29,3,FALSE)="Stipend Award",VLOOKUP(I235,Inputs!$A$7:$G$16,3,FALSE),0),0)</f>
        <v>0</v>
      </c>
      <c r="K235" s="5">
        <f>IFERROR(IF(VLOOKUP(I235,Inputs!$A$20:$G$29,4,FALSE)="Stipend Award",VLOOKUP(I235,Inputs!$A$7:$G$16,4,FALSE),0),0)</f>
        <v>0</v>
      </c>
      <c r="L235" s="5">
        <f>IFERROR(IF(F235=1,IF(VLOOKUP(I235,Inputs!$A$20:$G$29,5,FALSE)="Stipend Award",VLOOKUP(I235,Inputs!$A$7:$G$16,5,FALSE),0),0),0)</f>
        <v>0</v>
      </c>
      <c r="M235" s="5">
        <f>IFERROR(IF(G235=1,IF(VLOOKUP(I235,Inputs!$A$20:$G$29,6,FALSE)="Stipend Award",VLOOKUP(I235,Inputs!$A$7:$G$16,6,FALSE),0),0),0)</f>
        <v>0</v>
      </c>
      <c r="N235" s="5">
        <f>IFERROR(IF(H235=1,IF(VLOOKUP(I235,Inputs!$A$20:$G$29,7,FALSE)="Stipend Award",VLOOKUP(I235,Inputs!$A$7:$G$16,7,FALSE),0),0),0)</f>
        <v>0</v>
      </c>
      <c r="O235" s="5">
        <f>IFERROR(IF(VLOOKUP(I235,Inputs!$A$20:$G$29,3,FALSE)="Base Increase",VLOOKUP(I235,Inputs!$A$7:$G$16,3,FALSE),0),0)</f>
        <v>0</v>
      </c>
      <c r="P235" s="5">
        <f>IFERROR(IF(VLOOKUP(I235,Inputs!$A$20:$G$29,4,FALSE)="Base Increase",VLOOKUP(I235,Inputs!$A$7:$G$16,4,FALSE),0),0)</f>
        <v>0</v>
      </c>
      <c r="Q235" s="5">
        <f>IFERROR(IF(F235=1,IF(VLOOKUP(I235,Inputs!$A$20:$G$29,5,FALSE)="Base Increase",VLOOKUP(I235,Inputs!$A$7:$G$16,5,FALSE),0),0),0)</f>
        <v>0</v>
      </c>
      <c r="R235" s="5">
        <f>IFERROR(IF(G235=1,IF(VLOOKUP(I235,Inputs!$A$20:$G$29,6,FALSE)="Base Increase",VLOOKUP(I235,Inputs!$A$7:$G$16,6,FALSE),0),0),0)</f>
        <v>0</v>
      </c>
      <c r="S235" s="5">
        <f>IFERROR(IF(H235=1,IF(VLOOKUP(I235,Inputs!$A$20:$G$29,7,FALSE)="Base Increase",VLOOKUP(I235,Inputs!$A$7:$G$16,7,FALSE),0),0),0)</f>
        <v>0</v>
      </c>
      <c r="T235" s="5">
        <f t="shared" si="18"/>
        <v>0</v>
      </c>
      <c r="U235" s="5">
        <f t="shared" si="19"/>
        <v>0</v>
      </c>
      <c r="V235" s="5">
        <f t="shared" si="20"/>
        <v>0</v>
      </c>
      <c r="W235" s="5">
        <f t="shared" si="21"/>
        <v>0</v>
      </c>
      <c r="X235" s="5">
        <f>IF(AND(I235&lt;=4,V235&gt;Inputs!$B$32),MAX(C235,Inputs!$B$32),V235)</f>
        <v>0</v>
      </c>
      <c r="Y235" s="5">
        <f>IF(AND(I235&lt;=4,W235&gt;Inputs!$B$32),MAX(C235,Inputs!$B$32),W235)</f>
        <v>0</v>
      </c>
      <c r="Z235" s="5">
        <f>IF(AND(I235&lt;=7,X235&gt;Inputs!$B$33),MAX(C235,Inputs!$B$33),X235)</f>
        <v>0</v>
      </c>
      <c r="AA235" s="5">
        <f>IF(W235&gt;Inputs!$B$34,Inputs!$B$34,Y235)</f>
        <v>0</v>
      </c>
      <c r="AB235" s="5">
        <f>IF(Z235&gt;Inputs!$B$34,Inputs!$B$34,Z235)</f>
        <v>0</v>
      </c>
      <c r="AC235" s="5">
        <f>IF(AA235&gt;Inputs!$B$34,Inputs!$B$34,AA235)</f>
        <v>0</v>
      </c>
      <c r="AD235" s="11">
        <f t="shared" si="22"/>
        <v>0</v>
      </c>
      <c r="AE235" s="11">
        <f t="shared" si="23"/>
        <v>0</v>
      </c>
    </row>
    <row r="236" spans="1:31" x14ac:dyDescent="0.25">
      <c r="A236" s="1">
        <f>'Salary and Rating'!A237</f>
        <v>0</v>
      </c>
      <c r="B236" s="1">
        <f>'Salary and Rating'!B237</f>
        <v>0</v>
      </c>
      <c r="C236" s="13">
        <f>IF(AND(D236=0,E236=1),'Salary and Rating'!C237,'2012-2013'!AD236)</f>
        <v>0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5">
        <f>'Salary and Rating'!K237</f>
        <v>0</v>
      </c>
      <c r="J236" s="5">
        <f>IFERROR(IF(VLOOKUP(I236,Inputs!$A$20:$G$29,3,FALSE)="Stipend Award",VLOOKUP(I236,Inputs!$A$7:$G$16,3,FALSE),0),0)</f>
        <v>0</v>
      </c>
      <c r="K236" s="5">
        <f>IFERROR(IF(VLOOKUP(I236,Inputs!$A$20:$G$29,4,FALSE)="Stipend Award",VLOOKUP(I236,Inputs!$A$7:$G$16,4,FALSE),0),0)</f>
        <v>0</v>
      </c>
      <c r="L236" s="5">
        <f>IFERROR(IF(F236=1,IF(VLOOKUP(I236,Inputs!$A$20:$G$29,5,FALSE)="Stipend Award",VLOOKUP(I236,Inputs!$A$7:$G$16,5,FALSE),0),0),0)</f>
        <v>0</v>
      </c>
      <c r="M236" s="5">
        <f>IFERROR(IF(G236=1,IF(VLOOKUP(I236,Inputs!$A$20:$G$29,6,FALSE)="Stipend Award",VLOOKUP(I236,Inputs!$A$7:$G$16,6,FALSE),0),0),0)</f>
        <v>0</v>
      </c>
      <c r="N236" s="5">
        <f>IFERROR(IF(H236=1,IF(VLOOKUP(I236,Inputs!$A$20:$G$29,7,FALSE)="Stipend Award",VLOOKUP(I236,Inputs!$A$7:$G$16,7,FALSE),0),0),0)</f>
        <v>0</v>
      </c>
      <c r="O236" s="5">
        <f>IFERROR(IF(VLOOKUP(I236,Inputs!$A$20:$G$29,3,FALSE)="Base Increase",VLOOKUP(I236,Inputs!$A$7:$G$16,3,FALSE),0),0)</f>
        <v>0</v>
      </c>
      <c r="P236" s="5">
        <f>IFERROR(IF(VLOOKUP(I236,Inputs!$A$20:$G$29,4,FALSE)="Base Increase",VLOOKUP(I236,Inputs!$A$7:$G$16,4,FALSE),0),0)</f>
        <v>0</v>
      </c>
      <c r="Q236" s="5">
        <f>IFERROR(IF(F236=1,IF(VLOOKUP(I236,Inputs!$A$20:$G$29,5,FALSE)="Base Increase",VLOOKUP(I236,Inputs!$A$7:$G$16,5,FALSE),0),0),0)</f>
        <v>0</v>
      </c>
      <c r="R236" s="5">
        <f>IFERROR(IF(G236=1,IF(VLOOKUP(I236,Inputs!$A$20:$G$29,6,FALSE)="Base Increase",VLOOKUP(I236,Inputs!$A$7:$G$16,6,FALSE),0),0),0)</f>
        <v>0</v>
      </c>
      <c r="S236" s="5">
        <f>IFERROR(IF(H236=1,IF(VLOOKUP(I236,Inputs!$A$20:$G$29,7,FALSE)="Base Increase",VLOOKUP(I236,Inputs!$A$7:$G$16,7,FALSE),0),0),0)</f>
        <v>0</v>
      </c>
      <c r="T236" s="5">
        <f t="shared" si="18"/>
        <v>0</v>
      </c>
      <c r="U236" s="5">
        <f t="shared" si="19"/>
        <v>0</v>
      </c>
      <c r="V236" s="5">
        <f t="shared" si="20"/>
        <v>0</v>
      </c>
      <c r="W236" s="5">
        <f t="shared" si="21"/>
        <v>0</v>
      </c>
      <c r="X236" s="5">
        <f>IF(AND(I236&lt;=4,V236&gt;Inputs!$B$32),MAX(C236,Inputs!$B$32),V236)</f>
        <v>0</v>
      </c>
      <c r="Y236" s="5">
        <f>IF(AND(I236&lt;=4,W236&gt;Inputs!$B$32),MAX(C236,Inputs!$B$32),W236)</f>
        <v>0</v>
      </c>
      <c r="Z236" s="5">
        <f>IF(AND(I236&lt;=7,X236&gt;Inputs!$B$33),MAX(C236,Inputs!$B$33),X236)</f>
        <v>0</v>
      </c>
      <c r="AA236" s="5">
        <f>IF(W236&gt;Inputs!$B$34,Inputs!$B$34,Y236)</f>
        <v>0</v>
      </c>
      <c r="AB236" s="5">
        <f>IF(Z236&gt;Inputs!$B$34,Inputs!$B$34,Z236)</f>
        <v>0</v>
      </c>
      <c r="AC236" s="5">
        <f>IF(AA236&gt;Inputs!$B$34,Inputs!$B$34,AA236)</f>
        <v>0</v>
      </c>
      <c r="AD236" s="11">
        <f t="shared" si="22"/>
        <v>0</v>
      </c>
      <c r="AE236" s="11">
        <f t="shared" si="23"/>
        <v>0</v>
      </c>
    </row>
    <row r="237" spans="1:31" x14ac:dyDescent="0.25">
      <c r="A237" s="1">
        <f>'Salary and Rating'!A238</f>
        <v>0</v>
      </c>
      <c r="B237" s="1">
        <f>'Salary and Rating'!B238</f>
        <v>0</v>
      </c>
      <c r="C237" s="13">
        <f>IF(AND(D237=0,E237=1),'Salary and Rating'!C238,'2012-2013'!AD237)</f>
        <v>0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5">
        <f>'Salary and Rating'!K238</f>
        <v>0</v>
      </c>
      <c r="J237" s="5">
        <f>IFERROR(IF(VLOOKUP(I237,Inputs!$A$20:$G$29,3,FALSE)="Stipend Award",VLOOKUP(I237,Inputs!$A$7:$G$16,3,FALSE),0),0)</f>
        <v>0</v>
      </c>
      <c r="K237" s="5">
        <f>IFERROR(IF(VLOOKUP(I237,Inputs!$A$20:$G$29,4,FALSE)="Stipend Award",VLOOKUP(I237,Inputs!$A$7:$G$16,4,FALSE),0),0)</f>
        <v>0</v>
      </c>
      <c r="L237" s="5">
        <f>IFERROR(IF(F237=1,IF(VLOOKUP(I237,Inputs!$A$20:$G$29,5,FALSE)="Stipend Award",VLOOKUP(I237,Inputs!$A$7:$G$16,5,FALSE),0),0),0)</f>
        <v>0</v>
      </c>
      <c r="M237" s="5">
        <f>IFERROR(IF(G237=1,IF(VLOOKUP(I237,Inputs!$A$20:$G$29,6,FALSE)="Stipend Award",VLOOKUP(I237,Inputs!$A$7:$G$16,6,FALSE),0),0),0)</f>
        <v>0</v>
      </c>
      <c r="N237" s="5">
        <f>IFERROR(IF(H237=1,IF(VLOOKUP(I237,Inputs!$A$20:$G$29,7,FALSE)="Stipend Award",VLOOKUP(I237,Inputs!$A$7:$G$16,7,FALSE),0),0),0)</f>
        <v>0</v>
      </c>
      <c r="O237" s="5">
        <f>IFERROR(IF(VLOOKUP(I237,Inputs!$A$20:$G$29,3,FALSE)="Base Increase",VLOOKUP(I237,Inputs!$A$7:$G$16,3,FALSE),0),0)</f>
        <v>0</v>
      </c>
      <c r="P237" s="5">
        <f>IFERROR(IF(VLOOKUP(I237,Inputs!$A$20:$G$29,4,FALSE)="Base Increase",VLOOKUP(I237,Inputs!$A$7:$G$16,4,FALSE),0),0)</f>
        <v>0</v>
      </c>
      <c r="Q237" s="5">
        <f>IFERROR(IF(F237=1,IF(VLOOKUP(I237,Inputs!$A$20:$G$29,5,FALSE)="Base Increase",VLOOKUP(I237,Inputs!$A$7:$G$16,5,FALSE),0),0),0)</f>
        <v>0</v>
      </c>
      <c r="R237" s="5">
        <f>IFERROR(IF(G237=1,IF(VLOOKUP(I237,Inputs!$A$20:$G$29,6,FALSE)="Base Increase",VLOOKUP(I237,Inputs!$A$7:$G$16,6,FALSE),0),0),0)</f>
        <v>0</v>
      </c>
      <c r="S237" s="5">
        <f>IFERROR(IF(H237=1,IF(VLOOKUP(I237,Inputs!$A$20:$G$29,7,FALSE)="Base Increase",VLOOKUP(I237,Inputs!$A$7:$G$16,7,FALSE),0),0),0)</f>
        <v>0</v>
      </c>
      <c r="T237" s="5">
        <f t="shared" si="18"/>
        <v>0</v>
      </c>
      <c r="U237" s="5">
        <f t="shared" si="19"/>
        <v>0</v>
      </c>
      <c r="V237" s="5">
        <f t="shared" si="20"/>
        <v>0</v>
      </c>
      <c r="W237" s="5">
        <f t="shared" si="21"/>
        <v>0</v>
      </c>
      <c r="X237" s="5">
        <f>IF(AND(I237&lt;=4,V237&gt;Inputs!$B$32),MAX(C237,Inputs!$B$32),V237)</f>
        <v>0</v>
      </c>
      <c r="Y237" s="5">
        <f>IF(AND(I237&lt;=4,W237&gt;Inputs!$B$32),MAX(C237,Inputs!$B$32),W237)</f>
        <v>0</v>
      </c>
      <c r="Z237" s="5">
        <f>IF(AND(I237&lt;=7,X237&gt;Inputs!$B$33),MAX(C237,Inputs!$B$33),X237)</f>
        <v>0</v>
      </c>
      <c r="AA237" s="5">
        <f>IF(W237&gt;Inputs!$B$34,Inputs!$B$34,Y237)</f>
        <v>0</v>
      </c>
      <c r="AB237" s="5">
        <f>IF(Z237&gt;Inputs!$B$34,Inputs!$B$34,Z237)</f>
        <v>0</v>
      </c>
      <c r="AC237" s="5">
        <f>IF(AA237&gt;Inputs!$B$34,Inputs!$B$34,AA237)</f>
        <v>0</v>
      </c>
      <c r="AD237" s="11">
        <f t="shared" si="22"/>
        <v>0</v>
      </c>
      <c r="AE237" s="11">
        <f t="shared" si="23"/>
        <v>0</v>
      </c>
    </row>
    <row r="238" spans="1:31" x14ac:dyDescent="0.25">
      <c r="A238" s="1">
        <f>'Salary and Rating'!A239</f>
        <v>0</v>
      </c>
      <c r="B238" s="1">
        <f>'Salary and Rating'!B239</f>
        <v>0</v>
      </c>
      <c r="C238" s="13">
        <f>IF(AND(D238=0,E238=1),'Salary and Rating'!C239,'2012-2013'!AD238)</f>
        <v>0</v>
      </c>
      <c r="D238" s="5">
        <v>0</v>
      </c>
      <c r="E238" s="5">
        <v>0</v>
      </c>
      <c r="F238" s="5">
        <v>0</v>
      </c>
      <c r="G238" s="5">
        <v>0</v>
      </c>
      <c r="H238" s="5">
        <v>0</v>
      </c>
      <c r="I238" s="5">
        <f>'Salary and Rating'!K239</f>
        <v>0</v>
      </c>
      <c r="J238" s="5">
        <f>IFERROR(IF(VLOOKUP(I238,Inputs!$A$20:$G$29,3,FALSE)="Stipend Award",VLOOKUP(I238,Inputs!$A$7:$G$16,3,FALSE),0),0)</f>
        <v>0</v>
      </c>
      <c r="K238" s="5">
        <f>IFERROR(IF(VLOOKUP(I238,Inputs!$A$20:$G$29,4,FALSE)="Stipend Award",VLOOKUP(I238,Inputs!$A$7:$G$16,4,FALSE),0),0)</f>
        <v>0</v>
      </c>
      <c r="L238" s="5">
        <f>IFERROR(IF(F238=1,IF(VLOOKUP(I238,Inputs!$A$20:$G$29,5,FALSE)="Stipend Award",VLOOKUP(I238,Inputs!$A$7:$G$16,5,FALSE),0),0),0)</f>
        <v>0</v>
      </c>
      <c r="M238" s="5">
        <f>IFERROR(IF(G238=1,IF(VLOOKUP(I238,Inputs!$A$20:$G$29,6,FALSE)="Stipend Award",VLOOKUP(I238,Inputs!$A$7:$G$16,6,FALSE),0),0),0)</f>
        <v>0</v>
      </c>
      <c r="N238" s="5">
        <f>IFERROR(IF(H238=1,IF(VLOOKUP(I238,Inputs!$A$20:$G$29,7,FALSE)="Stipend Award",VLOOKUP(I238,Inputs!$A$7:$G$16,7,FALSE),0),0),0)</f>
        <v>0</v>
      </c>
      <c r="O238" s="5">
        <f>IFERROR(IF(VLOOKUP(I238,Inputs!$A$20:$G$29,3,FALSE)="Base Increase",VLOOKUP(I238,Inputs!$A$7:$G$16,3,FALSE),0),0)</f>
        <v>0</v>
      </c>
      <c r="P238" s="5">
        <f>IFERROR(IF(VLOOKUP(I238,Inputs!$A$20:$G$29,4,FALSE)="Base Increase",VLOOKUP(I238,Inputs!$A$7:$G$16,4,FALSE),0),0)</f>
        <v>0</v>
      </c>
      <c r="Q238" s="5">
        <f>IFERROR(IF(F238=1,IF(VLOOKUP(I238,Inputs!$A$20:$G$29,5,FALSE)="Base Increase",VLOOKUP(I238,Inputs!$A$7:$G$16,5,FALSE),0),0),0)</f>
        <v>0</v>
      </c>
      <c r="R238" s="5">
        <f>IFERROR(IF(G238=1,IF(VLOOKUP(I238,Inputs!$A$20:$G$29,6,FALSE)="Base Increase",VLOOKUP(I238,Inputs!$A$7:$G$16,6,FALSE),0),0),0)</f>
        <v>0</v>
      </c>
      <c r="S238" s="5">
        <f>IFERROR(IF(H238=1,IF(VLOOKUP(I238,Inputs!$A$20:$G$29,7,FALSE)="Base Increase",VLOOKUP(I238,Inputs!$A$7:$G$16,7,FALSE),0),0),0)</f>
        <v>0</v>
      </c>
      <c r="T238" s="5">
        <f t="shared" si="18"/>
        <v>0</v>
      </c>
      <c r="U238" s="5">
        <f t="shared" si="19"/>
        <v>0</v>
      </c>
      <c r="V238" s="5">
        <f t="shared" si="20"/>
        <v>0</v>
      </c>
      <c r="W238" s="5">
        <f t="shared" si="21"/>
        <v>0</v>
      </c>
      <c r="X238" s="5">
        <f>IF(AND(I238&lt;=4,V238&gt;Inputs!$B$32),MAX(C238,Inputs!$B$32),V238)</f>
        <v>0</v>
      </c>
      <c r="Y238" s="5">
        <f>IF(AND(I238&lt;=4,W238&gt;Inputs!$B$32),MAX(C238,Inputs!$B$32),W238)</f>
        <v>0</v>
      </c>
      <c r="Z238" s="5">
        <f>IF(AND(I238&lt;=7,X238&gt;Inputs!$B$33),MAX(C238,Inputs!$B$33),X238)</f>
        <v>0</v>
      </c>
      <c r="AA238" s="5">
        <f>IF(W238&gt;Inputs!$B$34,Inputs!$B$34,Y238)</f>
        <v>0</v>
      </c>
      <c r="AB238" s="5">
        <f>IF(Z238&gt;Inputs!$B$34,Inputs!$B$34,Z238)</f>
        <v>0</v>
      </c>
      <c r="AC238" s="5">
        <f>IF(AA238&gt;Inputs!$B$34,Inputs!$B$34,AA238)</f>
        <v>0</v>
      </c>
      <c r="AD238" s="11">
        <f t="shared" si="22"/>
        <v>0</v>
      </c>
      <c r="AE238" s="11">
        <f t="shared" si="23"/>
        <v>0</v>
      </c>
    </row>
    <row r="239" spans="1:31" x14ac:dyDescent="0.25">
      <c r="A239" s="1">
        <f>'Salary and Rating'!A240</f>
        <v>0</v>
      </c>
      <c r="B239" s="1">
        <f>'Salary and Rating'!B240</f>
        <v>0</v>
      </c>
      <c r="C239" s="13">
        <f>IF(AND(D239=0,E239=1),'Salary and Rating'!C240,'2012-2013'!AD239)</f>
        <v>0</v>
      </c>
      <c r="D239" s="5">
        <v>0</v>
      </c>
      <c r="E239" s="5">
        <v>0</v>
      </c>
      <c r="F239" s="5">
        <v>0</v>
      </c>
      <c r="G239" s="5">
        <v>0</v>
      </c>
      <c r="H239" s="5">
        <v>0</v>
      </c>
      <c r="I239" s="5">
        <f>'Salary and Rating'!K240</f>
        <v>0</v>
      </c>
      <c r="J239" s="5">
        <f>IFERROR(IF(VLOOKUP(I239,Inputs!$A$20:$G$29,3,FALSE)="Stipend Award",VLOOKUP(I239,Inputs!$A$7:$G$16,3,FALSE),0),0)</f>
        <v>0</v>
      </c>
      <c r="K239" s="5">
        <f>IFERROR(IF(VLOOKUP(I239,Inputs!$A$20:$G$29,4,FALSE)="Stipend Award",VLOOKUP(I239,Inputs!$A$7:$G$16,4,FALSE),0),0)</f>
        <v>0</v>
      </c>
      <c r="L239" s="5">
        <f>IFERROR(IF(F239=1,IF(VLOOKUP(I239,Inputs!$A$20:$G$29,5,FALSE)="Stipend Award",VLOOKUP(I239,Inputs!$A$7:$G$16,5,FALSE),0),0),0)</f>
        <v>0</v>
      </c>
      <c r="M239" s="5">
        <f>IFERROR(IF(G239=1,IF(VLOOKUP(I239,Inputs!$A$20:$G$29,6,FALSE)="Stipend Award",VLOOKUP(I239,Inputs!$A$7:$G$16,6,FALSE),0),0),0)</f>
        <v>0</v>
      </c>
      <c r="N239" s="5">
        <f>IFERROR(IF(H239=1,IF(VLOOKUP(I239,Inputs!$A$20:$G$29,7,FALSE)="Stipend Award",VLOOKUP(I239,Inputs!$A$7:$G$16,7,FALSE),0),0),0)</f>
        <v>0</v>
      </c>
      <c r="O239" s="5">
        <f>IFERROR(IF(VLOOKUP(I239,Inputs!$A$20:$G$29,3,FALSE)="Base Increase",VLOOKUP(I239,Inputs!$A$7:$G$16,3,FALSE),0),0)</f>
        <v>0</v>
      </c>
      <c r="P239" s="5">
        <f>IFERROR(IF(VLOOKUP(I239,Inputs!$A$20:$G$29,4,FALSE)="Base Increase",VLOOKUP(I239,Inputs!$A$7:$G$16,4,FALSE),0),0)</f>
        <v>0</v>
      </c>
      <c r="Q239" s="5">
        <f>IFERROR(IF(F239=1,IF(VLOOKUP(I239,Inputs!$A$20:$G$29,5,FALSE)="Base Increase",VLOOKUP(I239,Inputs!$A$7:$G$16,5,FALSE),0),0),0)</f>
        <v>0</v>
      </c>
      <c r="R239" s="5">
        <f>IFERROR(IF(G239=1,IF(VLOOKUP(I239,Inputs!$A$20:$G$29,6,FALSE)="Base Increase",VLOOKUP(I239,Inputs!$A$7:$G$16,6,FALSE),0),0),0)</f>
        <v>0</v>
      </c>
      <c r="S239" s="5">
        <f>IFERROR(IF(H239=1,IF(VLOOKUP(I239,Inputs!$A$20:$G$29,7,FALSE)="Base Increase",VLOOKUP(I239,Inputs!$A$7:$G$16,7,FALSE),0),0),0)</f>
        <v>0</v>
      </c>
      <c r="T239" s="5">
        <f t="shared" si="18"/>
        <v>0</v>
      </c>
      <c r="U239" s="5">
        <f t="shared" si="19"/>
        <v>0</v>
      </c>
      <c r="V239" s="5">
        <f t="shared" si="20"/>
        <v>0</v>
      </c>
      <c r="W239" s="5">
        <f t="shared" si="21"/>
        <v>0</v>
      </c>
      <c r="X239" s="5">
        <f>IF(AND(I239&lt;=4,V239&gt;Inputs!$B$32),MAX(C239,Inputs!$B$32),V239)</f>
        <v>0</v>
      </c>
      <c r="Y239" s="5">
        <f>IF(AND(I239&lt;=4,W239&gt;Inputs!$B$32),MAX(C239,Inputs!$B$32),W239)</f>
        <v>0</v>
      </c>
      <c r="Z239" s="5">
        <f>IF(AND(I239&lt;=7,X239&gt;Inputs!$B$33),MAX(C239,Inputs!$B$33),X239)</f>
        <v>0</v>
      </c>
      <c r="AA239" s="5">
        <f>IF(W239&gt;Inputs!$B$34,Inputs!$B$34,Y239)</f>
        <v>0</v>
      </c>
      <c r="AB239" s="5">
        <f>IF(Z239&gt;Inputs!$B$34,Inputs!$B$34,Z239)</f>
        <v>0</v>
      </c>
      <c r="AC239" s="5">
        <f>IF(AA239&gt;Inputs!$B$34,Inputs!$B$34,AA239)</f>
        <v>0</v>
      </c>
      <c r="AD239" s="11">
        <f t="shared" si="22"/>
        <v>0</v>
      </c>
      <c r="AE239" s="11">
        <f t="shared" si="23"/>
        <v>0</v>
      </c>
    </row>
    <row r="240" spans="1:31" x14ac:dyDescent="0.25">
      <c r="A240" s="1">
        <f>'Salary and Rating'!A241</f>
        <v>0</v>
      </c>
      <c r="B240" s="1">
        <f>'Salary and Rating'!B241</f>
        <v>0</v>
      </c>
      <c r="C240" s="13">
        <f>IF(AND(D240=0,E240=1),'Salary and Rating'!C241,'2012-2013'!AD240)</f>
        <v>0</v>
      </c>
      <c r="D240" s="5">
        <v>0</v>
      </c>
      <c r="E240" s="5">
        <v>0</v>
      </c>
      <c r="F240" s="5">
        <v>0</v>
      </c>
      <c r="G240" s="5">
        <v>0</v>
      </c>
      <c r="H240" s="5">
        <v>0</v>
      </c>
      <c r="I240" s="5">
        <f>'Salary and Rating'!K241</f>
        <v>0</v>
      </c>
      <c r="J240" s="5">
        <f>IFERROR(IF(VLOOKUP(I240,Inputs!$A$20:$G$29,3,FALSE)="Stipend Award",VLOOKUP(I240,Inputs!$A$7:$G$16,3,FALSE),0),0)</f>
        <v>0</v>
      </c>
      <c r="K240" s="5">
        <f>IFERROR(IF(VLOOKUP(I240,Inputs!$A$20:$G$29,4,FALSE)="Stipend Award",VLOOKUP(I240,Inputs!$A$7:$G$16,4,FALSE),0),0)</f>
        <v>0</v>
      </c>
      <c r="L240" s="5">
        <f>IFERROR(IF(F240=1,IF(VLOOKUP(I240,Inputs!$A$20:$G$29,5,FALSE)="Stipend Award",VLOOKUP(I240,Inputs!$A$7:$G$16,5,FALSE),0),0),0)</f>
        <v>0</v>
      </c>
      <c r="M240" s="5">
        <f>IFERROR(IF(G240=1,IF(VLOOKUP(I240,Inputs!$A$20:$G$29,6,FALSE)="Stipend Award",VLOOKUP(I240,Inputs!$A$7:$G$16,6,FALSE),0),0),0)</f>
        <v>0</v>
      </c>
      <c r="N240" s="5">
        <f>IFERROR(IF(H240=1,IF(VLOOKUP(I240,Inputs!$A$20:$G$29,7,FALSE)="Stipend Award",VLOOKUP(I240,Inputs!$A$7:$G$16,7,FALSE),0),0),0)</f>
        <v>0</v>
      </c>
      <c r="O240" s="5">
        <f>IFERROR(IF(VLOOKUP(I240,Inputs!$A$20:$G$29,3,FALSE)="Base Increase",VLOOKUP(I240,Inputs!$A$7:$G$16,3,FALSE),0),0)</f>
        <v>0</v>
      </c>
      <c r="P240" s="5">
        <f>IFERROR(IF(VLOOKUP(I240,Inputs!$A$20:$G$29,4,FALSE)="Base Increase",VLOOKUP(I240,Inputs!$A$7:$G$16,4,FALSE),0),0)</f>
        <v>0</v>
      </c>
      <c r="Q240" s="5">
        <f>IFERROR(IF(F240=1,IF(VLOOKUP(I240,Inputs!$A$20:$G$29,5,FALSE)="Base Increase",VLOOKUP(I240,Inputs!$A$7:$G$16,5,FALSE),0),0),0)</f>
        <v>0</v>
      </c>
      <c r="R240" s="5">
        <f>IFERROR(IF(G240=1,IF(VLOOKUP(I240,Inputs!$A$20:$G$29,6,FALSE)="Base Increase",VLOOKUP(I240,Inputs!$A$7:$G$16,6,FALSE),0),0),0)</f>
        <v>0</v>
      </c>
      <c r="S240" s="5">
        <f>IFERROR(IF(H240=1,IF(VLOOKUP(I240,Inputs!$A$20:$G$29,7,FALSE)="Base Increase",VLOOKUP(I240,Inputs!$A$7:$G$16,7,FALSE),0),0),0)</f>
        <v>0</v>
      </c>
      <c r="T240" s="5">
        <f t="shared" si="18"/>
        <v>0</v>
      </c>
      <c r="U240" s="5">
        <f t="shared" si="19"/>
        <v>0</v>
      </c>
      <c r="V240" s="5">
        <f t="shared" si="20"/>
        <v>0</v>
      </c>
      <c r="W240" s="5">
        <f t="shared" si="21"/>
        <v>0</v>
      </c>
      <c r="X240" s="5">
        <f>IF(AND(I240&lt;=4,V240&gt;Inputs!$B$32),MAX(C240,Inputs!$B$32),V240)</f>
        <v>0</v>
      </c>
      <c r="Y240" s="5">
        <f>IF(AND(I240&lt;=4,W240&gt;Inputs!$B$32),MAX(C240,Inputs!$B$32),W240)</f>
        <v>0</v>
      </c>
      <c r="Z240" s="5">
        <f>IF(AND(I240&lt;=7,X240&gt;Inputs!$B$33),MAX(C240,Inputs!$B$33),X240)</f>
        <v>0</v>
      </c>
      <c r="AA240" s="5">
        <f>IF(W240&gt;Inputs!$B$34,Inputs!$B$34,Y240)</f>
        <v>0</v>
      </c>
      <c r="AB240" s="5">
        <f>IF(Z240&gt;Inputs!$B$34,Inputs!$B$34,Z240)</f>
        <v>0</v>
      </c>
      <c r="AC240" s="5">
        <f>IF(AA240&gt;Inputs!$B$34,Inputs!$B$34,AA240)</f>
        <v>0</v>
      </c>
      <c r="AD240" s="11">
        <f t="shared" si="22"/>
        <v>0</v>
      </c>
      <c r="AE240" s="11">
        <f t="shared" si="23"/>
        <v>0</v>
      </c>
    </row>
    <row r="241" spans="1:31" x14ac:dyDescent="0.25">
      <c r="A241" s="1">
        <f>'Salary and Rating'!A242</f>
        <v>0</v>
      </c>
      <c r="B241" s="1">
        <f>'Salary and Rating'!B242</f>
        <v>0</v>
      </c>
      <c r="C241" s="13">
        <f>IF(AND(D241=0,E241=1),'Salary and Rating'!C242,'2012-2013'!AD241)</f>
        <v>0</v>
      </c>
      <c r="D241" s="5">
        <v>0</v>
      </c>
      <c r="E241" s="5">
        <v>0</v>
      </c>
      <c r="F241" s="5">
        <v>0</v>
      </c>
      <c r="G241" s="5">
        <v>0</v>
      </c>
      <c r="H241" s="5">
        <v>0</v>
      </c>
      <c r="I241" s="5">
        <f>'Salary and Rating'!K242</f>
        <v>0</v>
      </c>
      <c r="J241" s="5">
        <f>IFERROR(IF(VLOOKUP(I241,Inputs!$A$20:$G$29,3,FALSE)="Stipend Award",VLOOKUP(I241,Inputs!$A$7:$G$16,3,FALSE),0),0)</f>
        <v>0</v>
      </c>
      <c r="K241" s="5">
        <f>IFERROR(IF(VLOOKUP(I241,Inputs!$A$20:$G$29,4,FALSE)="Stipend Award",VLOOKUP(I241,Inputs!$A$7:$G$16,4,FALSE),0),0)</f>
        <v>0</v>
      </c>
      <c r="L241" s="5">
        <f>IFERROR(IF(F241=1,IF(VLOOKUP(I241,Inputs!$A$20:$G$29,5,FALSE)="Stipend Award",VLOOKUP(I241,Inputs!$A$7:$G$16,5,FALSE),0),0),0)</f>
        <v>0</v>
      </c>
      <c r="M241" s="5">
        <f>IFERROR(IF(G241=1,IF(VLOOKUP(I241,Inputs!$A$20:$G$29,6,FALSE)="Stipend Award",VLOOKUP(I241,Inputs!$A$7:$G$16,6,FALSE),0),0),0)</f>
        <v>0</v>
      </c>
      <c r="N241" s="5">
        <f>IFERROR(IF(H241=1,IF(VLOOKUP(I241,Inputs!$A$20:$G$29,7,FALSE)="Stipend Award",VLOOKUP(I241,Inputs!$A$7:$G$16,7,FALSE),0),0),0)</f>
        <v>0</v>
      </c>
      <c r="O241" s="5">
        <f>IFERROR(IF(VLOOKUP(I241,Inputs!$A$20:$G$29,3,FALSE)="Base Increase",VLOOKUP(I241,Inputs!$A$7:$G$16,3,FALSE),0),0)</f>
        <v>0</v>
      </c>
      <c r="P241" s="5">
        <f>IFERROR(IF(VLOOKUP(I241,Inputs!$A$20:$G$29,4,FALSE)="Base Increase",VLOOKUP(I241,Inputs!$A$7:$G$16,4,FALSE),0),0)</f>
        <v>0</v>
      </c>
      <c r="Q241" s="5">
        <f>IFERROR(IF(F241=1,IF(VLOOKUP(I241,Inputs!$A$20:$G$29,5,FALSE)="Base Increase",VLOOKUP(I241,Inputs!$A$7:$G$16,5,FALSE),0),0),0)</f>
        <v>0</v>
      </c>
      <c r="R241" s="5">
        <f>IFERROR(IF(G241=1,IF(VLOOKUP(I241,Inputs!$A$20:$G$29,6,FALSE)="Base Increase",VLOOKUP(I241,Inputs!$A$7:$G$16,6,FALSE),0),0),0)</f>
        <v>0</v>
      </c>
      <c r="S241" s="5">
        <f>IFERROR(IF(H241=1,IF(VLOOKUP(I241,Inputs!$A$20:$G$29,7,FALSE)="Base Increase",VLOOKUP(I241,Inputs!$A$7:$G$16,7,FALSE),0),0),0)</f>
        <v>0</v>
      </c>
      <c r="T241" s="5">
        <f t="shared" si="18"/>
        <v>0</v>
      </c>
      <c r="U241" s="5">
        <f t="shared" si="19"/>
        <v>0</v>
      </c>
      <c r="V241" s="5">
        <f t="shared" si="20"/>
        <v>0</v>
      </c>
      <c r="W241" s="5">
        <f t="shared" si="21"/>
        <v>0</v>
      </c>
      <c r="X241" s="5">
        <f>IF(AND(I241&lt;=4,V241&gt;Inputs!$B$32),MAX(C241,Inputs!$B$32),V241)</f>
        <v>0</v>
      </c>
      <c r="Y241" s="5">
        <f>IF(AND(I241&lt;=4,W241&gt;Inputs!$B$32),MAX(C241,Inputs!$B$32),W241)</f>
        <v>0</v>
      </c>
      <c r="Z241" s="5">
        <f>IF(AND(I241&lt;=7,X241&gt;Inputs!$B$33),MAX(C241,Inputs!$B$33),X241)</f>
        <v>0</v>
      </c>
      <c r="AA241" s="5">
        <f>IF(W241&gt;Inputs!$B$34,Inputs!$B$34,Y241)</f>
        <v>0</v>
      </c>
      <c r="AB241" s="5">
        <f>IF(Z241&gt;Inputs!$B$34,Inputs!$B$34,Z241)</f>
        <v>0</v>
      </c>
      <c r="AC241" s="5">
        <f>IF(AA241&gt;Inputs!$B$34,Inputs!$B$34,AA241)</f>
        <v>0</v>
      </c>
      <c r="AD241" s="11">
        <f t="shared" si="22"/>
        <v>0</v>
      </c>
      <c r="AE241" s="11">
        <f t="shared" si="23"/>
        <v>0</v>
      </c>
    </row>
    <row r="242" spans="1:31" x14ac:dyDescent="0.25">
      <c r="A242" s="1">
        <f>'Salary and Rating'!A243</f>
        <v>0</v>
      </c>
      <c r="B242" s="1">
        <f>'Salary and Rating'!B243</f>
        <v>0</v>
      </c>
      <c r="C242" s="13">
        <f>IF(AND(D242=0,E242=1),'Salary and Rating'!C243,'2012-2013'!AD242)</f>
        <v>0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  <c r="I242" s="5">
        <f>'Salary and Rating'!K243</f>
        <v>0</v>
      </c>
      <c r="J242" s="5">
        <f>IFERROR(IF(VLOOKUP(I242,Inputs!$A$20:$G$29,3,FALSE)="Stipend Award",VLOOKUP(I242,Inputs!$A$7:$G$16,3,FALSE),0),0)</f>
        <v>0</v>
      </c>
      <c r="K242" s="5">
        <f>IFERROR(IF(VLOOKUP(I242,Inputs!$A$20:$G$29,4,FALSE)="Stipend Award",VLOOKUP(I242,Inputs!$A$7:$G$16,4,FALSE),0),0)</f>
        <v>0</v>
      </c>
      <c r="L242" s="5">
        <f>IFERROR(IF(F242=1,IF(VLOOKUP(I242,Inputs!$A$20:$G$29,5,FALSE)="Stipend Award",VLOOKUP(I242,Inputs!$A$7:$G$16,5,FALSE),0),0),0)</f>
        <v>0</v>
      </c>
      <c r="M242" s="5">
        <f>IFERROR(IF(G242=1,IF(VLOOKUP(I242,Inputs!$A$20:$G$29,6,FALSE)="Stipend Award",VLOOKUP(I242,Inputs!$A$7:$G$16,6,FALSE),0),0),0)</f>
        <v>0</v>
      </c>
      <c r="N242" s="5">
        <f>IFERROR(IF(H242=1,IF(VLOOKUP(I242,Inputs!$A$20:$G$29,7,FALSE)="Stipend Award",VLOOKUP(I242,Inputs!$A$7:$G$16,7,FALSE),0),0),0)</f>
        <v>0</v>
      </c>
      <c r="O242" s="5">
        <f>IFERROR(IF(VLOOKUP(I242,Inputs!$A$20:$G$29,3,FALSE)="Base Increase",VLOOKUP(I242,Inputs!$A$7:$G$16,3,FALSE),0),0)</f>
        <v>0</v>
      </c>
      <c r="P242" s="5">
        <f>IFERROR(IF(VLOOKUP(I242,Inputs!$A$20:$G$29,4,FALSE)="Base Increase",VLOOKUP(I242,Inputs!$A$7:$G$16,4,FALSE),0),0)</f>
        <v>0</v>
      </c>
      <c r="Q242" s="5">
        <f>IFERROR(IF(F242=1,IF(VLOOKUP(I242,Inputs!$A$20:$G$29,5,FALSE)="Base Increase",VLOOKUP(I242,Inputs!$A$7:$G$16,5,FALSE),0),0),0)</f>
        <v>0</v>
      </c>
      <c r="R242" s="5">
        <f>IFERROR(IF(G242=1,IF(VLOOKUP(I242,Inputs!$A$20:$G$29,6,FALSE)="Base Increase",VLOOKUP(I242,Inputs!$A$7:$G$16,6,FALSE),0),0),0)</f>
        <v>0</v>
      </c>
      <c r="S242" s="5">
        <f>IFERROR(IF(H242=1,IF(VLOOKUP(I242,Inputs!$A$20:$G$29,7,FALSE)="Base Increase",VLOOKUP(I242,Inputs!$A$7:$G$16,7,FALSE),0),0),0)</f>
        <v>0</v>
      </c>
      <c r="T242" s="5">
        <f t="shared" si="18"/>
        <v>0</v>
      </c>
      <c r="U242" s="5">
        <f t="shared" si="19"/>
        <v>0</v>
      </c>
      <c r="V242" s="5">
        <f t="shared" si="20"/>
        <v>0</v>
      </c>
      <c r="W242" s="5">
        <f t="shared" si="21"/>
        <v>0</v>
      </c>
      <c r="X242" s="5">
        <f>IF(AND(I242&lt;=4,V242&gt;Inputs!$B$32),MAX(C242,Inputs!$B$32),V242)</f>
        <v>0</v>
      </c>
      <c r="Y242" s="5">
        <f>IF(AND(I242&lt;=4,W242&gt;Inputs!$B$32),MAX(C242,Inputs!$B$32),W242)</f>
        <v>0</v>
      </c>
      <c r="Z242" s="5">
        <f>IF(AND(I242&lt;=7,X242&gt;Inputs!$B$33),MAX(C242,Inputs!$B$33),X242)</f>
        <v>0</v>
      </c>
      <c r="AA242" s="5">
        <f>IF(W242&gt;Inputs!$B$34,Inputs!$B$34,Y242)</f>
        <v>0</v>
      </c>
      <c r="AB242" s="5">
        <f>IF(Z242&gt;Inputs!$B$34,Inputs!$B$34,Z242)</f>
        <v>0</v>
      </c>
      <c r="AC242" s="5">
        <f>IF(AA242&gt;Inputs!$B$34,Inputs!$B$34,AA242)</f>
        <v>0</v>
      </c>
      <c r="AD242" s="11">
        <f t="shared" si="22"/>
        <v>0</v>
      </c>
      <c r="AE242" s="11">
        <f t="shared" si="23"/>
        <v>0</v>
      </c>
    </row>
    <row r="243" spans="1:31" x14ac:dyDescent="0.25">
      <c r="A243" s="1">
        <f>'Salary and Rating'!A244</f>
        <v>0</v>
      </c>
      <c r="B243" s="1">
        <f>'Salary and Rating'!B244</f>
        <v>0</v>
      </c>
      <c r="C243" s="13">
        <f>IF(AND(D243=0,E243=1),'Salary and Rating'!C244,'2012-2013'!AD243)</f>
        <v>0</v>
      </c>
      <c r="D243" s="5">
        <v>0</v>
      </c>
      <c r="E243" s="5">
        <v>0</v>
      </c>
      <c r="F243" s="5">
        <v>0</v>
      </c>
      <c r="G243" s="5">
        <v>0</v>
      </c>
      <c r="H243" s="5">
        <v>0</v>
      </c>
      <c r="I243" s="5">
        <f>'Salary and Rating'!K244</f>
        <v>0</v>
      </c>
      <c r="J243" s="5">
        <f>IFERROR(IF(VLOOKUP(I243,Inputs!$A$20:$G$29,3,FALSE)="Stipend Award",VLOOKUP(I243,Inputs!$A$7:$G$16,3,FALSE),0),0)</f>
        <v>0</v>
      </c>
      <c r="K243" s="5">
        <f>IFERROR(IF(VLOOKUP(I243,Inputs!$A$20:$G$29,4,FALSE)="Stipend Award",VLOOKUP(I243,Inputs!$A$7:$G$16,4,FALSE),0),0)</f>
        <v>0</v>
      </c>
      <c r="L243" s="5">
        <f>IFERROR(IF(F243=1,IF(VLOOKUP(I243,Inputs!$A$20:$G$29,5,FALSE)="Stipend Award",VLOOKUP(I243,Inputs!$A$7:$G$16,5,FALSE),0),0),0)</f>
        <v>0</v>
      </c>
      <c r="M243" s="5">
        <f>IFERROR(IF(G243=1,IF(VLOOKUP(I243,Inputs!$A$20:$G$29,6,FALSE)="Stipend Award",VLOOKUP(I243,Inputs!$A$7:$G$16,6,FALSE),0),0),0)</f>
        <v>0</v>
      </c>
      <c r="N243" s="5">
        <f>IFERROR(IF(H243=1,IF(VLOOKUP(I243,Inputs!$A$20:$G$29,7,FALSE)="Stipend Award",VLOOKUP(I243,Inputs!$A$7:$G$16,7,FALSE),0),0),0)</f>
        <v>0</v>
      </c>
      <c r="O243" s="5">
        <f>IFERROR(IF(VLOOKUP(I243,Inputs!$A$20:$G$29,3,FALSE)="Base Increase",VLOOKUP(I243,Inputs!$A$7:$G$16,3,FALSE),0),0)</f>
        <v>0</v>
      </c>
      <c r="P243" s="5">
        <f>IFERROR(IF(VLOOKUP(I243,Inputs!$A$20:$G$29,4,FALSE)="Base Increase",VLOOKUP(I243,Inputs!$A$7:$G$16,4,FALSE),0),0)</f>
        <v>0</v>
      </c>
      <c r="Q243" s="5">
        <f>IFERROR(IF(F243=1,IF(VLOOKUP(I243,Inputs!$A$20:$G$29,5,FALSE)="Base Increase",VLOOKUP(I243,Inputs!$A$7:$G$16,5,FALSE),0),0),0)</f>
        <v>0</v>
      </c>
      <c r="R243" s="5">
        <f>IFERROR(IF(G243=1,IF(VLOOKUP(I243,Inputs!$A$20:$G$29,6,FALSE)="Base Increase",VLOOKUP(I243,Inputs!$A$7:$G$16,6,FALSE),0),0),0)</f>
        <v>0</v>
      </c>
      <c r="S243" s="5">
        <f>IFERROR(IF(H243=1,IF(VLOOKUP(I243,Inputs!$A$20:$G$29,7,FALSE)="Base Increase",VLOOKUP(I243,Inputs!$A$7:$G$16,7,FALSE),0),0),0)</f>
        <v>0</v>
      </c>
      <c r="T243" s="5">
        <f t="shared" si="18"/>
        <v>0</v>
      </c>
      <c r="U243" s="5">
        <f t="shared" si="19"/>
        <v>0</v>
      </c>
      <c r="V243" s="5">
        <f t="shared" si="20"/>
        <v>0</v>
      </c>
      <c r="W243" s="5">
        <f t="shared" si="21"/>
        <v>0</v>
      </c>
      <c r="X243" s="5">
        <f>IF(AND(I243&lt;=4,V243&gt;Inputs!$B$32),MAX(C243,Inputs!$B$32),V243)</f>
        <v>0</v>
      </c>
      <c r="Y243" s="5">
        <f>IF(AND(I243&lt;=4,W243&gt;Inputs!$B$32),MAX(C243,Inputs!$B$32),W243)</f>
        <v>0</v>
      </c>
      <c r="Z243" s="5">
        <f>IF(AND(I243&lt;=7,X243&gt;Inputs!$B$33),MAX(C243,Inputs!$B$33),X243)</f>
        <v>0</v>
      </c>
      <c r="AA243" s="5">
        <f>IF(W243&gt;Inputs!$B$34,Inputs!$B$34,Y243)</f>
        <v>0</v>
      </c>
      <c r="AB243" s="5">
        <f>IF(Z243&gt;Inputs!$B$34,Inputs!$B$34,Z243)</f>
        <v>0</v>
      </c>
      <c r="AC243" s="5">
        <f>IF(AA243&gt;Inputs!$B$34,Inputs!$B$34,AA243)</f>
        <v>0</v>
      </c>
      <c r="AD243" s="11">
        <f t="shared" si="22"/>
        <v>0</v>
      </c>
      <c r="AE243" s="11">
        <f t="shared" si="23"/>
        <v>0</v>
      </c>
    </row>
    <row r="244" spans="1:31" x14ac:dyDescent="0.25">
      <c r="A244" s="1">
        <f>'Salary and Rating'!A245</f>
        <v>0</v>
      </c>
      <c r="B244" s="1">
        <f>'Salary and Rating'!B245</f>
        <v>0</v>
      </c>
      <c r="C244" s="13">
        <f>IF(AND(D244=0,E244=1),'Salary and Rating'!C245,'2012-2013'!AD244)</f>
        <v>0</v>
      </c>
      <c r="D244" s="5">
        <v>0</v>
      </c>
      <c r="E244" s="5">
        <v>0</v>
      </c>
      <c r="F244" s="5">
        <v>0</v>
      </c>
      <c r="G244" s="5">
        <v>0</v>
      </c>
      <c r="H244" s="5">
        <v>0</v>
      </c>
      <c r="I244" s="5">
        <f>'Salary and Rating'!K245</f>
        <v>0</v>
      </c>
      <c r="J244" s="5">
        <f>IFERROR(IF(VLOOKUP(I244,Inputs!$A$20:$G$29,3,FALSE)="Stipend Award",VLOOKUP(I244,Inputs!$A$7:$G$16,3,FALSE),0),0)</f>
        <v>0</v>
      </c>
      <c r="K244" s="5">
        <f>IFERROR(IF(VLOOKUP(I244,Inputs!$A$20:$G$29,4,FALSE)="Stipend Award",VLOOKUP(I244,Inputs!$A$7:$G$16,4,FALSE),0),0)</f>
        <v>0</v>
      </c>
      <c r="L244" s="5">
        <f>IFERROR(IF(F244=1,IF(VLOOKUP(I244,Inputs!$A$20:$G$29,5,FALSE)="Stipend Award",VLOOKUP(I244,Inputs!$A$7:$G$16,5,FALSE),0),0),0)</f>
        <v>0</v>
      </c>
      <c r="M244" s="5">
        <f>IFERROR(IF(G244=1,IF(VLOOKUP(I244,Inputs!$A$20:$G$29,6,FALSE)="Stipend Award",VLOOKUP(I244,Inputs!$A$7:$G$16,6,FALSE),0),0),0)</f>
        <v>0</v>
      </c>
      <c r="N244" s="5">
        <f>IFERROR(IF(H244=1,IF(VLOOKUP(I244,Inputs!$A$20:$G$29,7,FALSE)="Stipend Award",VLOOKUP(I244,Inputs!$A$7:$G$16,7,FALSE),0),0),0)</f>
        <v>0</v>
      </c>
      <c r="O244" s="5">
        <f>IFERROR(IF(VLOOKUP(I244,Inputs!$A$20:$G$29,3,FALSE)="Base Increase",VLOOKUP(I244,Inputs!$A$7:$G$16,3,FALSE),0),0)</f>
        <v>0</v>
      </c>
      <c r="P244" s="5">
        <f>IFERROR(IF(VLOOKUP(I244,Inputs!$A$20:$G$29,4,FALSE)="Base Increase",VLOOKUP(I244,Inputs!$A$7:$G$16,4,FALSE),0),0)</f>
        <v>0</v>
      </c>
      <c r="Q244" s="5">
        <f>IFERROR(IF(F244=1,IF(VLOOKUP(I244,Inputs!$A$20:$G$29,5,FALSE)="Base Increase",VLOOKUP(I244,Inputs!$A$7:$G$16,5,FALSE),0),0),0)</f>
        <v>0</v>
      </c>
      <c r="R244" s="5">
        <f>IFERROR(IF(G244=1,IF(VLOOKUP(I244,Inputs!$A$20:$G$29,6,FALSE)="Base Increase",VLOOKUP(I244,Inputs!$A$7:$G$16,6,FALSE),0),0),0)</f>
        <v>0</v>
      </c>
      <c r="S244" s="5">
        <f>IFERROR(IF(H244=1,IF(VLOOKUP(I244,Inputs!$A$20:$G$29,7,FALSE)="Base Increase",VLOOKUP(I244,Inputs!$A$7:$G$16,7,FALSE),0),0),0)</f>
        <v>0</v>
      </c>
      <c r="T244" s="5">
        <f t="shared" si="18"/>
        <v>0</v>
      </c>
      <c r="U244" s="5">
        <f t="shared" si="19"/>
        <v>0</v>
      </c>
      <c r="V244" s="5">
        <f t="shared" si="20"/>
        <v>0</v>
      </c>
      <c r="W244" s="5">
        <f t="shared" si="21"/>
        <v>0</v>
      </c>
      <c r="X244" s="5">
        <f>IF(AND(I244&lt;=4,V244&gt;Inputs!$B$32),MAX(C244,Inputs!$B$32),V244)</f>
        <v>0</v>
      </c>
      <c r="Y244" s="5">
        <f>IF(AND(I244&lt;=4,W244&gt;Inputs!$B$32),MAX(C244,Inputs!$B$32),W244)</f>
        <v>0</v>
      </c>
      <c r="Z244" s="5">
        <f>IF(AND(I244&lt;=7,X244&gt;Inputs!$B$33),MAX(C244,Inputs!$B$33),X244)</f>
        <v>0</v>
      </c>
      <c r="AA244" s="5">
        <f>IF(W244&gt;Inputs!$B$34,Inputs!$B$34,Y244)</f>
        <v>0</v>
      </c>
      <c r="AB244" s="5">
        <f>IF(Z244&gt;Inputs!$B$34,Inputs!$B$34,Z244)</f>
        <v>0</v>
      </c>
      <c r="AC244" s="5">
        <f>IF(AA244&gt;Inputs!$B$34,Inputs!$B$34,AA244)</f>
        <v>0</v>
      </c>
      <c r="AD244" s="11">
        <f t="shared" si="22"/>
        <v>0</v>
      </c>
      <c r="AE244" s="11">
        <f t="shared" si="23"/>
        <v>0</v>
      </c>
    </row>
    <row r="245" spans="1:31" x14ac:dyDescent="0.25">
      <c r="A245" s="1">
        <f>'Salary and Rating'!A246</f>
        <v>0</v>
      </c>
      <c r="B245" s="1">
        <f>'Salary and Rating'!B246</f>
        <v>0</v>
      </c>
      <c r="C245" s="13">
        <f>IF(AND(D245=0,E245=1),'Salary and Rating'!C246,'2012-2013'!AD245)</f>
        <v>0</v>
      </c>
      <c r="D245" s="5">
        <v>0</v>
      </c>
      <c r="E245" s="5">
        <v>0</v>
      </c>
      <c r="F245" s="5">
        <v>0</v>
      </c>
      <c r="G245" s="5">
        <v>0</v>
      </c>
      <c r="H245" s="5">
        <v>0</v>
      </c>
      <c r="I245" s="5">
        <f>'Salary and Rating'!K246</f>
        <v>0</v>
      </c>
      <c r="J245" s="5">
        <f>IFERROR(IF(VLOOKUP(I245,Inputs!$A$20:$G$29,3,FALSE)="Stipend Award",VLOOKUP(I245,Inputs!$A$7:$G$16,3,FALSE),0),0)</f>
        <v>0</v>
      </c>
      <c r="K245" s="5">
        <f>IFERROR(IF(VLOOKUP(I245,Inputs!$A$20:$G$29,4,FALSE)="Stipend Award",VLOOKUP(I245,Inputs!$A$7:$G$16,4,FALSE),0),0)</f>
        <v>0</v>
      </c>
      <c r="L245" s="5">
        <f>IFERROR(IF(F245=1,IF(VLOOKUP(I245,Inputs!$A$20:$G$29,5,FALSE)="Stipend Award",VLOOKUP(I245,Inputs!$A$7:$G$16,5,FALSE),0),0),0)</f>
        <v>0</v>
      </c>
      <c r="M245" s="5">
        <f>IFERROR(IF(G245=1,IF(VLOOKUP(I245,Inputs!$A$20:$G$29,6,FALSE)="Stipend Award",VLOOKUP(I245,Inputs!$A$7:$G$16,6,FALSE),0),0),0)</f>
        <v>0</v>
      </c>
      <c r="N245" s="5">
        <f>IFERROR(IF(H245=1,IF(VLOOKUP(I245,Inputs!$A$20:$G$29,7,FALSE)="Stipend Award",VLOOKUP(I245,Inputs!$A$7:$G$16,7,FALSE),0),0),0)</f>
        <v>0</v>
      </c>
      <c r="O245" s="5">
        <f>IFERROR(IF(VLOOKUP(I245,Inputs!$A$20:$G$29,3,FALSE)="Base Increase",VLOOKUP(I245,Inputs!$A$7:$G$16,3,FALSE),0),0)</f>
        <v>0</v>
      </c>
      <c r="P245" s="5">
        <f>IFERROR(IF(VLOOKUP(I245,Inputs!$A$20:$G$29,4,FALSE)="Base Increase",VLOOKUP(I245,Inputs!$A$7:$G$16,4,FALSE),0),0)</f>
        <v>0</v>
      </c>
      <c r="Q245" s="5">
        <f>IFERROR(IF(F245=1,IF(VLOOKUP(I245,Inputs!$A$20:$G$29,5,FALSE)="Base Increase",VLOOKUP(I245,Inputs!$A$7:$G$16,5,FALSE),0),0),0)</f>
        <v>0</v>
      </c>
      <c r="R245" s="5">
        <f>IFERROR(IF(G245=1,IF(VLOOKUP(I245,Inputs!$A$20:$G$29,6,FALSE)="Base Increase",VLOOKUP(I245,Inputs!$A$7:$G$16,6,FALSE),0),0),0)</f>
        <v>0</v>
      </c>
      <c r="S245" s="5">
        <f>IFERROR(IF(H245=1,IF(VLOOKUP(I245,Inputs!$A$20:$G$29,7,FALSE)="Base Increase",VLOOKUP(I245,Inputs!$A$7:$G$16,7,FALSE),0),0),0)</f>
        <v>0</v>
      </c>
      <c r="T245" s="5">
        <f t="shared" si="18"/>
        <v>0</v>
      </c>
      <c r="U245" s="5">
        <f t="shared" si="19"/>
        <v>0</v>
      </c>
      <c r="V245" s="5">
        <f t="shared" si="20"/>
        <v>0</v>
      </c>
      <c r="W245" s="5">
        <f t="shared" si="21"/>
        <v>0</v>
      </c>
      <c r="X245" s="5">
        <f>IF(AND(I245&lt;=4,V245&gt;Inputs!$B$32),MAX(C245,Inputs!$B$32),V245)</f>
        <v>0</v>
      </c>
      <c r="Y245" s="5">
        <f>IF(AND(I245&lt;=4,W245&gt;Inputs!$B$32),MAX(C245,Inputs!$B$32),W245)</f>
        <v>0</v>
      </c>
      <c r="Z245" s="5">
        <f>IF(AND(I245&lt;=7,X245&gt;Inputs!$B$33),MAX(C245,Inputs!$B$33),X245)</f>
        <v>0</v>
      </c>
      <c r="AA245" s="5">
        <f>IF(W245&gt;Inputs!$B$34,Inputs!$B$34,Y245)</f>
        <v>0</v>
      </c>
      <c r="AB245" s="5">
        <f>IF(Z245&gt;Inputs!$B$34,Inputs!$B$34,Z245)</f>
        <v>0</v>
      </c>
      <c r="AC245" s="5">
        <f>IF(AA245&gt;Inputs!$B$34,Inputs!$B$34,AA245)</f>
        <v>0</v>
      </c>
      <c r="AD245" s="11">
        <f t="shared" si="22"/>
        <v>0</v>
      </c>
      <c r="AE245" s="11">
        <f t="shared" si="23"/>
        <v>0</v>
      </c>
    </row>
    <row r="246" spans="1:31" x14ac:dyDescent="0.25">
      <c r="A246" s="1">
        <f>'Salary and Rating'!A247</f>
        <v>0</v>
      </c>
      <c r="B246" s="1">
        <f>'Salary and Rating'!B247</f>
        <v>0</v>
      </c>
      <c r="C246" s="13">
        <f>IF(AND(D246=0,E246=1),'Salary and Rating'!C247,'2012-2013'!AD246)</f>
        <v>0</v>
      </c>
      <c r="D246" s="5">
        <v>0</v>
      </c>
      <c r="E246" s="5">
        <v>0</v>
      </c>
      <c r="F246" s="5">
        <v>0</v>
      </c>
      <c r="G246" s="5">
        <v>0</v>
      </c>
      <c r="H246" s="5">
        <v>0</v>
      </c>
      <c r="I246" s="5">
        <f>'Salary and Rating'!K247</f>
        <v>0</v>
      </c>
      <c r="J246" s="5">
        <f>IFERROR(IF(VLOOKUP(I246,Inputs!$A$20:$G$29,3,FALSE)="Stipend Award",VLOOKUP(I246,Inputs!$A$7:$G$16,3,FALSE),0),0)</f>
        <v>0</v>
      </c>
      <c r="K246" s="5">
        <f>IFERROR(IF(VLOOKUP(I246,Inputs!$A$20:$G$29,4,FALSE)="Stipend Award",VLOOKUP(I246,Inputs!$A$7:$G$16,4,FALSE),0),0)</f>
        <v>0</v>
      </c>
      <c r="L246" s="5">
        <f>IFERROR(IF(F246=1,IF(VLOOKUP(I246,Inputs!$A$20:$G$29,5,FALSE)="Stipend Award",VLOOKUP(I246,Inputs!$A$7:$G$16,5,FALSE),0),0),0)</f>
        <v>0</v>
      </c>
      <c r="M246" s="5">
        <f>IFERROR(IF(G246=1,IF(VLOOKUP(I246,Inputs!$A$20:$G$29,6,FALSE)="Stipend Award",VLOOKUP(I246,Inputs!$A$7:$G$16,6,FALSE),0),0),0)</f>
        <v>0</v>
      </c>
      <c r="N246" s="5">
        <f>IFERROR(IF(H246=1,IF(VLOOKUP(I246,Inputs!$A$20:$G$29,7,FALSE)="Stipend Award",VLOOKUP(I246,Inputs!$A$7:$G$16,7,FALSE),0),0),0)</f>
        <v>0</v>
      </c>
      <c r="O246" s="5">
        <f>IFERROR(IF(VLOOKUP(I246,Inputs!$A$20:$G$29,3,FALSE)="Base Increase",VLOOKUP(I246,Inputs!$A$7:$G$16,3,FALSE),0),0)</f>
        <v>0</v>
      </c>
      <c r="P246" s="5">
        <f>IFERROR(IF(VLOOKUP(I246,Inputs!$A$20:$G$29,4,FALSE)="Base Increase",VLOOKUP(I246,Inputs!$A$7:$G$16,4,FALSE),0),0)</f>
        <v>0</v>
      </c>
      <c r="Q246" s="5">
        <f>IFERROR(IF(F246=1,IF(VLOOKUP(I246,Inputs!$A$20:$G$29,5,FALSE)="Base Increase",VLOOKUP(I246,Inputs!$A$7:$G$16,5,FALSE),0),0),0)</f>
        <v>0</v>
      </c>
      <c r="R246" s="5">
        <f>IFERROR(IF(G246=1,IF(VLOOKUP(I246,Inputs!$A$20:$G$29,6,FALSE)="Base Increase",VLOOKUP(I246,Inputs!$A$7:$G$16,6,FALSE),0),0),0)</f>
        <v>0</v>
      </c>
      <c r="S246" s="5">
        <f>IFERROR(IF(H246=1,IF(VLOOKUP(I246,Inputs!$A$20:$G$29,7,FALSE)="Base Increase",VLOOKUP(I246,Inputs!$A$7:$G$16,7,FALSE),0),0),0)</f>
        <v>0</v>
      </c>
      <c r="T246" s="5">
        <f t="shared" si="18"/>
        <v>0</v>
      </c>
      <c r="U246" s="5">
        <f t="shared" si="19"/>
        <v>0</v>
      </c>
      <c r="V246" s="5">
        <f t="shared" si="20"/>
        <v>0</v>
      </c>
      <c r="W246" s="5">
        <f t="shared" si="21"/>
        <v>0</v>
      </c>
      <c r="X246" s="5">
        <f>IF(AND(I246&lt;=4,V246&gt;Inputs!$B$32),MAX(C246,Inputs!$B$32),V246)</f>
        <v>0</v>
      </c>
      <c r="Y246" s="5">
        <f>IF(AND(I246&lt;=4,W246&gt;Inputs!$B$32),MAX(C246,Inputs!$B$32),W246)</f>
        <v>0</v>
      </c>
      <c r="Z246" s="5">
        <f>IF(AND(I246&lt;=7,X246&gt;Inputs!$B$33),MAX(C246,Inputs!$B$33),X246)</f>
        <v>0</v>
      </c>
      <c r="AA246" s="5">
        <f>IF(W246&gt;Inputs!$B$34,Inputs!$B$34,Y246)</f>
        <v>0</v>
      </c>
      <c r="AB246" s="5">
        <f>IF(Z246&gt;Inputs!$B$34,Inputs!$B$34,Z246)</f>
        <v>0</v>
      </c>
      <c r="AC246" s="5">
        <f>IF(AA246&gt;Inputs!$B$34,Inputs!$B$34,AA246)</f>
        <v>0</v>
      </c>
      <c r="AD246" s="11">
        <f t="shared" si="22"/>
        <v>0</v>
      </c>
      <c r="AE246" s="11">
        <f t="shared" si="23"/>
        <v>0</v>
      </c>
    </row>
    <row r="247" spans="1:31" x14ac:dyDescent="0.25">
      <c r="A247" s="1">
        <f>'Salary and Rating'!A248</f>
        <v>0</v>
      </c>
      <c r="B247" s="1">
        <f>'Salary and Rating'!B248</f>
        <v>0</v>
      </c>
      <c r="C247" s="13">
        <f>IF(AND(D247=0,E247=1),'Salary and Rating'!C248,'2012-2013'!AD247)</f>
        <v>0</v>
      </c>
      <c r="D247" s="5">
        <v>0</v>
      </c>
      <c r="E247" s="5">
        <v>0</v>
      </c>
      <c r="F247" s="5">
        <v>0</v>
      </c>
      <c r="G247" s="5">
        <v>0</v>
      </c>
      <c r="H247" s="5">
        <v>0</v>
      </c>
      <c r="I247" s="5">
        <f>'Salary and Rating'!K248</f>
        <v>0</v>
      </c>
      <c r="J247" s="5">
        <f>IFERROR(IF(VLOOKUP(I247,Inputs!$A$20:$G$29,3,FALSE)="Stipend Award",VLOOKUP(I247,Inputs!$A$7:$G$16,3,FALSE),0),0)</f>
        <v>0</v>
      </c>
      <c r="K247" s="5">
        <f>IFERROR(IF(VLOOKUP(I247,Inputs!$A$20:$G$29,4,FALSE)="Stipend Award",VLOOKUP(I247,Inputs!$A$7:$G$16,4,FALSE),0),0)</f>
        <v>0</v>
      </c>
      <c r="L247" s="5">
        <f>IFERROR(IF(F247=1,IF(VLOOKUP(I247,Inputs!$A$20:$G$29,5,FALSE)="Stipend Award",VLOOKUP(I247,Inputs!$A$7:$G$16,5,FALSE),0),0),0)</f>
        <v>0</v>
      </c>
      <c r="M247" s="5">
        <f>IFERROR(IF(G247=1,IF(VLOOKUP(I247,Inputs!$A$20:$G$29,6,FALSE)="Stipend Award",VLOOKUP(I247,Inputs!$A$7:$G$16,6,FALSE),0),0),0)</f>
        <v>0</v>
      </c>
      <c r="N247" s="5">
        <f>IFERROR(IF(H247=1,IF(VLOOKUP(I247,Inputs!$A$20:$G$29,7,FALSE)="Stipend Award",VLOOKUP(I247,Inputs!$A$7:$G$16,7,FALSE),0),0),0)</f>
        <v>0</v>
      </c>
      <c r="O247" s="5">
        <f>IFERROR(IF(VLOOKUP(I247,Inputs!$A$20:$G$29,3,FALSE)="Base Increase",VLOOKUP(I247,Inputs!$A$7:$G$16,3,FALSE),0),0)</f>
        <v>0</v>
      </c>
      <c r="P247" s="5">
        <f>IFERROR(IF(VLOOKUP(I247,Inputs!$A$20:$G$29,4,FALSE)="Base Increase",VLOOKUP(I247,Inputs!$A$7:$G$16,4,FALSE),0),0)</f>
        <v>0</v>
      </c>
      <c r="Q247" s="5">
        <f>IFERROR(IF(F247=1,IF(VLOOKUP(I247,Inputs!$A$20:$G$29,5,FALSE)="Base Increase",VLOOKUP(I247,Inputs!$A$7:$G$16,5,FALSE),0),0),0)</f>
        <v>0</v>
      </c>
      <c r="R247" s="5">
        <f>IFERROR(IF(G247=1,IF(VLOOKUP(I247,Inputs!$A$20:$G$29,6,FALSE)="Base Increase",VLOOKUP(I247,Inputs!$A$7:$G$16,6,FALSE),0),0),0)</f>
        <v>0</v>
      </c>
      <c r="S247" s="5">
        <f>IFERROR(IF(H247=1,IF(VLOOKUP(I247,Inputs!$A$20:$G$29,7,FALSE)="Base Increase",VLOOKUP(I247,Inputs!$A$7:$G$16,7,FALSE),0),0),0)</f>
        <v>0</v>
      </c>
      <c r="T247" s="5">
        <f t="shared" si="18"/>
        <v>0</v>
      </c>
      <c r="U247" s="5">
        <f t="shared" si="19"/>
        <v>0</v>
      </c>
      <c r="V247" s="5">
        <f t="shared" si="20"/>
        <v>0</v>
      </c>
      <c r="W247" s="5">
        <f t="shared" si="21"/>
        <v>0</v>
      </c>
      <c r="X247" s="5">
        <f>IF(AND(I247&lt;=4,V247&gt;Inputs!$B$32),MAX(C247,Inputs!$B$32),V247)</f>
        <v>0</v>
      </c>
      <c r="Y247" s="5">
        <f>IF(AND(I247&lt;=4,W247&gt;Inputs!$B$32),MAX(C247,Inputs!$B$32),W247)</f>
        <v>0</v>
      </c>
      <c r="Z247" s="5">
        <f>IF(AND(I247&lt;=7,X247&gt;Inputs!$B$33),MAX(C247,Inputs!$B$33),X247)</f>
        <v>0</v>
      </c>
      <c r="AA247" s="5">
        <f>IF(W247&gt;Inputs!$B$34,Inputs!$B$34,Y247)</f>
        <v>0</v>
      </c>
      <c r="AB247" s="5">
        <f>IF(Z247&gt;Inputs!$B$34,Inputs!$B$34,Z247)</f>
        <v>0</v>
      </c>
      <c r="AC247" s="5">
        <f>IF(AA247&gt;Inputs!$B$34,Inputs!$B$34,AA247)</f>
        <v>0</v>
      </c>
      <c r="AD247" s="11">
        <f t="shared" si="22"/>
        <v>0</v>
      </c>
      <c r="AE247" s="11">
        <f t="shared" si="23"/>
        <v>0</v>
      </c>
    </row>
    <row r="248" spans="1:31" x14ac:dyDescent="0.25">
      <c r="A248" s="1">
        <f>'Salary and Rating'!A249</f>
        <v>0</v>
      </c>
      <c r="B248" s="1">
        <f>'Salary and Rating'!B249</f>
        <v>0</v>
      </c>
      <c r="C248" s="13">
        <f>IF(AND(D248=0,E248=1),'Salary and Rating'!C249,'2012-2013'!AD248)</f>
        <v>0</v>
      </c>
      <c r="D248" s="5">
        <v>0</v>
      </c>
      <c r="E248" s="5">
        <v>0</v>
      </c>
      <c r="F248" s="5">
        <v>0</v>
      </c>
      <c r="G248" s="5">
        <v>0</v>
      </c>
      <c r="H248" s="5">
        <v>0</v>
      </c>
      <c r="I248" s="5">
        <f>'Salary and Rating'!K249</f>
        <v>0</v>
      </c>
      <c r="J248" s="5">
        <f>IFERROR(IF(VLOOKUP(I248,Inputs!$A$20:$G$29,3,FALSE)="Stipend Award",VLOOKUP(I248,Inputs!$A$7:$G$16,3,FALSE),0),0)</f>
        <v>0</v>
      </c>
      <c r="K248" s="5">
        <f>IFERROR(IF(VLOOKUP(I248,Inputs!$A$20:$G$29,4,FALSE)="Stipend Award",VLOOKUP(I248,Inputs!$A$7:$G$16,4,FALSE),0),0)</f>
        <v>0</v>
      </c>
      <c r="L248" s="5">
        <f>IFERROR(IF(F248=1,IF(VLOOKUP(I248,Inputs!$A$20:$G$29,5,FALSE)="Stipend Award",VLOOKUP(I248,Inputs!$A$7:$G$16,5,FALSE),0),0),0)</f>
        <v>0</v>
      </c>
      <c r="M248" s="5">
        <f>IFERROR(IF(G248=1,IF(VLOOKUP(I248,Inputs!$A$20:$G$29,6,FALSE)="Stipend Award",VLOOKUP(I248,Inputs!$A$7:$G$16,6,FALSE),0),0),0)</f>
        <v>0</v>
      </c>
      <c r="N248" s="5">
        <f>IFERROR(IF(H248=1,IF(VLOOKUP(I248,Inputs!$A$20:$G$29,7,FALSE)="Stipend Award",VLOOKUP(I248,Inputs!$A$7:$G$16,7,FALSE),0),0),0)</f>
        <v>0</v>
      </c>
      <c r="O248" s="5">
        <f>IFERROR(IF(VLOOKUP(I248,Inputs!$A$20:$G$29,3,FALSE)="Base Increase",VLOOKUP(I248,Inputs!$A$7:$G$16,3,FALSE),0),0)</f>
        <v>0</v>
      </c>
      <c r="P248" s="5">
        <f>IFERROR(IF(VLOOKUP(I248,Inputs!$A$20:$G$29,4,FALSE)="Base Increase",VLOOKUP(I248,Inputs!$A$7:$G$16,4,FALSE),0),0)</f>
        <v>0</v>
      </c>
      <c r="Q248" s="5">
        <f>IFERROR(IF(F248=1,IF(VLOOKUP(I248,Inputs!$A$20:$G$29,5,FALSE)="Base Increase",VLOOKUP(I248,Inputs!$A$7:$G$16,5,FALSE),0),0),0)</f>
        <v>0</v>
      </c>
      <c r="R248" s="5">
        <f>IFERROR(IF(G248=1,IF(VLOOKUP(I248,Inputs!$A$20:$G$29,6,FALSE)="Base Increase",VLOOKUP(I248,Inputs!$A$7:$G$16,6,FALSE),0),0),0)</f>
        <v>0</v>
      </c>
      <c r="S248" s="5">
        <f>IFERROR(IF(H248=1,IF(VLOOKUP(I248,Inputs!$A$20:$G$29,7,FALSE)="Base Increase",VLOOKUP(I248,Inputs!$A$7:$G$16,7,FALSE),0),0),0)</f>
        <v>0</v>
      </c>
      <c r="T248" s="5">
        <f t="shared" si="18"/>
        <v>0</v>
      </c>
      <c r="U248" s="5">
        <f t="shared" si="19"/>
        <v>0</v>
      </c>
      <c r="V248" s="5">
        <f t="shared" si="20"/>
        <v>0</v>
      </c>
      <c r="W248" s="5">
        <f t="shared" si="21"/>
        <v>0</v>
      </c>
      <c r="X248" s="5">
        <f>IF(AND(I248&lt;=4,V248&gt;Inputs!$B$32),MAX(C248,Inputs!$B$32),V248)</f>
        <v>0</v>
      </c>
      <c r="Y248" s="5">
        <f>IF(AND(I248&lt;=4,W248&gt;Inputs!$B$32),MAX(C248,Inputs!$B$32),W248)</f>
        <v>0</v>
      </c>
      <c r="Z248" s="5">
        <f>IF(AND(I248&lt;=7,X248&gt;Inputs!$B$33),MAX(C248,Inputs!$B$33),X248)</f>
        <v>0</v>
      </c>
      <c r="AA248" s="5">
        <f>IF(W248&gt;Inputs!$B$34,Inputs!$B$34,Y248)</f>
        <v>0</v>
      </c>
      <c r="AB248" s="5">
        <f>IF(Z248&gt;Inputs!$B$34,Inputs!$B$34,Z248)</f>
        <v>0</v>
      </c>
      <c r="AC248" s="5">
        <f>IF(AA248&gt;Inputs!$B$34,Inputs!$B$34,AA248)</f>
        <v>0</v>
      </c>
      <c r="AD248" s="11">
        <f t="shared" si="22"/>
        <v>0</v>
      </c>
      <c r="AE248" s="11">
        <f t="shared" si="23"/>
        <v>0</v>
      </c>
    </row>
    <row r="249" spans="1:31" x14ac:dyDescent="0.25">
      <c r="A249" s="1">
        <f>'Salary and Rating'!A250</f>
        <v>0</v>
      </c>
      <c r="B249" s="1">
        <f>'Salary and Rating'!B250</f>
        <v>0</v>
      </c>
      <c r="C249" s="13">
        <f>IF(AND(D249=0,E249=1),'Salary and Rating'!C250,'2012-2013'!AD249)</f>
        <v>0</v>
      </c>
      <c r="D249" s="5">
        <v>0</v>
      </c>
      <c r="E249" s="5">
        <v>0</v>
      </c>
      <c r="F249" s="5">
        <v>0</v>
      </c>
      <c r="G249" s="5">
        <v>0</v>
      </c>
      <c r="H249" s="5">
        <v>0</v>
      </c>
      <c r="I249" s="5">
        <f>'Salary and Rating'!K250</f>
        <v>0</v>
      </c>
      <c r="J249" s="5">
        <f>IFERROR(IF(VLOOKUP(I249,Inputs!$A$20:$G$29,3,FALSE)="Stipend Award",VLOOKUP(I249,Inputs!$A$7:$G$16,3,FALSE),0),0)</f>
        <v>0</v>
      </c>
      <c r="K249" s="5">
        <f>IFERROR(IF(VLOOKUP(I249,Inputs!$A$20:$G$29,4,FALSE)="Stipend Award",VLOOKUP(I249,Inputs!$A$7:$G$16,4,FALSE),0),0)</f>
        <v>0</v>
      </c>
      <c r="L249" s="5">
        <f>IFERROR(IF(F249=1,IF(VLOOKUP(I249,Inputs!$A$20:$G$29,5,FALSE)="Stipend Award",VLOOKUP(I249,Inputs!$A$7:$G$16,5,FALSE),0),0),0)</f>
        <v>0</v>
      </c>
      <c r="M249" s="5">
        <f>IFERROR(IF(G249=1,IF(VLOOKUP(I249,Inputs!$A$20:$G$29,6,FALSE)="Stipend Award",VLOOKUP(I249,Inputs!$A$7:$G$16,6,FALSE),0),0),0)</f>
        <v>0</v>
      </c>
      <c r="N249" s="5">
        <f>IFERROR(IF(H249=1,IF(VLOOKUP(I249,Inputs!$A$20:$G$29,7,FALSE)="Stipend Award",VLOOKUP(I249,Inputs!$A$7:$G$16,7,FALSE),0),0),0)</f>
        <v>0</v>
      </c>
      <c r="O249" s="5">
        <f>IFERROR(IF(VLOOKUP(I249,Inputs!$A$20:$G$29,3,FALSE)="Base Increase",VLOOKUP(I249,Inputs!$A$7:$G$16,3,FALSE),0),0)</f>
        <v>0</v>
      </c>
      <c r="P249" s="5">
        <f>IFERROR(IF(VLOOKUP(I249,Inputs!$A$20:$G$29,4,FALSE)="Base Increase",VLOOKUP(I249,Inputs!$A$7:$G$16,4,FALSE),0),0)</f>
        <v>0</v>
      </c>
      <c r="Q249" s="5">
        <f>IFERROR(IF(F249=1,IF(VLOOKUP(I249,Inputs!$A$20:$G$29,5,FALSE)="Base Increase",VLOOKUP(I249,Inputs!$A$7:$G$16,5,FALSE),0),0),0)</f>
        <v>0</v>
      </c>
      <c r="R249" s="5">
        <f>IFERROR(IF(G249=1,IF(VLOOKUP(I249,Inputs!$A$20:$G$29,6,FALSE)="Base Increase",VLOOKUP(I249,Inputs!$A$7:$G$16,6,FALSE),0),0),0)</f>
        <v>0</v>
      </c>
      <c r="S249" s="5">
        <f>IFERROR(IF(H249=1,IF(VLOOKUP(I249,Inputs!$A$20:$G$29,7,FALSE)="Base Increase",VLOOKUP(I249,Inputs!$A$7:$G$16,7,FALSE),0),0),0)</f>
        <v>0</v>
      </c>
      <c r="T249" s="5">
        <f t="shared" si="18"/>
        <v>0</v>
      </c>
      <c r="U249" s="5">
        <f t="shared" si="19"/>
        <v>0</v>
      </c>
      <c r="V249" s="5">
        <f t="shared" si="20"/>
        <v>0</v>
      </c>
      <c r="W249" s="5">
        <f t="shared" si="21"/>
        <v>0</v>
      </c>
      <c r="X249" s="5">
        <f>IF(AND(I249&lt;=4,V249&gt;Inputs!$B$32),MAX(C249,Inputs!$B$32),V249)</f>
        <v>0</v>
      </c>
      <c r="Y249" s="5">
        <f>IF(AND(I249&lt;=4,W249&gt;Inputs!$B$32),MAX(C249,Inputs!$B$32),W249)</f>
        <v>0</v>
      </c>
      <c r="Z249" s="5">
        <f>IF(AND(I249&lt;=7,X249&gt;Inputs!$B$33),MAX(C249,Inputs!$B$33),X249)</f>
        <v>0</v>
      </c>
      <c r="AA249" s="5">
        <f>IF(W249&gt;Inputs!$B$34,Inputs!$B$34,Y249)</f>
        <v>0</v>
      </c>
      <c r="AB249" s="5">
        <f>IF(Z249&gt;Inputs!$B$34,Inputs!$B$34,Z249)</f>
        <v>0</v>
      </c>
      <c r="AC249" s="5">
        <f>IF(AA249&gt;Inputs!$B$34,Inputs!$B$34,AA249)</f>
        <v>0</v>
      </c>
      <c r="AD249" s="11">
        <f t="shared" si="22"/>
        <v>0</v>
      </c>
      <c r="AE249" s="11">
        <f t="shared" si="23"/>
        <v>0</v>
      </c>
    </row>
    <row r="250" spans="1:31" x14ac:dyDescent="0.25">
      <c r="A250" s="1">
        <f>'Salary and Rating'!A251</f>
        <v>0</v>
      </c>
      <c r="B250" s="1">
        <f>'Salary and Rating'!B251</f>
        <v>0</v>
      </c>
      <c r="C250" s="13">
        <f>IF(AND(D250=0,E250=1),'Salary and Rating'!C251,'2012-2013'!AD250)</f>
        <v>0</v>
      </c>
      <c r="D250" s="5">
        <v>0</v>
      </c>
      <c r="E250" s="5">
        <v>0</v>
      </c>
      <c r="F250" s="5">
        <v>0</v>
      </c>
      <c r="G250" s="5">
        <v>0</v>
      </c>
      <c r="H250" s="5">
        <v>0</v>
      </c>
      <c r="I250" s="5">
        <f>'Salary and Rating'!K251</f>
        <v>0</v>
      </c>
      <c r="J250" s="5">
        <f>IFERROR(IF(VLOOKUP(I250,Inputs!$A$20:$G$29,3,FALSE)="Stipend Award",VLOOKUP(I250,Inputs!$A$7:$G$16,3,FALSE),0),0)</f>
        <v>0</v>
      </c>
      <c r="K250" s="5">
        <f>IFERROR(IF(VLOOKUP(I250,Inputs!$A$20:$G$29,4,FALSE)="Stipend Award",VLOOKUP(I250,Inputs!$A$7:$G$16,4,FALSE),0),0)</f>
        <v>0</v>
      </c>
      <c r="L250" s="5">
        <f>IFERROR(IF(F250=1,IF(VLOOKUP(I250,Inputs!$A$20:$G$29,5,FALSE)="Stipend Award",VLOOKUP(I250,Inputs!$A$7:$G$16,5,FALSE),0),0),0)</f>
        <v>0</v>
      </c>
      <c r="M250" s="5">
        <f>IFERROR(IF(G250=1,IF(VLOOKUP(I250,Inputs!$A$20:$G$29,6,FALSE)="Stipend Award",VLOOKUP(I250,Inputs!$A$7:$G$16,6,FALSE),0),0),0)</f>
        <v>0</v>
      </c>
      <c r="N250" s="5">
        <f>IFERROR(IF(H250=1,IF(VLOOKUP(I250,Inputs!$A$20:$G$29,7,FALSE)="Stipend Award",VLOOKUP(I250,Inputs!$A$7:$G$16,7,FALSE),0),0),0)</f>
        <v>0</v>
      </c>
      <c r="O250" s="5">
        <f>IFERROR(IF(VLOOKUP(I250,Inputs!$A$20:$G$29,3,FALSE)="Base Increase",VLOOKUP(I250,Inputs!$A$7:$G$16,3,FALSE),0),0)</f>
        <v>0</v>
      </c>
      <c r="P250" s="5">
        <f>IFERROR(IF(VLOOKUP(I250,Inputs!$A$20:$G$29,4,FALSE)="Base Increase",VLOOKUP(I250,Inputs!$A$7:$G$16,4,FALSE),0),0)</f>
        <v>0</v>
      </c>
      <c r="Q250" s="5">
        <f>IFERROR(IF(F250=1,IF(VLOOKUP(I250,Inputs!$A$20:$G$29,5,FALSE)="Base Increase",VLOOKUP(I250,Inputs!$A$7:$G$16,5,FALSE),0),0),0)</f>
        <v>0</v>
      </c>
      <c r="R250" s="5">
        <f>IFERROR(IF(G250=1,IF(VLOOKUP(I250,Inputs!$A$20:$G$29,6,FALSE)="Base Increase",VLOOKUP(I250,Inputs!$A$7:$G$16,6,FALSE),0),0),0)</f>
        <v>0</v>
      </c>
      <c r="S250" s="5">
        <f>IFERROR(IF(H250=1,IF(VLOOKUP(I250,Inputs!$A$20:$G$29,7,FALSE)="Base Increase",VLOOKUP(I250,Inputs!$A$7:$G$16,7,FALSE),0),0),0)</f>
        <v>0</v>
      </c>
      <c r="T250" s="5">
        <f t="shared" si="18"/>
        <v>0</v>
      </c>
      <c r="U250" s="5">
        <f t="shared" si="19"/>
        <v>0</v>
      </c>
      <c r="V250" s="5">
        <f t="shared" si="20"/>
        <v>0</v>
      </c>
      <c r="W250" s="5">
        <f t="shared" si="21"/>
        <v>0</v>
      </c>
      <c r="X250" s="5">
        <f>IF(AND(I250&lt;=4,V250&gt;Inputs!$B$32),MAX(C250,Inputs!$B$32),V250)</f>
        <v>0</v>
      </c>
      <c r="Y250" s="5">
        <f>IF(AND(I250&lt;=4,W250&gt;Inputs!$B$32),MAX(C250,Inputs!$B$32),W250)</f>
        <v>0</v>
      </c>
      <c r="Z250" s="5">
        <f>IF(AND(I250&lt;=7,X250&gt;Inputs!$B$33),MAX(C250,Inputs!$B$33),X250)</f>
        <v>0</v>
      </c>
      <c r="AA250" s="5">
        <f>IF(W250&gt;Inputs!$B$34,Inputs!$B$34,Y250)</f>
        <v>0</v>
      </c>
      <c r="AB250" s="5">
        <f>IF(Z250&gt;Inputs!$B$34,Inputs!$B$34,Z250)</f>
        <v>0</v>
      </c>
      <c r="AC250" s="5">
        <f>IF(AA250&gt;Inputs!$B$34,Inputs!$B$34,AA250)</f>
        <v>0</v>
      </c>
      <c r="AD250" s="11">
        <f t="shared" si="22"/>
        <v>0</v>
      </c>
      <c r="AE250" s="11">
        <f t="shared" si="23"/>
        <v>0</v>
      </c>
    </row>
    <row r="251" spans="1:31" x14ac:dyDescent="0.25">
      <c r="A251" s="1">
        <f>'Salary and Rating'!A252</f>
        <v>0</v>
      </c>
      <c r="B251" s="1">
        <f>'Salary and Rating'!B252</f>
        <v>0</v>
      </c>
      <c r="C251" s="13">
        <f>IF(AND(D251=0,E251=1),'Salary and Rating'!C252,'2012-2013'!AD251)</f>
        <v>0</v>
      </c>
      <c r="D251" s="5">
        <v>0</v>
      </c>
      <c r="E251" s="5">
        <v>0</v>
      </c>
      <c r="F251" s="5">
        <v>0</v>
      </c>
      <c r="G251" s="5">
        <v>0</v>
      </c>
      <c r="H251" s="5">
        <v>0</v>
      </c>
      <c r="I251" s="5">
        <f>'Salary and Rating'!K252</f>
        <v>0</v>
      </c>
      <c r="J251" s="5">
        <f>IFERROR(IF(VLOOKUP(I251,Inputs!$A$20:$G$29,3,FALSE)="Stipend Award",VLOOKUP(I251,Inputs!$A$7:$G$16,3,FALSE),0),0)</f>
        <v>0</v>
      </c>
      <c r="K251" s="5">
        <f>IFERROR(IF(VLOOKUP(I251,Inputs!$A$20:$G$29,4,FALSE)="Stipend Award",VLOOKUP(I251,Inputs!$A$7:$G$16,4,FALSE),0),0)</f>
        <v>0</v>
      </c>
      <c r="L251" s="5">
        <f>IFERROR(IF(F251=1,IF(VLOOKUP(I251,Inputs!$A$20:$G$29,5,FALSE)="Stipend Award",VLOOKUP(I251,Inputs!$A$7:$G$16,5,FALSE),0),0),0)</f>
        <v>0</v>
      </c>
      <c r="M251" s="5">
        <f>IFERROR(IF(G251=1,IF(VLOOKUP(I251,Inputs!$A$20:$G$29,6,FALSE)="Stipend Award",VLOOKUP(I251,Inputs!$A$7:$G$16,6,FALSE),0),0),0)</f>
        <v>0</v>
      </c>
      <c r="N251" s="5">
        <f>IFERROR(IF(H251=1,IF(VLOOKUP(I251,Inputs!$A$20:$G$29,7,FALSE)="Stipend Award",VLOOKUP(I251,Inputs!$A$7:$G$16,7,FALSE),0),0),0)</f>
        <v>0</v>
      </c>
      <c r="O251" s="5">
        <f>IFERROR(IF(VLOOKUP(I251,Inputs!$A$20:$G$29,3,FALSE)="Base Increase",VLOOKUP(I251,Inputs!$A$7:$G$16,3,FALSE),0),0)</f>
        <v>0</v>
      </c>
      <c r="P251" s="5">
        <f>IFERROR(IF(VLOOKUP(I251,Inputs!$A$20:$G$29,4,FALSE)="Base Increase",VLOOKUP(I251,Inputs!$A$7:$G$16,4,FALSE),0),0)</f>
        <v>0</v>
      </c>
      <c r="Q251" s="5">
        <f>IFERROR(IF(F251=1,IF(VLOOKUP(I251,Inputs!$A$20:$G$29,5,FALSE)="Base Increase",VLOOKUP(I251,Inputs!$A$7:$G$16,5,FALSE),0),0),0)</f>
        <v>0</v>
      </c>
      <c r="R251" s="5">
        <f>IFERROR(IF(G251=1,IF(VLOOKUP(I251,Inputs!$A$20:$G$29,6,FALSE)="Base Increase",VLOOKUP(I251,Inputs!$A$7:$G$16,6,FALSE),0),0),0)</f>
        <v>0</v>
      </c>
      <c r="S251" s="5">
        <f>IFERROR(IF(H251=1,IF(VLOOKUP(I251,Inputs!$A$20:$G$29,7,FALSE)="Base Increase",VLOOKUP(I251,Inputs!$A$7:$G$16,7,FALSE),0),0),0)</f>
        <v>0</v>
      </c>
      <c r="T251" s="5">
        <f t="shared" si="18"/>
        <v>0</v>
      </c>
      <c r="U251" s="5">
        <f t="shared" si="19"/>
        <v>0</v>
      </c>
      <c r="V251" s="5">
        <f t="shared" si="20"/>
        <v>0</v>
      </c>
      <c r="W251" s="5">
        <f t="shared" si="21"/>
        <v>0</v>
      </c>
      <c r="X251" s="5">
        <f>IF(AND(I251&lt;=4,V251&gt;Inputs!$B$32),MAX(C251,Inputs!$B$32),V251)</f>
        <v>0</v>
      </c>
      <c r="Y251" s="5">
        <f>IF(AND(I251&lt;=4,W251&gt;Inputs!$B$32),MAX(C251,Inputs!$B$32),W251)</f>
        <v>0</v>
      </c>
      <c r="Z251" s="5">
        <f>IF(AND(I251&lt;=7,X251&gt;Inputs!$B$33),MAX(C251,Inputs!$B$33),X251)</f>
        <v>0</v>
      </c>
      <c r="AA251" s="5">
        <f>IF(W251&gt;Inputs!$B$34,Inputs!$B$34,Y251)</f>
        <v>0</v>
      </c>
      <c r="AB251" s="5">
        <f>IF(Z251&gt;Inputs!$B$34,Inputs!$B$34,Z251)</f>
        <v>0</v>
      </c>
      <c r="AC251" s="5">
        <f>IF(AA251&gt;Inputs!$B$34,Inputs!$B$34,AA251)</f>
        <v>0</v>
      </c>
      <c r="AD251" s="11">
        <f t="shared" si="22"/>
        <v>0</v>
      </c>
      <c r="AE251" s="11">
        <f t="shared" si="23"/>
        <v>0</v>
      </c>
    </row>
    <row r="252" spans="1:31" x14ac:dyDescent="0.25">
      <c r="A252" s="1">
        <f>'Salary and Rating'!A253</f>
        <v>0</v>
      </c>
      <c r="B252" s="1">
        <f>'Salary and Rating'!B253</f>
        <v>0</v>
      </c>
      <c r="C252" s="13">
        <f>IF(AND(D252=0,E252=1),'Salary and Rating'!C253,'2012-2013'!AD252)</f>
        <v>0</v>
      </c>
      <c r="D252" s="5">
        <v>0</v>
      </c>
      <c r="E252" s="5">
        <v>0</v>
      </c>
      <c r="F252" s="5">
        <v>0</v>
      </c>
      <c r="G252" s="5">
        <v>0</v>
      </c>
      <c r="H252" s="5">
        <v>0</v>
      </c>
      <c r="I252" s="5">
        <f>'Salary and Rating'!K253</f>
        <v>0</v>
      </c>
      <c r="J252" s="5">
        <f>IFERROR(IF(VLOOKUP(I252,Inputs!$A$20:$G$29,3,FALSE)="Stipend Award",VLOOKUP(I252,Inputs!$A$7:$G$16,3,FALSE),0),0)</f>
        <v>0</v>
      </c>
      <c r="K252" s="5">
        <f>IFERROR(IF(VLOOKUP(I252,Inputs!$A$20:$G$29,4,FALSE)="Stipend Award",VLOOKUP(I252,Inputs!$A$7:$G$16,4,FALSE),0),0)</f>
        <v>0</v>
      </c>
      <c r="L252" s="5">
        <f>IFERROR(IF(F252=1,IF(VLOOKUP(I252,Inputs!$A$20:$G$29,5,FALSE)="Stipend Award",VLOOKUP(I252,Inputs!$A$7:$G$16,5,FALSE),0),0),0)</f>
        <v>0</v>
      </c>
      <c r="M252" s="5">
        <f>IFERROR(IF(G252=1,IF(VLOOKUP(I252,Inputs!$A$20:$G$29,6,FALSE)="Stipend Award",VLOOKUP(I252,Inputs!$A$7:$G$16,6,FALSE),0),0),0)</f>
        <v>0</v>
      </c>
      <c r="N252" s="5">
        <f>IFERROR(IF(H252=1,IF(VLOOKUP(I252,Inputs!$A$20:$G$29,7,FALSE)="Stipend Award",VLOOKUP(I252,Inputs!$A$7:$G$16,7,FALSE),0),0),0)</f>
        <v>0</v>
      </c>
      <c r="O252" s="5">
        <f>IFERROR(IF(VLOOKUP(I252,Inputs!$A$20:$G$29,3,FALSE)="Base Increase",VLOOKUP(I252,Inputs!$A$7:$G$16,3,FALSE),0),0)</f>
        <v>0</v>
      </c>
      <c r="P252" s="5">
        <f>IFERROR(IF(VLOOKUP(I252,Inputs!$A$20:$G$29,4,FALSE)="Base Increase",VLOOKUP(I252,Inputs!$A$7:$G$16,4,FALSE),0),0)</f>
        <v>0</v>
      </c>
      <c r="Q252" s="5">
        <f>IFERROR(IF(F252=1,IF(VLOOKUP(I252,Inputs!$A$20:$G$29,5,FALSE)="Base Increase",VLOOKUP(I252,Inputs!$A$7:$G$16,5,FALSE),0),0),0)</f>
        <v>0</v>
      </c>
      <c r="R252" s="5">
        <f>IFERROR(IF(G252=1,IF(VLOOKUP(I252,Inputs!$A$20:$G$29,6,FALSE)="Base Increase",VLOOKUP(I252,Inputs!$A$7:$G$16,6,FALSE),0),0),0)</f>
        <v>0</v>
      </c>
      <c r="S252" s="5">
        <f>IFERROR(IF(H252=1,IF(VLOOKUP(I252,Inputs!$A$20:$G$29,7,FALSE)="Base Increase",VLOOKUP(I252,Inputs!$A$7:$G$16,7,FALSE),0),0),0)</f>
        <v>0</v>
      </c>
      <c r="T252" s="5">
        <f t="shared" si="18"/>
        <v>0</v>
      </c>
      <c r="U252" s="5">
        <f t="shared" si="19"/>
        <v>0</v>
      </c>
      <c r="V252" s="5">
        <f t="shared" si="20"/>
        <v>0</v>
      </c>
      <c r="W252" s="5">
        <f t="shared" si="21"/>
        <v>0</v>
      </c>
      <c r="X252" s="5">
        <f>IF(AND(I252&lt;=4,V252&gt;Inputs!$B$32),MAX(C252,Inputs!$B$32),V252)</f>
        <v>0</v>
      </c>
      <c r="Y252" s="5">
        <f>IF(AND(I252&lt;=4,W252&gt;Inputs!$B$32),MAX(C252,Inputs!$B$32),W252)</f>
        <v>0</v>
      </c>
      <c r="Z252" s="5">
        <f>IF(AND(I252&lt;=7,X252&gt;Inputs!$B$33),MAX(C252,Inputs!$B$33),X252)</f>
        <v>0</v>
      </c>
      <c r="AA252" s="5">
        <f>IF(W252&gt;Inputs!$B$34,Inputs!$B$34,Y252)</f>
        <v>0</v>
      </c>
      <c r="AB252" s="5">
        <f>IF(Z252&gt;Inputs!$B$34,Inputs!$B$34,Z252)</f>
        <v>0</v>
      </c>
      <c r="AC252" s="5">
        <f>IF(AA252&gt;Inputs!$B$34,Inputs!$B$34,AA252)</f>
        <v>0</v>
      </c>
      <c r="AD252" s="11">
        <f t="shared" si="22"/>
        <v>0</v>
      </c>
      <c r="AE252" s="11">
        <f t="shared" si="23"/>
        <v>0</v>
      </c>
    </row>
    <row r="253" spans="1:31" x14ac:dyDescent="0.25">
      <c r="A253" s="1">
        <f>'Salary and Rating'!A254</f>
        <v>0</v>
      </c>
      <c r="B253" s="1">
        <f>'Salary and Rating'!B254</f>
        <v>0</v>
      </c>
      <c r="C253" s="13">
        <f>IF(AND(D253=0,E253=1),'Salary and Rating'!C254,'2012-2013'!AD253)</f>
        <v>0</v>
      </c>
      <c r="D253" s="5">
        <v>0</v>
      </c>
      <c r="E253" s="5">
        <v>0</v>
      </c>
      <c r="F253" s="5">
        <v>0</v>
      </c>
      <c r="G253" s="5">
        <v>0</v>
      </c>
      <c r="H253" s="5">
        <v>0</v>
      </c>
      <c r="I253" s="5">
        <f>'Salary and Rating'!K254</f>
        <v>0</v>
      </c>
      <c r="J253" s="5">
        <f>IFERROR(IF(VLOOKUP(I253,Inputs!$A$20:$G$29,3,FALSE)="Stipend Award",VLOOKUP(I253,Inputs!$A$7:$G$16,3,FALSE),0),0)</f>
        <v>0</v>
      </c>
      <c r="K253" s="5">
        <f>IFERROR(IF(VLOOKUP(I253,Inputs!$A$20:$G$29,4,FALSE)="Stipend Award",VLOOKUP(I253,Inputs!$A$7:$G$16,4,FALSE),0),0)</f>
        <v>0</v>
      </c>
      <c r="L253" s="5">
        <f>IFERROR(IF(F253=1,IF(VLOOKUP(I253,Inputs!$A$20:$G$29,5,FALSE)="Stipend Award",VLOOKUP(I253,Inputs!$A$7:$G$16,5,FALSE),0),0),0)</f>
        <v>0</v>
      </c>
      <c r="M253" s="5">
        <f>IFERROR(IF(G253=1,IF(VLOOKUP(I253,Inputs!$A$20:$G$29,6,FALSE)="Stipend Award",VLOOKUP(I253,Inputs!$A$7:$G$16,6,FALSE),0),0),0)</f>
        <v>0</v>
      </c>
      <c r="N253" s="5">
        <f>IFERROR(IF(H253=1,IF(VLOOKUP(I253,Inputs!$A$20:$G$29,7,FALSE)="Stipend Award",VLOOKUP(I253,Inputs!$A$7:$G$16,7,FALSE),0),0),0)</f>
        <v>0</v>
      </c>
      <c r="O253" s="5">
        <f>IFERROR(IF(VLOOKUP(I253,Inputs!$A$20:$G$29,3,FALSE)="Base Increase",VLOOKUP(I253,Inputs!$A$7:$G$16,3,FALSE),0),0)</f>
        <v>0</v>
      </c>
      <c r="P253" s="5">
        <f>IFERROR(IF(VLOOKUP(I253,Inputs!$A$20:$G$29,4,FALSE)="Base Increase",VLOOKUP(I253,Inputs!$A$7:$G$16,4,FALSE),0),0)</f>
        <v>0</v>
      </c>
      <c r="Q253" s="5">
        <f>IFERROR(IF(F253=1,IF(VLOOKUP(I253,Inputs!$A$20:$G$29,5,FALSE)="Base Increase",VLOOKUP(I253,Inputs!$A$7:$G$16,5,FALSE),0),0),0)</f>
        <v>0</v>
      </c>
      <c r="R253" s="5">
        <f>IFERROR(IF(G253=1,IF(VLOOKUP(I253,Inputs!$A$20:$G$29,6,FALSE)="Base Increase",VLOOKUP(I253,Inputs!$A$7:$G$16,6,FALSE),0),0),0)</f>
        <v>0</v>
      </c>
      <c r="S253" s="5">
        <f>IFERROR(IF(H253=1,IF(VLOOKUP(I253,Inputs!$A$20:$G$29,7,FALSE)="Base Increase",VLOOKUP(I253,Inputs!$A$7:$G$16,7,FALSE),0),0),0)</f>
        <v>0</v>
      </c>
      <c r="T253" s="5">
        <f t="shared" si="18"/>
        <v>0</v>
      </c>
      <c r="U253" s="5">
        <f t="shared" si="19"/>
        <v>0</v>
      </c>
      <c r="V253" s="5">
        <f t="shared" si="20"/>
        <v>0</v>
      </c>
      <c r="W253" s="5">
        <f t="shared" si="21"/>
        <v>0</v>
      </c>
      <c r="X253" s="5">
        <f>IF(AND(I253&lt;=4,V253&gt;Inputs!$B$32),MAX(C253,Inputs!$B$32),V253)</f>
        <v>0</v>
      </c>
      <c r="Y253" s="5">
        <f>IF(AND(I253&lt;=4,W253&gt;Inputs!$B$32),MAX(C253,Inputs!$B$32),W253)</f>
        <v>0</v>
      </c>
      <c r="Z253" s="5">
        <f>IF(AND(I253&lt;=7,X253&gt;Inputs!$B$33),MAX(C253,Inputs!$B$33),X253)</f>
        <v>0</v>
      </c>
      <c r="AA253" s="5">
        <f>IF(W253&gt;Inputs!$B$34,Inputs!$B$34,Y253)</f>
        <v>0</v>
      </c>
      <c r="AB253" s="5">
        <f>IF(Z253&gt;Inputs!$B$34,Inputs!$B$34,Z253)</f>
        <v>0</v>
      </c>
      <c r="AC253" s="5">
        <f>IF(AA253&gt;Inputs!$B$34,Inputs!$B$34,AA253)</f>
        <v>0</v>
      </c>
      <c r="AD253" s="11">
        <f t="shared" si="22"/>
        <v>0</v>
      </c>
      <c r="AE253" s="11">
        <f t="shared" si="23"/>
        <v>0</v>
      </c>
    </row>
    <row r="254" spans="1:31" x14ac:dyDescent="0.25">
      <c r="A254" s="1">
        <f>'Salary and Rating'!A255</f>
        <v>0</v>
      </c>
      <c r="B254" s="1">
        <f>'Salary and Rating'!B255</f>
        <v>0</v>
      </c>
      <c r="C254" s="13">
        <f>IF(AND(D254=0,E254=1),'Salary and Rating'!C255,'2012-2013'!AD254)</f>
        <v>0</v>
      </c>
      <c r="D254" s="5">
        <v>0</v>
      </c>
      <c r="E254" s="5">
        <v>0</v>
      </c>
      <c r="F254" s="5">
        <v>0</v>
      </c>
      <c r="G254" s="5">
        <v>0</v>
      </c>
      <c r="H254" s="5">
        <v>0</v>
      </c>
      <c r="I254" s="5">
        <f>'Salary and Rating'!K255</f>
        <v>0</v>
      </c>
      <c r="J254" s="5">
        <f>IFERROR(IF(VLOOKUP(I254,Inputs!$A$20:$G$29,3,FALSE)="Stipend Award",VLOOKUP(I254,Inputs!$A$7:$G$16,3,FALSE),0),0)</f>
        <v>0</v>
      </c>
      <c r="K254" s="5">
        <f>IFERROR(IF(VLOOKUP(I254,Inputs!$A$20:$G$29,4,FALSE)="Stipend Award",VLOOKUP(I254,Inputs!$A$7:$G$16,4,FALSE),0),0)</f>
        <v>0</v>
      </c>
      <c r="L254" s="5">
        <f>IFERROR(IF(F254=1,IF(VLOOKUP(I254,Inputs!$A$20:$G$29,5,FALSE)="Stipend Award",VLOOKUP(I254,Inputs!$A$7:$G$16,5,FALSE),0),0),0)</f>
        <v>0</v>
      </c>
      <c r="M254" s="5">
        <f>IFERROR(IF(G254=1,IF(VLOOKUP(I254,Inputs!$A$20:$G$29,6,FALSE)="Stipend Award",VLOOKUP(I254,Inputs!$A$7:$G$16,6,FALSE),0),0),0)</f>
        <v>0</v>
      </c>
      <c r="N254" s="5">
        <f>IFERROR(IF(H254=1,IF(VLOOKUP(I254,Inputs!$A$20:$G$29,7,FALSE)="Stipend Award",VLOOKUP(I254,Inputs!$A$7:$G$16,7,FALSE),0),0),0)</f>
        <v>0</v>
      </c>
      <c r="O254" s="5">
        <f>IFERROR(IF(VLOOKUP(I254,Inputs!$A$20:$G$29,3,FALSE)="Base Increase",VLOOKUP(I254,Inputs!$A$7:$G$16,3,FALSE),0),0)</f>
        <v>0</v>
      </c>
      <c r="P254" s="5">
        <f>IFERROR(IF(VLOOKUP(I254,Inputs!$A$20:$G$29,4,FALSE)="Base Increase",VLOOKUP(I254,Inputs!$A$7:$G$16,4,FALSE),0),0)</f>
        <v>0</v>
      </c>
      <c r="Q254" s="5">
        <f>IFERROR(IF(F254=1,IF(VLOOKUP(I254,Inputs!$A$20:$G$29,5,FALSE)="Base Increase",VLOOKUP(I254,Inputs!$A$7:$G$16,5,FALSE),0),0),0)</f>
        <v>0</v>
      </c>
      <c r="R254" s="5">
        <f>IFERROR(IF(G254=1,IF(VLOOKUP(I254,Inputs!$A$20:$G$29,6,FALSE)="Base Increase",VLOOKUP(I254,Inputs!$A$7:$G$16,6,FALSE),0),0),0)</f>
        <v>0</v>
      </c>
      <c r="S254" s="5">
        <f>IFERROR(IF(H254=1,IF(VLOOKUP(I254,Inputs!$A$20:$G$29,7,FALSE)="Base Increase",VLOOKUP(I254,Inputs!$A$7:$G$16,7,FALSE),0),0),0)</f>
        <v>0</v>
      </c>
      <c r="T254" s="5">
        <f t="shared" si="18"/>
        <v>0</v>
      </c>
      <c r="U254" s="5">
        <f t="shared" si="19"/>
        <v>0</v>
      </c>
      <c r="V254" s="5">
        <f t="shared" si="20"/>
        <v>0</v>
      </c>
      <c r="W254" s="5">
        <f t="shared" si="21"/>
        <v>0</v>
      </c>
      <c r="X254" s="5">
        <f>IF(AND(I254&lt;=4,V254&gt;Inputs!$B$32),MAX(C254,Inputs!$B$32),V254)</f>
        <v>0</v>
      </c>
      <c r="Y254" s="5">
        <f>IF(AND(I254&lt;=4,W254&gt;Inputs!$B$32),MAX(C254,Inputs!$B$32),W254)</f>
        <v>0</v>
      </c>
      <c r="Z254" s="5">
        <f>IF(AND(I254&lt;=7,X254&gt;Inputs!$B$33),MAX(C254,Inputs!$B$33),X254)</f>
        <v>0</v>
      </c>
      <c r="AA254" s="5">
        <f>IF(W254&gt;Inputs!$B$34,Inputs!$B$34,Y254)</f>
        <v>0</v>
      </c>
      <c r="AB254" s="5">
        <f>IF(Z254&gt;Inputs!$B$34,Inputs!$B$34,Z254)</f>
        <v>0</v>
      </c>
      <c r="AC254" s="5">
        <f>IF(AA254&gt;Inputs!$B$34,Inputs!$B$34,AA254)</f>
        <v>0</v>
      </c>
      <c r="AD254" s="11">
        <f t="shared" si="22"/>
        <v>0</v>
      </c>
      <c r="AE254" s="11">
        <f t="shared" si="23"/>
        <v>0</v>
      </c>
    </row>
    <row r="255" spans="1:31" x14ac:dyDescent="0.25">
      <c r="A255" s="1">
        <f>'Salary and Rating'!A256</f>
        <v>0</v>
      </c>
      <c r="B255" s="1">
        <f>'Salary and Rating'!B256</f>
        <v>0</v>
      </c>
      <c r="C255" s="13">
        <f>IF(AND(D255=0,E255=1),'Salary and Rating'!C256,'2012-2013'!AD255)</f>
        <v>0</v>
      </c>
      <c r="D255" s="5">
        <v>0</v>
      </c>
      <c r="E255" s="5">
        <v>0</v>
      </c>
      <c r="F255" s="5">
        <v>0</v>
      </c>
      <c r="G255" s="5">
        <v>0</v>
      </c>
      <c r="H255" s="5">
        <v>0</v>
      </c>
      <c r="I255" s="5">
        <f>'Salary and Rating'!K256</f>
        <v>0</v>
      </c>
      <c r="J255" s="5">
        <f>IFERROR(IF(VLOOKUP(I255,Inputs!$A$20:$G$29,3,FALSE)="Stipend Award",VLOOKUP(I255,Inputs!$A$7:$G$16,3,FALSE),0),0)</f>
        <v>0</v>
      </c>
      <c r="K255" s="5">
        <f>IFERROR(IF(VLOOKUP(I255,Inputs!$A$20:$G$29,4,FALSE)="Stipend Award",VLOOKUP(I255,Inputs!$A$7:$G$16,4,FALSE),0),0)</f>
        <v>0</v>
      </c>
      <c r="L255" s="5">
        <f>IFERROR(IF(F255=1,IF(VLOOKUP(I255,Inputs!$A$20:$G$29,5,FALSE)="Stipend Award",VLOOKUP(I255,Inputs!$A$7:$G$16,5,FALSE),0),0),0)</f>
        <v>0</v>
      </c>
      <c r="M255" s="5">
        <f>IFERROR(IF(G255=1,IF(VLOOKUP(I255,Inputs!$A$20:$G$29,6,FALSE)="Stipend Award",VLOOKUP(I255,Inputs!$A$7:$G$16,6,FALSE),0),0),0)</f>
        <v>0</v>
      </c>
      <c r="N255" s="5">
        <f>IFERROR(IF(H255=1,IF(VLOOKUP(I255,Inputs!$A$20:$G$29,7,FALSE)="Stipend Award",VLOOKUP(I255,Inputs!$A$7:$G$16,7,FALSE),0),0),0)</f>
        <v>0</v>
      </c>
      <c r="O255" s="5">
        <f>IFERROR(IF(VLOOKUP(I255,Inputs!$A$20:$G$29,3,FALSE)="Base Increase",VLOOKUP(I255,Inputs!$A$7:$G$16,3,FALSE),0),0)</f>
        <v>0</v>
      </c>
      <c r="P255" s="5">
        <f>IFERROR(IF(VLOOKUP(I255,Inputs!$A$20:$G$29,4,FALSE)="Base Increase",VLOOKUP(I255,Inputs!$A$7:$G$16,4,FALSE),0),0)</f>
        <v>0</v>
      </c>
      <c r="Q255" s="5">
        <f>IFERROR(IF(F255=1,IF(VLOOKUP(I255,Inputs!$A$20:$G$29,5,FALSE)="Base Increase",VLOOKUP(I255,Inputs!$A$7:$G$16,5,FALSE),0),0),0)</f>
        <v>0</v>
      </c>
      <c r="R255" s="5">
        <f>IFERROR(IF(G255=1,IF(VLOOKUP(I255,Inputs!$A$20:$G$29,6,FALSE)="Base Increase",VLOOKUP(I255,Inputs!$A$7:$G$16,6,FALSE),0),0),0)</f>
        <v>0</v>
      </c>
      <c r="S255" s="5">
        <f>IFERROR(IF(H255=1,IF(VLOOKUP(I255,Inputs!$A$20:$G$29,7,FALSE)="Base Increase",VLOOKUP(I255,Inputs!$A$7:$G$16,7,FALSE),0),0),0)</f>
        <v>0</v>
      </c>
      <c r="T255" s="5">
        <f t="shared" si="18"/>
        <v>0</v>
      </c>
      <c r="U255" s="5">
        <f t="shared" si="19"/>
        <v>0</v>
      </c>
      <c r="V255" s="5">
        <f t="shared" si="20"/>
        <v>0</v>
      </c>
      <c r="W255" s="5">
        <f t="shared" si="21"/>
        <v>0</v>
      </c>
      <c r="X255" s="5">
        <f>IF(AND(I255&lt;=4,V255&gt;Inputs!$B$32),MAX(C255,Inputs!$B$32),V255)</f>
        <v>0</v>
      </c>
      <c r="Y255" s="5">
        <f>IF(AND(I255&lt;=4,W255&gt;Inputs!$B$32),MAX(C255,Inputs!$B$32),W255)</f>
        <v>0</v>
      </c>
      <c r="Z255" s="5">
        <f>IF(AND(I255&lt;=7,X255&gt;Inputs!$B$33),MAX(C255,Inputs!$B$33),X255)</f>
        <v>0</v>
      </c>
      <c r="AA255" s="5">
        <f>IF(W255&gt;Inputs!$B$34,Inputs!$B$34,Y255)</f>
        <v>0</v>
      </c>
      <c r="AB255" s="5">
        <f>IF(Z255&gt;Inputs!$B$34,Inputs!$B$34,Z255)</f>
        <v>0</v>
      </c>
      <c r="AC255" s="5">
        <f>IF(AA255&gt;Inputs!$B$34,Inputs!$B$34,AA255)</f>
        <v>0</v>
      </c>
      <c r="AD255" s="11">
        <f t="shared" si="22"/>
        <v>0</v>
      </c>
      <c r="AE255" s="11">
        <f t="shared" si="23"/>
        <v>0</v>
      </c>
    </row>
    <row r="256" spans="1:31" x14ac:dyDescent="0.25">
      <c r="A256" s="1">
        <f>'Salary and Rating'!A257</f>
        <v>0</v>
      </c>
      <c r="B256" s="1">
        <f>'Salary and Rating'!B257</f>
        <v>0</v>
      </c>
      <c r="C256" s="13">
        <f>IF(AND(D256=0,E256=1),'Salary and Rating'!C257,'2012-2013'!AD256)</f>
        <v>0</v>
      </c>
      <c r="D256" s="5">
        <v>0</v>
      </c>
      <c r="E256" s="5">
        <v>0</v>
      </c>
      <c r="F256" s="5">
        <v>0</v>
      </c>
      <c r="G256" s="5">
        <v>0</v>
      </c>
      <c r="H256" s="5">
        <v>0</v>
      </c>
      <c r="I256" s="5">
        <f>'Salary and Rating'!K257</f>
        <v>0</v>
      </c>
      <c r="J256" s="5">
        <f>IFERROR(IF(VLOOKUP(I256,Inputs!$A$20:$G$29,3,FALSE)="Stipend Award",VLOOKUP(I256,Inputs!$A$7:$G$16,3,FALSE),0),0)</f>
        <v>0</v>
      </c>
      <c r="K256" s="5">
        <f>IFERROR(IF(VLOOKUP(I256,Inputs!$A$20:$G$29,4,FALSE)="Stipend Award",VLOOKUP(I256,Inputs!$A$7:$G$16,4,FALSE),0),0)</f>
        <v>0</v>
      </c>
      <c r="L256" s="5">
        <f>IFERROR(IF(F256=1,IF(VLOOKUP(I256,Inputs!$A$20:$G$29,5,FALSE)="Stipend Award",VLOOKUP(I256,Inputs!$A$7:$G$16,5,FALSE),0),0),0)</f>
        <v>0</v>
      </c>
      <c r="M256" s="5">
        <f>IFERROR(IF(G256=1,IF(VLOOKUP(I256,Inputs!$A$20:$G$29,6,FALSE)="Stipend Award",VLOOKUP(I256,Inputs!$A$7:$G$16,6,FALSE),0),0),0)</f>
        <v>0</v>
      </c>
      <c r="N256" s="5">
        <f>IFERROR(IF(H256=1,IF(VLOOKUP(I256,Inputs!$A$20:$G$29,7,FALSE)="Stipend Award",VLOOKUP(I256,Inputs!$A$7:$G$16,7,FALSE),0),0),0)</f>
        <v>0</v>
      </c>
      <c r="O256" s="5">
        <f>IFERROR(IF(VLOOKUP(I256,Inputs!$A$20:$G$29,3,FALSE)="Base Increase",VLOOKUP(I256,Inputs!$A$7:$G$16,3,FALSE),0),0)</f>
        <v>0</v>
      </c>
      <c r="P256" s="5">
        <f>IFERROR(IF(VLOOKUP(I256,Inputs!$A$20:$G$29,4,FALSE)="Base Increase",VLOOKUP(I256,Inputs!$A$7:$G$16,4,FALSE),0),0)</f>
        <v>0</v>
      </c>
      <c r="Q256" s="5">
        <f>IFERROR(IF(F256=1,IF(VLOOKUP(I256,Inputs!$A$20:$G$29,5,FALSE)="Base Increase",VLOOKUP(I256,Inputs!$A$7:$G$16,5,FALSE),0),0),0)</f>
        <v>0</v>
      </c>
      <c r="R256" s="5">
        <f>IFERROR(IF(G256=1,IF(VLOOKUP(I256,Inputs!$A$20:$G$29,6,FALSE)="Base Increase",VLOOKUP(I256,Inputs!$A$7:$G$16,6,FALSE),0),0),0)</f>
        <v>0</v>
      </c>
      <c r="S256" s="5">
        <f>IFERROR(IF(H256=1,IF(VLOOKUP(I256,Inputs!$A$20:$G$29,7,FALSE)="Base Increase",VLOOKUP(I256,Inputs!$A$7:$G$16,7,FALSE),0),0),0)</f>
        <v>0</v>
      </c>
      <c r="T256" s="5">
        <f t="shared" si="18"/>
        <v>0</v>
      </c>
      <c r="U256" s="5">
        <f t="shared" si="19"/>
        <v>0</v>
      </c>
      <c r="V256" s="5">
        <f t="shared" si="20"/>
        <v>0</v>
      </c>
      <c r="W256" s="5">
        <f t="shared" si="21"/>
        <v>0</v>
      </c>
      <c r="X256" s="5">
        <f>IF(AND(I256&lt;=4,V256&gt;Inputs!$B$32),MAX(C256,Inputs!$B$32),V256)</f>
        <v>0</v>
      </c>
      <c r="Y256" s="5">
        <f>IF(AND(I256&lt;=4,W256&gt;Inputs!$B$32),MAX(C256,Inputs!$B$32),W256)</f>
        <v>0</v>
      </c>
      <c r="Z256" s="5">
        <f>IF(AND(I256&lt;=7,X256&gt;Inputs!$B$33),MAX(C256,Inputs!$B$33),X256)</f>
        <v>0</v>
      </c>
      <c r="AA256" s="5">
        <f>IF(W256&gt;Inputs!$B$34,Inputs!$B$34,Y256)</f>
        <v>0</v>
      </c>
      <c r="AB256" s="5">
        <f>IF(Z256&gt;Inputs!$B$34,Inputs!$B$34,Z256)</f>
        <v>0</v>
      </c>
      <c r="AC256" s="5">
        <f>IF(AA256&gt;Inputs!$B$34,Inputs!$B$34,AA256)</f>
        <v>0</v>
      </c>
      <c r="AD256" s="11">
        <f t="shared" si="22"/>
        <v>0</v>
      </c>
      <c r="AE256" s="11">
        <f t="shared" si="23"/>
        <v>0</v>
      </c>
    </row>
    <row r="257" spans="1:31" x14ac:dyDescent="0.25">
      <c r="A257" s="1">
        <f>'Salary and Rating'!A258</f>
        <v>0</v>
      </c>
      <c r="B257" s="1">
        <f>'Salary and Rating'!B258</f>
        <v>0</v>
      </c>
      <c r="C257" s="13">
        <f>IF(AND(D257=0,E257=1),'Salary and Rating'!C258,'2012-2013'!AD257)</f>
        <v>0</v>
      </c>
      <c r="D257" s="5">
        <v>0</v>
      </c>
      <c r="E257" s="5">
        <v>0</v>
      </c>
      <c r="F257" s="5">
        <v>0</v>
      </c>
      <c r="G257" s="5">
        <v>0</v>
      </c>
      <c r="H257" s="5">
        <v>0</v>
      </c>
      <c r="I257" s="5">
        <f>'Salary and Rating'!K258</f>
        <v>0</v>
      </c>
      <c r="J257" s="5">
        <f>IFERROR(IF(VLOOKUP(I257,Inputs!$A$20:$G$29,3,FALSE)="Stipend Award",VLOOKUP(I257,Inputs!$A$7:$G$16,3,FALSE),0),0)</f>
        <v>0</v>
      </c>
      <c r="K257" s="5">
        <f>IFERROR(IF(VLOOKUP(I257,Inputs!$A$20:$G$29,4,FALSE)="Stipend Award",VLOOKUP(I257,Inputs!$A$7:$G$16,4,FALSE),0),0)</f>
        <v>0</v>
      </c>
      <c r="L257" s="5">
        <f>IFERROR(IF(F257=1,IF(VLOOKUP(I257,Inputs!$A$20:$G$29,5,FALSE)="Stipend Award",VLOOKUP(I257,Inputs!$A$7:$G$16,5,FALSE),0),0),0)</f>
        <v>0</v>
      </c>
      <c r="M257" s="5">
        <f>IFERROR(IF(G257=1,IF(VLOOKUP(I257,Inputs!$A$20:$G$29,6,FALSE)="Stipend Award",VLOOKUP(I257,Inputs!$A$7:$G$16,6,FALSE),0),0),0)</f>
        <v>0</v>
      </c>
      <c r="N257" s="5">
        <f>IFERROR(IF(H257=1,IF(VLOOKUP(I257,Inputs!$A$20:$G$29,7,FALSE)="Stipend Award",VLOOKUP(I257,Inputs!$A$7:$G$16,7,FALSE),0),0),0)</f>
        <v>0</v>
      </c>
      <c r="O257" s="5">
        <f>IFERROR(IF(VLOOKUP(I257,Inputs!$A$20:$G$29,3,FALSE)="Base Increase",VLOOKUP(I257,Inputs!$A$7:$G$16,3,FALSE),0),0)</f>
        <v>0</v>
      </c>
      <c r="P257" s="5">
        <f>IFERROR(IF(VLOOKUP(I257,Inputs!$A$20:$G$29,4,FALSE)="Base Increase",VLOOKUP(I257,Inputs!$A$7:$G$16,4,FALSE),0),0)</f>
        <v>0</v>
      </c>
      <c r="Q257" s="5">
        <f>IFERROR(IF(F257=1,IF(VLOOKUP(I257,Inputs!$A$20:$G$29,5,FALSE)="Base Increase",VLOOKUP(I257,Inputs!$A$7:$G$16,5,FALSE),0),0),0)</f>
        <v>0</v>
      </c>
      <c r="R257" s="5">
        <f>IFERROR(IF(G257=1,IF(VLOOKUP(I257,Inputs!$A$20:$G$29,6,FALSE)="Base Increase",VLOOKUP(I257,Inputs!$A$7:$G$16,6,FALSE),0),0),0)</f>
        <v>0</v>
      </c>
      <c r="S257" s="5">
        <f>IFERROR(IF(H257=1,IF(VLOOKUP(I257,Inputs!$A$20:$G$29,7,FALSE)="Base Increase",VLOOKUP(I257,Inputs!$A$7:$G$16,7,FALSE),0),0),0)</f>
        <v>0</v>
      </c>
      <c r="T257" s="5">
        <f t="shared" si="18"/>
        <v>0</v>
      </c>
      <c r="U257" s="5">
        <f t="shared" si="19"/>
        <v>0</v>
      </c>
      <c r="V257" s="5">
        <f t="shared" si="20"/>
        <v>0</v>
      </c>
      <c r="W257" s="5">
        <f t="shared" si="21"/>
        <v>0</v>
      </c>
      <c r="X257" s="5">
        <f>IF(AND(I257&lt;=4,V257&gt;Inputs!$B$32),MAX(C257,Inputs!$B$32),V257)</f>
        <v>0</v>
      </c>
      <c r="Y257" s="5">
        <f>IF(AND(I257&lt;=4,W257&gt;Inputs!$B$32),MAX(C257,Inputs!$B$32),W257)</f>
        <v>0</v>
      </c>
      <c r="Z257" s="5">
        <f>IF(AND(I257&lt;=7,X257&gt;Inputs!$B$33),MAX(C257,Inputs!$B$33),X257)</f>
        <v>0</v>
      </c>
      <c r="AA257" s="5">
        <f>IF(W257&gt;Inputs!$B$34,Inputs!$B$34,Y257)</f>
        <v>0</v>
      </c>
      <c r="AB257" s="5">
        <f>IF(Z257&gt;Inputs!$B$34,Inputs!$B$34,Z257)</f>
        <v>0</v>
      </c>
      <c r="AC257" s="5">
        <f>IF(AA257&gt;Inputs!$B$34,Inputs!$B$34,AA257)</f>
        <v>0</v>
      </c>
      <c r="AD257" s="11">
        <f t="shared" si="22"/>
        <v>0</v>
      </c>
      <c r="AE257" s="11">
        <f t="shared" si="23"/>
        <v>0</v>
      </c>
    </row>
    <row r="258" spans="1:31" x14ac:dyDescent="0.25">
      <c r="A258" s="1">
        <f>'Salary and Rating'!A259</f>
        <v>0</v>
      </c>
      <c r="B258" s="1">
        <f>'Salary and Rating'!B259</f>
        <v>0</v>
      </c>
      <c r="C258" s="13">
        <f>IF(AND(D258=0,E258=1),'Salary and Rating'!C259,'2012-2013'!AD258)</f>
        <v>0</v>
      </c>
      <c r="D258" s="5">
        <v>0</v>
      </c>
      <c r="E258" s="5">
        <v>0</v>
      </c>
      <c r="F258" s="5">
        <v>0</v>
      </c>
      <c r="G258" s="5">
        <v>0</v>
      </c>
      <c r="H258" s="5">
        <v>0</v>
      </c>
      <c r="I258" s="5">
        <f>'Salary and Rating'!K259</f>
        <v>0</v>
      </c>
      <c r="J258" s="5">
        <f>IFERROR(IF(VLOOKUP(I258,Inputs!$A$20:$G$29,3,FALSE)="Stipend Award",VLOOKUP(I258,Inputs!$A$7:$G$16,3,FALSE),0),0)</f>
        <v>0</v>
      </c>
      <c r="K258" s="5">
        <f>IFERROR(IF(VLOOKUP(I258,Inputs!$A$20:$G$29,4,FALSE)="Stipend Award",VLOOKUP(I258,Inputs!$A$7:$G$16,4,FALSE),0),0)</f>
        <v>0</v>
      </c>
      <c r="L258" s="5">
        <f>IFERROR(IF(F258=1,IF(VLOOKUP(I258,Inputs!$A$20:$G$29,5,FALSE)="Stipend Award",VLOOKUP(I258,Inputs!$A$7:$G$16,5,FALSE),0),0),0)</f>
        <v>0</v>
      </c>
      <c r="M258" s="5">
        <f>IFERROR(IF(G258=1,IF(VLOOKUP(I258,Inputs!$A$20:$G$29,6,FALSE)="Stipend Award",VLOOKUP(I258,Inputs!$A$7:$G$16,6,FALSE),0),0),0)</f>
        <v>0</v>
      </c>
      <c r="N258" s="5">
        <f>IFERROR(IF(H258=1,IF(VLOOKUP(I258,Inputs!$A$20:$G$29,7,FALSE)="Stipend Award",VLOOKUP(I258,Inputs!$A$7:$G$16,7,FALSE),0),0),0)</f>
        <v>0</v>
      </c>
      <c r="O258" s="5">
        <f>IFERROR(IF(VLOOKUP(I258,Inputs!$A$20:$G$29,3,FALSE)="Base Increase",VLOOKUP(I258,Inputs!$A$7:$G$16,3,FALSE),0),0)</f>
        <v>0</v>
      </c>
      <c r="P258" s="5">
        <f>IFERROR(IF(VLOOKUP(I258,Inputs!$A$20:$G$29,4,FALSE)="Base Increase",VLOOKUP(I258,Inputs!$A$7:$G$16,4,FALSE),0),0)</f>
        <v>0</v>
      </c>
      <c r="Q258" s="5">
        <f>IFERROR(IF(F258=1,IF(VLOOKUP(I258,Inputs!$A$20:$G$29,5,FALSE)="Base Increase",VLOOKUP(I258,Inputs!$A$7:$G$16,5,FALSE),0),0),0)</f>
        <v>0</v>
      </c>
      <c r="R258" s="5">
        <f>IFERROR(IF(G258=1,IF(VLOOKUP(I258,Inputs!$A$20:$G$29,6,FALSE)="Base Increase",VLOOKUP(I258,Inputs!$A$7:$G$16,6,FALSE),0),0),0)</f>
        <v>0</v>
      </c>
      <c r="S258" s="5">
        <f>IFERROR(IF(H258=1,IF(VLOOKUP(I258,Inputs!$A$20:$G$29,7,FALSE)="Base Increase",VLOOKUP(I258,Inputs!$A$7:$G$16,7,FALSE),0),0),0)</f>
        <v>0</v>
      </c>
      <c r="T258" s="5">
        <f t="shared" si="18"/>
        <v>0</v>
      </c>
      <c r="U258" s="5">
        <f t="shared" si="19"/>
        <v>0</v>
      </c>
      <c r="V258" s="5">
        <f t="shared" si="20"/>
        <v>0</v>
      </c>
      <c r="W258" s="5">
        <f t="shared" si="21"/>
        <v>0</v>
      </c>
      <c r="X258" s="5">
        <f>IF(AND(I258&lt;=4,V258&gt;Inputs!$B$32),MAX(C258,Inputs!$B$32),V258)</f>
        <v>0</v>
      </c>
      <c r="Y258" s="5">
        <f>IF(AND(I258&lt;=4,W258&gt;Inputs!$B$32),MAX(C258,Inputs!$B$32),W258)</f>
        <v>0</v>
      </c>
      <c r="Z258" s="5">
        <f>IF(AND(I258&lt;=7,X258&gt;Inputs!$B$33),MAX(C258,Inputs!$B$33),X258)</f>
        <v>0</v>
      </c>
      <c r="AA258" s="5">
        <f>IF(W258&gt;Inputs!$B$34,Inputs!$B$34,Y258)</f>
        <v>0</v>
      </c>
      <c r="AB258" s="5">
        <f>IF(Z258&gt;Inputs!$B$34,Inputs!$B$34,Z258)</f>
        <v>0</v>
      </c>
      <c r="AC258" s="5">
        <f>IF(AA258&gt;Inputs!$B$34,Inputs!$B$34,AA258)</f>
        <v>0</v>
      </c>
      <c r="AD258" s="11">
        <f t="shared" si="22"/>
        <v>0</v>
      </c>
      <c r="AE258" s="11">
        <f t="shared" si="23"/>
        <v>0</v>
      </c>
    </row>
    <row r="259" spans="1:31" x14ac:dyDescent="0.25">
      <c r="A259" s="1">
        <f>'Salary and Rating'!A260</f>
        <v>0</v>
      </c>
      <c r="B259" s="1">
        <f>'Salary and Rating'!B260</f>
        <v>0</v>
      </c>
      <c r="C259" s="13">
        <f>IF(AND(D259=0,E259=1),'Salary and Rating'!C260,'2012-2013'!AD259)</f>
        <v>0</v>
      </c>
      <c r="D259" s="5">
        <v>0</v>
      </c>
      <c r="E259" s="5">
        <v>0</v>
      </c>
      <c r="F259" s="5">
        <v>0</v>
      </c>
      <c r="G259" s="5">
        <v>0</v>
      </c>
      <c r="H259" s="5">
        <v>0</v>
      </c>
      <c r="I259" s="5">
        <f>'Salary and Rating'!K260</f>
        <v>0</v>
      </c>
      <c r="J259" s="5">
        <f>IFERROR(IF(VLOOKUP(I259,Inputs!$A$20:$G$29,3,FALSE)="Stipend Award",VLOOKUP(I259,Inputs!$A$7:$G$16,3,FALSE),0),0)</f>
        <v>0</v>
      </c>
      <c r="K259" s="5">
        <f>IFERROR(IF(VLOOKUP(I259,Inputs!$A$20:$G$29,4,FALSE)="Stipend Award",VLOOKUP(I259,Inputs!$A$7:$G$16,4,FALSE),0),0)</f>
        <v>0</v>
      </c>
      <c r="L259" s="5">
        <f>IFERROR(IF(F259=1,IF(VLOOKUP(I259,Inputs!$A$20:$G$29,5,FALSE)="Stipend Award",VLOOKUP(I259,Inputs!$A$7:$G$16,5,FALSE),0),0),0)</f>
        <v>0</v>
      </c>
      <c r="M259" s="5">
        <f>IFERROR(IF(G259=1,IF(VLOOKUP(I259,Inputs!$A$20:$G$29,6,FALSE)="Stipend Award",VLOOKUP(I259,Inputs!$A$7:$G$16,6,FALSE),0),0),0)</f>
        <v>0</v>
      </c>
      <c r="N259" s="5">
        <f>IFERROR(IF(H259=1,IF(VLOOKUP(I259,Inputs!$A$20:$G$29,7,FALSE)="Stipend Award",VLOOKUP(I259,Inputs!$A$7:$G$16,7,FALSE),0),0),0)</f>
        <v>0</v>
      </c>
      <c r="O259" s="5">
        <f>IFERROR(IF(VLOOKUP(I259,Inputs!$A$20:$G$29,3,FALSE)="Base Increase",VLOOKUP(I259,Inputs!$A$7:$G$16,3,FALSE),0),0)</f>
        <v>0</v>
      </c>
      <c r="P259" s="5">
        <f>IFERROR(IF(VLOOKUP(I259,Inputs!$A$20:$G$29,4,FALSE)="Base Increase",VLOOKUP(I259,Inputs!$A$7:$G$16,4,FALSE),0),0)</f>
        <v>0</v>
      </c>
      <c r="Q259" s="5">
        <f>IFERROR(IF(F259=1,IF(VLOOKUP(I259,Inputs!$A$20:$G$29,5,FALSE)="Base Increase",VLOOKUP(I259,Inputs!$A$7:$G$16,5,FALSE),0),0),0)</f>
        <v>0</v>
      </c>
      <c r="R259" s="5">
        <f>IFERROR(IF(G259=1,IF(VLOOKUP(I259,Inputs!$A$20:$G$29,6,FALSE)="Base Increase",VLOOKUP(I259,Inputs!$A$7:$G$16,6,FALSE),0),0),0)</f>
        <v>0</v>
      </c>
      <c r="S259" s="5">
        <f>IFERROR(IF(H259=1,IF(VLOOKUP(I259,Inputs!$A$20:$G$29,7,FALSE)="Base Increase",VLOOKUP(I259,Inputs!$A$7:$G$16,7,FALSE),0),0),0)</f>
        <v>0</v>
      </c>
      <c r="T259" s="5">
        <f t="shared" si="18"/>
        <v>0</v>
      </c>
      <c r="U259" s="5">
        <f t="shared" si="19"/>
        <v>0</v>
      </c>
      <c r="V259" s="5">
        <f t="shared" si="20"/>
        <v>0</v>
      </c>
      <c r="W259" s="5">
        <f t="shared" si="21"/>
        <v>0</v>
      </c>
      <c r="X259" s="5">
        <f>IF(AND(I259&lt;=4,V259&gt;Inputs!$B$32),MAX(C259,Inputs!$B$32),V259)</f>
        <v>0</v>
      </c>
      <c r="Y259" s="5">
        <f>IF(AND(I259&lt;=4,W259&gt;Inputs!$B$32),MAX(C259,Inputs!$B$32),W259)</f>
        <v>0</v>
      </c>
      <c r="Z259" s="5">
        <f>IF(AND(I259&lt;=7,X259&gt;Inputs!$B$33),MAX(C259,Inputs!$B$33),X259)</f>
        <v>0</v>
      </c>
      <c r="AA259" s="5">
        <f>IF(W259&gt;Inputs!$B$34,Inputs!$B$34,Y259)</f>
        <v>0</v>
      </c>
      <c r="AB259" s="5">
        <f>IF(Z259&gt;Inputs!$B$34,Inputs!$B$34,Z259)</f>
        <v>0</v>
      </c>
      <c r="AC259" s="5">
        <f>IF(AA259&gt;Inputs!$B$34,Inputs!$B$34,AA259)</f>
        <v>0</v>
      </c>
      <c r="AD259" s="11">
        <f t="shared" si="22"/>
        <v>0</v>
      </c>
      <c r="AE259" s="11">
        <f t="shared" si="23"/>
        <v>0</v>
      </c>
    </row>
    <row r="260" spans="1:31" x14ac:dyDescent="0.25">
      <c r="A260" s="1">
        <f>'Salary and Rating'!A261</f>
        <v>0</v>
      </c>
      <c r="B260" s="1">
        <f>'Salary and Rating'!B261</f>
        <v>0</v>
      </c>
      <c r="C260" s="13">
        <f>IF(AND(D260=0,E260=1),'Salary and Rating'!C261,'2012-2013'!AD260)</f>
        <v>0</v>
      </c>
      <c r="D260" s="5">
        <v>0</v>
      </c>
      <c r="E260" s="5">
        <v>0</v>
      </c>
      <c r="F260" s="5">
        <v>0</v>
      </c>
      <c r="G260" s="5">
        <v>0</v>
      </c>
      <c r="H260" s="5">
        <v>0</v>
      </c>
      <c r="I260" s="5">
        <f>'Salary and Rating'!K261</f>
        <v>0</v>
      </c>
      <c r="J260" s="5">
        <f>IFERROR(IF(VLOOKUP(I260,Inputs!$A$20:$G$29,3,FALSE)="Stipend Award",VLOOKUP(I260,Inputs!$A$7:$G$16,3,FALSE),0),0)</f>
        <v>0</v>
      </c>
      <c r="K260" s="5">
        <f>IFERROR(IF(VLOOKUP(I260,Inputs!$A$20:$G$29,4,FALSE)="Stipend Award",VLOOKUP(I260,Inputs!$A$7:$G$16,4,FALSE),0),0)</f>
        <v>0</v>
      </c>
      <c r="L260" s="5">
        <f>IFERROR(IF(F260=1,IF(VLOOKUP(I260,Inputs!$A$20:$G$29,5,FALSE)="Stipend Award",VLOOKUP(I260,Inputs!$A$7:$G$16,5,FALSE),0),0),0)</f>
        <v>0</v>
      </c>
      <c r="M260" s="5">
        <f>IFERROR(IF(G260=1,IF(VLOOKUP(I260,Inputs!$A$20:$G$29,6,FALSE)="Stipend Award",VLOOKUP(I260,Inputs!$A$7:$G$16,6,FALSE),0),0),0)</f>
        <v>0</v>
      </c>
      <c r="N260" s="5">
        <f>IFERROR(IF(H260=1,IF(VLOOKUP(I260,Inputs!$A$20:$G$29,7,FALSE)="Stipend Award",VLOOKUP(I260,Inputs!$A$7:$G$16,7,FALSE),0),0),0)</f>
        <v>0</v>
      </c>
      <c r="O260" s="5">
        <f>IFERROR(IF(VLOOKUP(I260,Inputs!$A$20:$G$29,3,FALSE)="Base Increase",VLOOKUP(I260,Inputs!$A$7:$G$16,3,FALSE),0),0)</f>
        <v>0</v>
      </c>
      <c r="P260" s="5">
        <f>IFERROR(IF(VLOOKUP(I260,Inputs!$A$20:$G$29,4,FALSE)="Base Increase",VLOOKUP(I260,Inputs!$A$7:$G$16,4,FALSE),0),0)</f>
        <v>0</v>
      </c>
      <c r="Q260" s="5">
        <f>IFERROR(IF(F260=1,IF(VLOOKUP(I260,Inputs!$A$20:$G$29,5,FALSE)="Base Increase",VLOOKUP(I260,Inputs!$A$7:$G$16,5,FALSE),0),0),0)</f>
        <v>0</v>
      </c>
      <c r="R260" s="5">
        <f>IFERROR(IF(G260=1,IF(VLOOKUP(I260,Inputs!$A$20:$G$29,6,FALSE)="Base Increase",VLOOKUP(I260,Inputs!$A$7:$G$16,6,FALSE),0),0),0)</f>
        <v>0</v>
      </c>
      <c r="S260" s="5">
        <f>IFERROR(IF(H260=1,IF(VLOOKUP(I260,Inputs!$A$20:$G$29,7,FALSE)="Base Increase",VLOOKUP(I260,Inputs!$A$7:$G$16,7,FALSE),0),0),0)</f>
        <v>0</v>
      </c>
      <c r="T260" s="5">
        <f t="shared" si="18"/>
        <v>0</v>
      </c>
      <c r="U260" s="5">
        <f t="shared" si="19"/>
        <v>0</v>
      </c>
      <c r="V260" s="5">
        <f t="shared" si="20"/>
        <v>0</v>
      </c>
      <c r="W260" s="5">
        <f t="shared" si="21"/>
        <v>0</v>
      </c>
      <c r="X260" s="5">
        <f>IF(AND(I260&lt;=4,V260&gt;Inputs!$B$32),MAX(C260,Inputs!$B$32),V260)</f>
        <v>0</v>
      </c>
      <c r="Y260" s="5">
        <f>IF(AND(I260&lt;=4,W260&gt;Inputs!$B$32),MAX(C260,Inputs!$B$32),W260)</f>
        <v>0</v>
      </c>
      <c r="Z260" s="5">
        <f>IF(AND(I260&lt;=7,X260&gt;Inputs!$B$33),MAX(C260,Inputs!$B$33),X260)</f>
        <v>0</v>
      </c>
      <c r="AA260" s="5">
        <f>IF(W260&gt;Inputs!$B$34,Inputs!$B$34,Y260)</f>
        <v>0</v>
      </c>
      <c r="AB260" s="5">
        <f>IF(Z260&gt;Inputs!$B$34,Inputs!$B$34,Z260)</f>
        <v>0</v>
      </c>
      <c r="AC260" s="5">
        <f>IF(AA260&gt;Inputs!$B$34,Inputs!$B$34,AA260)</f>
        <v>0</v>
      </c>
      <c r="AD260" s="11">
        <f t="shared" si="22"/>
        <v>0</v>
      </c>
      <c r="AE260" s="11">
        <f t="shared" si="23"/>
        <v>0</v>
      </c>
    </row>
    <row r="261" spans="1:31" x14ac:dyDescent="0.25">
      <c r="A261" s="1">
        <f>'Salary and Rating'!A262</f>
        <v>0</v>
      </c>
      <c r="B261" s="1">
        <f>'Salary and Rating'!B262</f>
        <v>0</v>
      </c>
      <c r="C261" s="13">
        <f>IF(AND(D261=0,E261=1),'Salary and Rating'!C262,'2012-2013'!AD261)</f>
        <v>0</v>
      </c>
      <c r="D261" s="5">
        <v>0</v>
      </c>
      <c r="E261" s="5">
        <v>0</v>
      </c>
      <c r="F261" s="5">
        <v>0</v>
      </c>
      <c r="G261" s="5">
        <v>0</v>
      </c>
      <c r="H261" s="5">
        <v>0</v>
      </c>
      <c r="I261" s="5">
        <f>'Salary and Rating'!K262</f>
        <v>0</v>
      </c>
      <c r="J261" s="5">
        <f>IFERROR(IF(VLOOKUP(I261,Inputs!$A$20:$G$29,3,FALSE)="Stipend Award",VLOOKUP(I261,Inputs!$A$7:$G$16,3,FALSE),0),0)</f>
        <v>0</v>
      </c>
      <c r="K261" s="5">
        <f>IFERROR(IF(VLOOKUP(I261,Inputs!$A$20:$G$29,4,FALSE)="Stipend Award",VLOOKUP(I261,Inputs!$A$7:$G$16,4,FALSE),0),0)</f>
        <v>0</v>
      </c>
      <c r="L261" s="5">
        <f>IFERROR(IF(F261=1,IF(VLOOKUP(I261,Inputs!$A$20:$G$29,5,FALSE)="Stipend Award",VLOOKUP(I261,Inputs!$A$7:$G$16,5,FALSE),0),0),0)</f>
        <v>0</v>
      </c>
      <c r="M261" s="5">
        <f>IFERROR(IF(G261=1,IF(VLOOKUP(I261,Inputs!$A$20:$G$29,6,FALSE)="Stipend Award",VLOOKUP(I261,Inputs!$A$7:$G$16,6,FALSE),0),0),0)</f>
        <v>0</v>
      </c>
      <c r="N261" s="5">
        <f>IFERROR(IF(H261=1,IF(VLOOKUP(I261,Inputs!$A$20:$G$29,7,FALSE)="Stipend Award",VLOOKUP(I261,Inputs!$A$7:$G$16,7,FALSE),0),0),0)</f>
        <v>0</v>
      </c>
      <c r="O261" s="5">
        <f>IFERROR(IF(VLOOKUP(I261,Inputs!$A$20:$G$29,3,FALSE)="Base Increase",VLOOKUP(I261,Inputs!$A$7:$G$16,3,FALSE),0),0)</f>
        <v>0</v>
      </c>
      <c r="P261" s="5">
        <f>IFERROR(IF(VLOOKUP(I261,Inputs!$A$20:$G$29,4,FALSE)="Base Increase",VLOOKUP(I261,Inputs!$A$7:$G$16,4,FALSE),0),0)</f>
        <v>0</v>
      </c>
      <c r="Q261" s="5">
        <f>IFERROR(IF(F261=1,IF(VLOOKUP(I261,Inputs!$A$20:$G$29,5,FALSE)="Base Increase",VLOOKUP(I261,Inputs!$A$7:$G$16,5,FALSE),0),0),0)</f>
        <v>0</v>
      </c>
      <c r="R261" s="5">
        <f>IFERROR(IF(G261=1,IF(VLOOKUP(I261,Inputs!$A$20:$G$29,6,FALSE)="Base Increase",VLOOKUP(I261,Inputs!$A$7:$G$16,6,FALSE),0),0),0)</f>
        <v>0</v>
      </c>
      <c r="S261" s="5">
        <f>IFERROR(IF(H261=1,IF(VLOOKUP(I261,Inputs!$A$20:$G$29,7,FALSE)="Base Increase",VLOOKUP(I261,Inputs!$A$7:$G$16,7,FALSE),0),0),0)</f>
        <v>0</v>
      </c>
      <c r="T261" s="5">
        <f t="shared" ref="T261:T303" si="24">SUM(J261:N261)</f>
        <v>0</v>
      </c>
      <c r="U261" s="5">
        <f t="shared" ref="U261:U303" si="25">SUM(O261:S261)</f>
        <v>0</v>
      </c>
      <c r="V261" s="5">
        <f t="shared" ref="V261:V303" si="26">U261+C261</f>
        <v>0</v>
      </c>
      <c r="W261" s="5">
        <f t="shared" ref="W261:W303" si="27">U261+T261+C261</f>
        <v>0</v>
      </c>
      <c r="X261" s="5">
        <f>IF(AND(I261&lt;=4,V261&gt;Inputs!$B$32),MAX(C261,Inputs!$B$32),V261)</f>
        <v>0</v>
      </c>
      <c r="Y261" s="5">
        <f>IF(AND(I261&lt;=4,W261&gt;Inputs!$B$32),MAX(C261,Inputs!$B$32),W261)</f>
        <v>0</v>
      </c>
      <c r="Z261" s="5">
        <f>IF(AND(I261&lt;=7,X261&gt;Inputs!$B$33),MAX(C261,Inputs!$B$33),X261)</f>
        <v>0</v>
      </c>
      <c r="AA261" s="5">
        <f>IF(W261&gt;Inputs!$B$34,Inputs!$B$34,Y261)</f>
        <v>0</v>
      </c>
      <c r="AB261" s="5">
        <f>IF(Z261&gt;Inputs!$B$34,Inputs!$B$34,Z261)</f>
        <v>0</v>
      </c>
      <c r="AC261" s="5">
        <f>IF(AA261&gt;Inputs!$B$34,Inputs!$B$34,AA261)</f>
        <v>0</v>
      </c>
      <c r="AD261" s="11">
        <f t="shared" ref="AD261:AD303" si="28">IF(E261=0,0,AB261)</f>
        <v>0</v>
      </c>
      <c r="AE261" s="11">
        <f t="shared" ref="AE261:AE303" si="29">IF(E261=0,0,AC261)</f>
        <v>0</v>
      </c>
    </row>
    <row r="262" spans="1:31" x14ac:dyDescent="0.25">
      <c r="A262" s="1">
        <f>'Salary and Rating'!A263</f>
        <v>0</v>
      </c>
      <c r="B262" s="1">
        <f>'Salary and Rating'!B263</f>
        <v>0</v>
      </c>
      <c r="C262" s="13">
        <f>IF(AND(D262=0,E262=1),'Salary and Rating'!C263,'2012-2013'!AD262)</f>
        <v>0</v>
      </c>
      <c r="D262" s="5">
        <v>0</v>
      </c>
      <c r="E262" s="5">
        <v>0</v>
      </c>
      <c r="F262" s="5">
        <v>0</v>
      </c>
      <c r="G262" s="5">
        <v>0</v>
      </c>
      <c r="H262" s="5">
        <v>0</v>
      </c>
      <c r="I262" s="5">
        <f>'Salary and Rating'!K263</f>
        <v>0</v>
      </c>
      <c r="J262" s="5">
        <f>IFERROR(IF(VLOOKUP(I262,Inputs!$A$20:$G$29,3,FALSE)="Stipend Award",VLOOKUP(I262,Inputs!$A$7:$G$16,3,FALSE),0),0)</f>
        <v>0</v>
      </c>
      <c r="K262" s="5">
        <f>IFERROR(IF(VLOOKUP(I262,Inputs!$A$20:$G$29,4,FALSE)="Stipend Award",VLOOKUP(I262,Inputs!$A$7:$G$16,4,FALSE),0),0)</f>
        <v>0</v>
      </c>
      <c r="L262" s="5">
        <f>IFERROR(IF(F262=1,IF(VLOOKUP(I262,Inputs!$A$20:$G$29,5,FALSE)="Stipend Award",VLOOKUP(I262,Inputs!$A$7:$G$16,5,FALSE),0),0),0)</f>
        <v>0</v>
      </c>
      <c r="M262" s="5">
        <f>IFERROR(IF(G262=1,IF(VLOOKUP(I262,Inputs!$A$20:$G$29,6,FALSE)="Stipend Award",VLOOKUP(I262,Inputs!$A$7:$G$16,6,FALSE),0),0),0)</f>
        <v>0</v>
      </c>
      <c r="N262" s="5">
        <f>IFERROR(IF(H262=1,IF(VLOOKUP(I262,Inputs!$A$20:$G$29,7,FALSE)="Stipend Award",VLOOKUP(I262,Inputs!$A$7:$G$16,7,FALSE),0),0),0)</f>
        <v>0</v>
      </c>
      <c r="O262" s="5">
        <f>IFERROR(IF(VLOOKUP(I262,Inputs!$A$20:$G$29,3,FALSE)="Base Increase",VLOOKUP(I262,Inputs!$A$7:$G$16,3,FALSE),0),0)</f>
        <v>0</v>
      </c>
      <c r="P262" s="5">
        <f>IFERROR(IF(VLOOKUP(I262,Inputs!$A$20:$G$29,4,FALSE)="Base Increase",VLOOKUP(I262,Inputs!$A$7:$G$16,4,FALSE),0),0)</f>
        <v>0</v>
      </c>
      <c r="Q262" s="5">
        <f>IFERROR(IF(F262=1,IF(VLOOKUP(I262,Inputs!$A$20:$G$29,5,FALSE)="Base Increase",VLOOKUP(I262,Inputs!$A$7:$G$16,5,FALSE),0),0),0)</f>
        <v>0</v>
      </c>
      <c r="R262" s="5">
        <f>IFERROR(IF(G262=1,IF(VLOOKUP(I262,Inputs!$A$20:$G$29,6,FALSE)="Base Increase",VLOOKUP(I262,Inputs!$A$7:$G$16,6,FALSE),0),0),0)</f>
        <v>0</v>
      </c>
      <c r="S262" s="5">
        <f>IFERROR(IF(H262=1,IF(VLOOKUP(I262,Inputs!$A$20:$G$29,7,FALSE)="Base Increase",VLOOKUP(I262,Inputs!$A$7:$G$16,7,FALSE),0),0),0)</f>
        <v>0</v>
      </c>
      <c r="T262" s="5">
        <f t="shared" si="24"/>
        <v>0</v>
      </c>
      <c r="U262" s="5">
        <f t="shared" si="25"/>
        <v>0</v>
      </c>
      <c r="V262" s="5">
        <f t="shared" si="26"/>
        <v>0</v>
      </c>
      <c r="W262" s="5">
        <f t="shared" si="27"/>
        <v>0</v>
      </c>
      <c r="X262" s="5">
        <f>IF(AND(I262&lt;=4,V262&gt;Inputs!$B$32),MAX(C262,Inputs!$B$32),V262)</f>
        <v>0</v>
      </c>
      <c r="Y262" s="5">
        <f>IF(AND(I262&lt;=4,W262&gt;Inputs!$B$32),MAX(C262,Inputs!$B$32),W262)</f>
        <v>0</v>
      </c>
      <c r="Z262" s="5">
        <f>IF(AND(I262&lt;=7,X262&gt;Inputs!$B$33),MAX(C262,Inputs!$B$33),X262)</f>
        <v>0</v>
      </c>
      <c r="AA262" s="5">
        <f>IF(W262&gt;Inputs!$B$34,Inputs!$B$34,Y262)</f>
        <v>0</v>
      </c>
      <c r="AB262" s="5">
        <f>IF(Z262&gt;Inputs!$B$34,Inputs!$B$34,Z262)</f>
        <v>0</v>
      </c>
      <c r="AC262" s="5">
        <f>IF(AA262&gt;Inputs!$B$34,Inputs!$B$34,AA262)</f>
        <v>0</v>
      </c>
      <c r="AD262" s="11">
        <f t="shared" si="28"/>
        <v>0</v>
      </c>
      <c r="AE262" s="11">
        <f t="shared" si="29"/>
        <v>0</v>
      </c>
    </row>
    <row r="263" spans="1:31" x14ac:dyDescent="0.25">
      <c r="A263" s="1">
        <f>'Salary and Rating'!A264</f>
        <v>0</v>
      </c>
      <c r="B263" s="1">
        <f>'Salary and Rating'!B264</f>
        <v>0</v>
      </c>
      <c r="C263" s="13">
        <f>IF(AND(D263=0,E263=1),'Salary and Rating'!C264,'2012-2013'!AD263)</f>
        <v>0</v>
      </c>
      <c r="D263" s="5">
        <v>0</v>
      </c>
      <c r="E263" s="5">
        <v>0</v>
      </c>
      <c r="F263" s="5">
        <v>0</v>
      </c>
      <c r="G263" s="5">
        <v>0</v>
      </c>
      <c r="H263" s="5">
        <v>0</v>
      </c>
      <c r="I263" s="5">
        <f>'Salary and Rating'!K264</f>
        <v>0</v>
      </c>
      <c r="J263" s="5">
        <f>IFERROR(IF(VLOOKUP(I263,Inputs!$A$20:$G$29,3,FALSE)="Stipend Award",VLOOKUP(I263,Inputs!$A$7:$G$16,3,FALSE),0),0)</f>
        <v>0</v>
      </c>
      <c r="K263" s="5">
        <f>IFERROR(IF(VLOOKUP(I263,Inputs!$A$20:$G$29,4,FALSE)="Stipend Award",VLOOKUP(I263,Inputs!$A$7:$G$16,4,FALSE),0),0)</f>
        <v>0</v>
      </c>
      <c r="L263" s="5">
        <f>IFERROR(IF(F263=1,IF(VLOOKUP(I263,Inputs!$A$20:$G$29,5,FALSE)="Stipend Award",VLOOKUP(I263,Inputs!$A$7:$G$16,5,FALSE),0),0),0)</f>
        <v>0</v>
      </c>
      <c r="M263" s="5">
        <f>IFERROR(IF(G263=1,IF(VLOOKUP(I263,Inputs!$A$20:$G$29,6,FALSE)="Stipend Award",VLOOKUP(I263,Inputs!$A$7:$G$16,6,FALSE),0),0),0)</f>
        <v>0</v>
      </c>
      <c r="N263" s="5">
        <f>IFERROR(IF(H263=1,IF(VLOOKUP(I263,Inputs!$A$20:$G$29,7,FALSE)="Stipend Award",VLOOKUP(I263,Inputs!$A$7:$G$16,7,FALSE),0),0),0)</f>
        <v>0</v>
      </c>
      <c r="O263" s="5">
        <f>IFERROR(IF(VLOOKUP(I263,Inputs!$A$20:$G$29,3,FALSE)="Base Increase",VLOOKUP(I263,Inputs!$A$7:$G$16,3,FALSE),0),0)</f>
        <v>0</v>
      </c>
      <c r="P263" s="5">
        <f>IFERROR(IF(VLOOKUP(I263,Inputs!$A$20:$G$29,4,FALSE)="Base Increase",VLOOKUP(I263,Inputs!$A$7:$G$16,4,FALSE),0),0)</f>
        <v>0</v>
      </c>
      <c r="Q263" s="5">
        <f>IFERROR(IF(F263=1,IF(VLOOKUP(I263,Inputs!$A$20:$G$29,5,FALSE)="Base Increase",VLOOKUP(I263,Inputs!$A$7:$G$16,5,FALSE),0),0),0)</f>
        <v>0</v>
      </c>
      <c r="R263" s="5">
        <f>IFERROR(IF(G263=1,IF(VLOOKUP(I263,Inputs!$A$20:$G$29,6,FALSE)="Base Increase",VLOOKUP(I263,Inputs!$A$7:$G$16,6,FALSE),0),0),0)</f>
        <v>0</v>
      </c>
      <c r="S263" s="5">
        <f>IFERROR(IF(H263=1,IF(VLOOKUP(I263,Inputs!$A$20:$G$29,7,FALSE)="Base Increase",VLOOKUP(I263,Inputs!$A$7:$G$16,7,FALSE),0),0),0)</f>
        <v>0</v>
      </c>
      <c r="T263" s="5">
        <f t="shared" si="24"/>
        <v>0</v>
      </c>
      <c r="U263" s="5">
        <f t="shared" si="25"/>
        <v>0</v>
      </c>
      <c r="V263" s="5">
        <f t="shared" si="26"/>
        <v>0</v>
      </c>
      <c r="W263" s="5">
        <f t="shared" si="27"/>
        <v>0</v>
      </c>
      <c r="X263" s="5">
        <f>IF(AND(I263&lt;=4,V263&gt;Inputs!$B$32),MAX(C263,Inputs!$B$32),V263)</f>
        <v>0</v>
      </c>
      <c r="Y263" s="5">
        <f>IF(AND(I263&lt;=4,W263&gt;Inputs!$B$32),MAX(C263,Inputs!$B$32),W263)</f>
        <v>0</v>
      </c>
      <c r="Z263" s="5">
        <f>IF(AND(I263&lt;=7,X263&gt;Inputs!$B$33),MAX(C263,Inputs!$B$33),X263)</f>
        <v>0</v>
      </c>
      <c r="AA263" s="5">
        <f>IF(W263&gt;Inputs!$B$34,Inputs!$B$34,Y263)</f>
        <v>0</v>
      </c>
      <c r="AB263" s="5">
        <f>IF(Z263&gt;Inputs!$B$34,Inputs!$B$34,Z263)</f>
        <v>0</v>
      </c>
      <c r="AC263" s="5">
        <f>IF(AA263&gt;Inputs!$B$34,Inputs!$B$34,AA263)</f>
        <v>0</v>
      </c>
      <c r="AD263" s="11">
        <f t="shared" si="28"/>
        <v>0</v>
      </c>
      <c r="AE263" s="11">
        <f t="shared" si="29"/>
        <v>0</v>
      </c>
    </row>
    <row r="264" spans="1:31" x14ac:dyDescent="0.25">
      <c r="A264" s="1">
        <f>'Salary and Rating'!A265</f>
        <v>0</v>
      </c>
      <c r="B264" s="1">
        <f>'Salary and Rating'!B265</f>
        <v>0</v>
      </c>
      <c r="C264" s="13">
        <f>IF(AND(D264=0,E264=1),'Salary and Rating'!C265,'2012-2013'!AD264)</f>
        <v>0</v>
      </c>
      <c r="D264" s="5">
        <v>0</v>
      </c>
      <c r="E264" s="5">
        <v>0</v>
      </c>
      <c r="F264" s="5">
        <v>0</v>
      </c>
      <c r="G264" s="5">
        <v>0</v>
      </c>
      <c r="H264" s="5">
        <v>0</v>
      </c>
      <c r="I264" s="5">
        <f>'Salary and Rating'!K265</f>
        <v>0</v>
      </c>
      <c r="J264" s="5">
        <f>IFERROR(IF(VLOOKUP(I264,Inputs!$A$20:$G$29,3,FALSE)="Stipend Award",VLOOKUP(I264,Inputs!$A$7:$G$16,3,FALSE),0),0)</f>
        <v>0</v>
      </c>
      <c r="K264" s="5">
        <f>IFERROR(IF(VLOOKUP(I264,Inputs!$A$20:$G$29,4,FALSE)="Stipend Award",VLOOKUP(I264,Inputs!$A$7:$G$16,4,FALSE),0),0)</f>
        <v>0</v>
      </c>
      <c r="L264" s="5">
        <f>IFERROR(IF(F264=1,IF(VLOOKUP(I264,Inputs!$A$20:$G$29,5,FALSE)="Stipend Award",VLOOKUP(I264,Inputs!$A$7:$G$16,5,FALSE),0),0),0)</f>
        <v>0</v>
      </c>
      <c r="M264" s="5">
        <f>IFERROR(IF(G264=1,IF(VLOOKUP(I264,Inputs!$A$20:$G$29,6,FALSE)="Stipend Award",VLOOKUP(I264,Inputs!$A$7:$G$16,6,FALSE),0),0),0)</f>
        <v>0</v>
      </c>
      <c r="N264" s="5">
        <f>IFERROR(IF(H264=1,IF(VLOOKUP(I264,Inputs!$A$20:$G$29,7,FALSE)="Stipend Award",VLOOKUP(I264,Inputs!$A$7:$G$16,7,FALSE),0),0),0)</f>
        <v>0</v>
      </c>
      <c r="O264" s="5">
        <f>IFERROR(IF(VLOOKUP(I264,Inputs!$A$20:$G$29,3,FALSE)="Base Increase",VLOOKUP(I264,Inputs!$A$7:$G$16,3,FALSE),0),0)</f>
        <v>0</v>
      </c>
      <c r="P264" s="5">
        <f>IFERROR(IF(VLOOKUP(I264,Inputs!$A$20:$G$29,4,FALSE)="Base Increase",VLOOKUP(I264,Inputs!$A$7:$G$16,4,FALSE),0),0)</f>
        <v>0</v>
      </c>
      <c r="Q264" s="5">
        <f>IFERROR(IF(F264=1,IF(VLOOKUP(I264,Inputs!$A$20:$G$29,5,FALSE)="Base Increase",VLOOKUP(I264,Inputs!$A$7:$G$16,5,FALSE),0),0),0)</f>
        <v>0</v>
      </c>
      <c r="R264" s="5">
        <f>IFERROR(IF(G264=1,IF(VLOOKUP(I264,Inputs!$A$20:$G$29,6,FALSE)="Base Increase",VLOOKUP(I264,Inputs!$A$7:$G$16,6,FALSE),0),0),0)</f>
        <v>0</v>
      </c>
      <c r="S264" s="5">
        <f>IFERROR(IF(H264=1,IF(VLOOKUP(I264,Inputs!$A$20:$G$29,7,FALSE)="Base Increase",VLOOKUP(I264,Inputs!$A$7:$G$16,7,FALSE),0),0),0)</f>
        <v>0</v>
      </c>
      <c r="T264" s="5">
        <f t="shared" si="24"/>
        <v>0</v>
      </c>
      <c r="U264" s="5">
        <f t="shared" si="25"/>
        <v>0</v>
      </c>
      <c r="V264" s="5">
        <f t="shared" si="26"/>
        <v>0</v>
      </c>
      <c r="W264" s="5">
        <f t="shared" si="27"/>
        <v>0</v>
      </c>
      <c r="X264" s="5">
        <f>IF(AND(I264&lt;=4,V264&gt;Inputs!$B$32),MAX(C264,Inputs!$B$32),V264)</f>
        <v>0</v>
      </c>
      <c r="Y264" s="5">
        <f>IF(AND(I264&lt;=4,W264&gt;Inputs!$B$32),MAX(C264,Inputs!$B$32),W264)</f>
        <v>0</v>
      </c>
      <c r="Z264" s="5">
        <f>IF(AND(I264&lt;=7,X264&gt;Inputs!$B$33),MAX(C264,Inputs!$B$33),X264)</f>
        <v>0</v>
      </c>
      <c r="AA264" s="5">
        <f>IF(W264&gt;Inputs!$B$34,Inputs!$B$34,Y264)</f>
        <v>0</v>
      </c>
      <c r="AB264" s="5">
        <f>IF(Z264&gt;Inputs!$B$34,Inputs!$B$34,Z264)</f>
        <v>0</v>
      </c>
      <c r="AC264" s="5">
        <f>IF(AA264&gt;Inputs!$B$34,Inputs!$B$34,AA264)</f>
        <v>0</v>
      </c>
      <c r="AD264" s="11">
        <f t="shared" si="28"/>
        <v>0</v>
      </c>
      <c r="AE264" s="11">
        <f t="shared" si="29"/>
        <v>0</v>
      </c>
    </row>
    <row r="265" spans="1:31" x14ac:dyDescent="0.25">
      <c r="A265" s="1">
        <f>'Salary and Rating'!A266</f>
        <v>0</v>
      </c>
      <c r="B265" s="1">
        <f>'Salary and Rating'!B266</f>
        <v>0</v>
      </c>
      <c r="C265" s="13">
        <f>IF(AND(D265=0,E265=1),'Salary and Rating'!C266,'2012-2013'!AD265)</f>
        <v>0</v>
      </c>
      <c r="D265" s="5">
        <v>0</v>
      </c>
      <c r="E265" s="5">
        <v>0</v>
      </c>
      <c r="F265" s="5">
        <v>0</v>
      </c>
      <c r="G265" s="5">
        <v>0</v>
      </c>
      <c r="H265" s="5">
        <v>0</v>
      </c>
      <c r="I265" s="5">
        <f>'Salary and Rating'!K266</f>
        <v>0</v>
      </c>
      <c r="J265" s="5">
        <f>IFERROR(IF(VLOOKUP(I265,Inputs!$A$20:$G$29,3,FALSE)="Stipend Award",VLOOKUP(I265,Inputs!$A$7:$G$16,3,FALSE),0),0)</f>
        <v>0</v>
      </c>
      <c r="K265" s="5">
        <f>IFERROR(IF(VLOOKUP(I265,Inputs!$A$20:$G$29,4,FALSE)="Stipend Award",VLOOKUP(I265,Inputs!$A$7:$G$16,4,FALSE),0),0)</f>
        <v>0</v>
      </c>
      <c r="L265" s="5">
        <f>IFERROR(IF(F265=1,IF(VLOOKUP(I265,Inputs!$A$20:$G$29,5,FALSE)="Stipend Award",VLOOKUP(I265,Inputs!$A$7:$G$16,5,FALSE),0),0),0)</f>
        <v>0</v>
      </c>
      <c r="M265" s="5">
        <f>IFERROR(IF(G265=1,IF(VLOOKUP(I265,Inputs!$A$20:$G$29,6,FALSE)="Stipend Award",VLOOKUP(I265,Inputs!$A$7:$G$16,6,FALSE),0),0),0)</f>
        <v>0</v>
      </c>
      <c r="N265" s="5">
        <f>IFERROR(IF(H265=1,IF(VLOOKUP(I265,Inputs!$A$20:$G$29,7,FALSE)="Stipend Award",VLOOKUP(I265,Inputs!$A$7:$G$16,7,FALSE),0),0),0)</f>
        <v>0</v>
      </c>
      <c r="O265" s="5">
        <f>IFERROR(IF(VLOOKUP(I265,Inputs!$A$20:$G$29,3,FALSE)="Base Increase",VLOOKUP(I265,Inputs!$A$7:$G$16,3,FALSE),0),0)</f>
        <v>0</v>
      </c>
      <c r="P265" s="5">
        <f>IFERROR(IF(VLOOKUP(I265,Inputs!$A$20:$G$29,4,FALSE)="Base Increase",VLOOKUP(I265,Inputs!$A$7:$G$16,4,FALSE),0),0)</f>
        <v>0</v>
      </c>
      <c r="Q265" s="5">
        <f>IFERROR(IF(F265=1,IF(VLOOKUP(I265,Inputs!$A$20:$G$29,5,FALSE)="Base Increase",VLOOKUP(I265,Inputs!$A$7:$G$16,5,FALSE),0),0),0)</f>
        <v>0</v>
      </c>
      <c r="R265" s="5">
        <f>IFERROR(IF(G265=1,IF(VLOOKUP(I265,Inputs!$A$20:$G$29,6,FALSE)="Base Increase",VLOOKUP(I265,Inputs!$A$7:$G$16,6,FALSE),0),0),0)</f>
        <v>0</v>
      </c>
      <c r="S265" s="5">
        <f>IFERROR(IF(H265=1,IF(VLOOKUP(I265,Inputs!$A$20:$G$29,7,FALSE)="Base Increase",VLOOKUP(I265,Inputs!$A$7:$G$16,7,FALSE),0),0),0)</f>
        <v>0</v>
      </c>
      <c r="T265" s="5">
        <f t="shared" si="24"/>
        <v>0</v>
      </c>
      <c r="U265" s="5">
        <f t="shared" si="25"/>
        <v>0</v>
      </c>
      <c r="V265" s="5">
        <f t="shared" si="26"/>
        <v>0</v>
      </c>
      <c r="W265" s="5">
        <f t="shared" si="27"/>
        <v>0</v>
      </c>
      <c r="X265" s="5">
        <f>IF(AND(I265&lt;=4,V265&gt;Inputs!$B$32),MAX(C265,Inputs!$B$32),V265)</f>
        <v>0</v>
      </c>
      <c r="Y265" s="5">
        <f>IF(AND(I265&lt;=4,W265&gt;Inputs!$B$32),MAX(C265,Inputs!$B$32),W265)</f>
        <v>0</v>
      </c>
      <c r="Z265" s="5">
        <f>IF(AND(I265&lt;=7,X265&gt;Inputs!$B$33),MAX(C265,Inputs!$B$33),X265)</f>
        <v>0</v>
      </c>
      <c r="AA265" s="5">
        <f>IF(W265&gt;Inputs!$B$34,Inputs!$B$34,Y265)</f>
        <v>0</v>
      </c>
      <c r="AB265" s="5">
        <f>IF(Z265&gt;Inputs!$B$34,Inputs!$B$34,Z265)</f>
        <v>0</v>
      </c>
      <c r="AC265" s="5">
        <f>IF(AA265&gt;Inputs!$B$34,Inputs!$B$34,AA265)</f>
        <v>0</v>
      </c>
      <c r="AD265" s="11">
        <f t="shared" si="28"/>
        <v>0</v>
      </c>
      <c r="AE265" s="11">
        <f t="shared" si="29"/>
        <v>0</v>
      </c>
    </row>
    <row r="266" spans="1:31" x14ac:dyDescent="0.25">
      <c r="A266" s="1">
        <f>'Salary and Rating'!A267</f>
        <v>0</v>
      </c>
      <c r="B266" s="1">
        <f>'Salary and Rating'!B267</f>
        <v>0</v>
      </c>
      <c r="C266" s="13">
        <f>IF(AND(D266=0,E266=1),'Salary and Rating'!C267,'2012-2013'!AD266)</f>
        <v>0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5">
        <f>'Salary and Rating'!K267</f>
        <v>0</v>
      </c>
      <c r="J266" s="5">
        <f>IFERROR(IF(VLOOKUP(I266,Inputs!$A$20:$G$29,3,FALSE)="Stipend Award",VLOOKUP(I266,Inputs!$A$7:$G$16,3,FALSE),0),0)</f>
        <v>0</v>
      </c>
      <c r="K266" s="5">
        <f>IFERROR(IF(VLOOKUP(I266,Inputs!$A$20:$G$29,4,FALSE)="Stipend Award",VLOOKUP(I266,Inputs!$A$7:$G$16,4,FALSE),0),0)</f>
        <v>0</v>
      </c>
      <c r="L266" s="5">
        <f>IFERROR(IF(F266=1,IF(VLOOKUP(I266,Inputs!$A$20:$G$29,5,FALSE)="Stipend Award",VLOOKUP(I266,Inputs!$A$7:$G$16,5,FALSE),0),0),0)</f>
        <v>0</v>
      </c>
      <c r="M266" s="5">
        <f>IFERROR(IF(G266=1,IF(VLOOKUP(I266,Inputs!$A$20:$G$29,6,FALSE)="Stipend Award",VLOOKUP(I266,Inputs!$A$7:$G$16,6,FALSE),0),0),0)</f>
        <v>0</v>
      </c>
      <c r="N266" s="5">
        <f>IFERROR(IF(H266=1,IF(VLOOKUP(I266,Inputs!$A$20:$G$29,7,FALSE)="Stipend Award",VLOOKUP(I266,Inputs!$A$7:$G$16,7,FALSE),0),0),0)</f>
        <v>0</v>
      </c>
      <c r="O266" s="5">
        <f>IFERROR(IF(VLOOKUP(I266,Inputs!$A$20:$G$29,3,FALSE)="Base Increase",VLOOKUP(I266,Inputs!$A$7:$G$16,3,FALSE),0),0)</f>
        <v>0</v>
      </c>
      <c r="P266" s="5">
        <f>IFERROR(IF(VLOOKUP(I266,Inputs!$A$20:$G$29,4,FALSE)="Base Increase",VLOOKUP(I266,Inputs!$A$7:$G$16,4,FALSE),0),0)</f>
        <v>0</v>
      </c>
      <c r="Q266" s="5">
        <f>IFERROR(IF(F266=1,IF(VLOOKUP(I266,Inputs!$A$20:$G$29,5,FALSE)="Base Increase",VLOOKUP(I266,Inputs!$A$7:$G$16,5,FALSE),0),0),0)</f>
        <v>0</v>
      </c>
      <c r="R266" s="5">
        <f>IFERROR(IF(G266=1,IF(VLOOKUP(I266,Inputs!$A$20:$G$29,6,FALSE)="Base Increase",VLOOKUP(I266,Inputs!$A$7:$G$16,6,FALSE),0),0),0)</f>
        <v>0</v>
      </c>
      <c r="S266" s="5">
        <f>IFERROR(IF(H266=1,IF(VLOOKUP(I266,Inputs!$A$20:$G$29,7,FALSE)="Base Increase",VLOOKUP(I266,Inputs!$A$7:$G$16,7,FALSE),0),0),0)</f>
        <v>0</v>
      </c>
      <c r="T266" s="5">
        <f t="shared" si="24"/>
        <v>0</v>
      </c>
      <c r="U266" s="5">
        <f t="shared" si="25"/>
        <v>0</v>
      </c>
      <c r="V266" s="5">
        <f t="shared" si="26"/>
        <v>0</v>
      </c>
      <c r="W266" s="5">
        <f t="shared" si="27"/>
        <v>0</v>
      </c>
      <c r="X266" s="5">
        <f>IF(AND(I266&lt;=4,V266&gt;Inputs!$B$32),MAX(C266,Inputs!$B$32),V266)</f>
        <v>0</v>
      </c>
      <c r="Y266" s="5">
        <f>IF(AND(I266&lt;=4,W266&gt;Inputs!$B$32),MAX(C266,Inputs!$B$32),W266)</f>
        <v>0</v>
      </c>
      <c r="Z266" s="5">
        <f>IF(AND(I266&lt;=7,X266&gt;Inputs!$B$33),MAX(C266,Inputs!$B$33),X266)</f>
        <v>0</v>
      </c>
      <c r="AA266" s="5">
        <f>IF(W266&gt;Inputs!$B$34,Inputs!$B$34,Y266)</f>
        <v>0</v>
      </c>
      <c r="AB266" s="5">
        <f>IF(Z266&gt;Inputs!$B$34,Inputs!$B$34,Z266)</f>
        <v>0</v>
      </c>
      <c r="AC266" s="5">
        <f>IF(AA266&gt;Inputs!$B$34,Inputs!$B$34,AA266)</f>
        <v>0</v>
      </c>
      <c r="AD266" s="11">
        <f t="shared" si="28"/>
        <v>0</v>
      </c>
      <c r="AE266" s="11">
        <f t="shared" si="29"/>
        <v>0</v>
      </c>
    </row>
    <row r="267" spans="1:31" x14ac:dyDescent="0.25">
      <c r="A267" s="1">
        <f>'Salary and Rating'!A268</f>
        <v>0</v>
      </c>
      <c r="B267" s="1">
        <f>'Salary and Rating'!B268</f>
        <v>0</v>
      </c>
      <c r="C267" s="13">
        <f>IF(AND(D267=0,E267=1),'Salary and Rating'!C268,'2012-2013'!AD267)</f>
        <v>0</v>
      </c>
      <c r="D267" s="5">
        <v>0</v>
      </c>
      <c r="E267" s="5">
        <v>0</v>
      </c>
      <c r="F267" s="5">
        <v>0</v>
      </c>
      <c r="G267" s="5">
        <v>0</v>
      </c>
      <c r="H267" s="5">
        <v>0</v>
      </c>
      <c r="I267" s="5">
        <f>'Salary and Rating'!K268</f>
        <v>0</v>
      </c>
      <c r="J267" s="5">
        <f>IFERROR(IF(VLOOKUP(I267,Inputs!$A$20:$G$29,3,FALSE)="Stipend Award",VLOOKUP(I267,Inputs!$A$7:$G$16,3,FALSE),0),0)</f>
        <v>0</v>
      </c>
      <c r="K267" s="5">
        <f>IFERROR(IF(VLOOKUP(I267,Inputs!$A$20:$G$29,4,FALSE)="Stipend Award",VLOOKUP(I267,Inputs!$A$7:$G$16,4,FALSE),0),0)</f>
        <v>0</v>
      </c>
      <c r="L267" s="5">
        <f>IFERROR(IF(F267=1,IF(VLOOKUP(I267,Inputs!$A$20:$G$29,5,FALSE)="Stipend Award",VLOOKUP(I267,Inputs!$A$7:$G$16,5,FALSE),0),0),0)</f>
        <v>0</v>
      </c>
      <c r="M267" s="5">
        <f>IFERROR(IF(G267=1,IF(VLOOKUP(I267,Inputs!$A$20:$G$29,6,FALSE)="Stipend Award",VLOOKUP(I267,Inputs!$A$7:$G$16,6,FALSE),0),0),0)</f>
        <v>0</v>
      </c>
      <c r="N267" s="5">
        <f>IFERROR(IF(H267=1,IF(VLOOKUP(I267,Inputs!$A$20:$G$29,7,FALSE)="Stipend Award",VLOOKUP(I267,Inputs!$A$7:$G$16,7,FALSE),0),0),0)</f>
        <v>0</v>
      </c>
      <c r="O267" s="5">
        <f>IFERROR(IF(VLOOKUP(I267,Inputs!$A$20:$G$29,3,FALSE)="Base Increase",VLOOKUP(I267,Inputs!$A$7:$G$16,3,FALSE),0),0)</f>
        <v>0</v>
      </c>
      <c r="P267" s="5">
        <f>IFERROR(IF(VLOOKUP(I267,Inputs!$A$20:$G$29,4,FALSE)="Base Increase",VLOOKUP(I267,Inputs!$A$7:$G$16,4,FALSE),0),0)</f>
        <v>0</v>
      </c>
      <c r="Q267" s="5">
        <f>IFERROR(IF(F267=1,IF(VLOOKUP(I267,Inputs!$A$20:$G$29,5,FALSE)="Base Increase",VLOOKUP(I267,Inputs!$A$7:$G$16,5,FALSE),0),0),0)</f>
        <v>0</v>
      </c>
      <c r="R267" s="5">
        <f>IFERROR(IF(G267=1,IF(VLOOKUP(I267,Inputs!$A$20:$G$29,6,FALSE)="Base Increase",VLOOKUP(I267,Inputs!$A$7:$G$16,6,FALSE),0),0),0)</f>
        <v>0</v>
      </c>
      <c r="S267" s="5">
        <f>IFERROR(IF(H267=1,IF(VLOOKUP(I267,Inputs!$A$20:$G$29,7,FALSE)="Base Increase",VLOOKUP(I267,Inputs!$A$7:$G$16,7,FALSE),0),0),0)</f>
        <v>0</v>
      </c>
      <c r="T267" s="5">
        <f t="shared" si="24"/>
        <v>0</v>
      </c>
      <c r="U267" s="5">
        <f t="shared" si="25"/>
        <v>0</v>
      </c>
      <c r="V267" s="5">
        <f t="shared" si="26"/>
        <v>0</v>
      </c>
      <c r="W267" s="5">
        <f t="shared" si="27"/>
        <v>0</v>
      </c>
      <c r="X267" s="5">
        <f>IF(AND(I267&lt;=4,V267&gt;Inputs!$B$32),MAX(C267,Inputs!$B$32),V267)</f>
        <v>0</v>
      </c>
      <c r="Y267" s="5">
        <f>IF(AND(I267&lt;=4,W267&gt;Inputs!$B$32),MAX(C267,Inputs!$B$32),W267)</f>
        <v>0</v>
      </c>
      <c r="Z267" s="5">
        <f>IF(AND(I267&lt;=7,X267&gt;Inputs!$B$33),MAX(C267,Inputs!$B$33),X267)</f>
        <v>0</v>
      </c>
      <c r="AA267" s="5">
        <f>IF(W267&gt;Inputs!$B$34,Inputs!$B$34,Y267)</f>
        <v>0</v>
      </c>
      <c r="AB267" s="5">
        <f>IF(Z267&gt;Inputs!$B$34,Inputs!$B$34,Z267)</f>
        <v>0</v>
      </c>
      <c r="AC267" s="5">
        <f>IF(AA267&gt;Inputs!$B$34,Inputs!$B$34,AA267)</f>
        <v>0</v>
      </c>
      <c r="AD267" s="11">
        <f t="shared" si="28"/>
        <v>0</v>
      </c>
      <c r="AE267" s="11">
        <f t="shared" si="29"/>
        <v>0</v>
      </c>
    </row>
    <row r="268" spans="1:31" x14ac:dyDescent="0.25">
      <c r="A268" s="1">
        <f>'Salary and Rating'!A269</f>
        <v>0</v>
      </c>
      <c r="B268" s="1">
        <f>'Salary and Rating'!B269</f>
        <v>0</v>
      </c>
      <c r="C268" s="13">
        <f>IF(AND(D268=0,E268=1),'Salary and Rating'!C269,'2012-2013'!AD268)</f>
        <v>0</v>
      </c>
      <c r="D268" s="5">
        <v>0</v>
      </c>
      <c r="E268" s="5">
        <v>0</v>
      </c>
      <c r="F268" s="5">
        <v>0</v>
      </c>
      <c r="G268" s="5">
        <v>0</v>
      </c>
      <c r="H268" s="5">
        <v>0</v>
      </c>
      <c r="I268" s="5">
        <f>'Salary and Rating'!K269</f>
        <v>0</v>
      </c>
      <c r="J268" s="5">
        <f>IFERROR(IF(VLOOKUP(I268,Inputs!$A$20:$G$29,3,FALSE)="Stipend Award",VLOOKUP(I268,Inputs!$A$7:$G$16,3,FALSE),0),0)</f>
        <v>0</v>
      </c>
      <c r="K268" s="5">
        <f>IFERROR(IF(VLOOKUP(I268,Inputs!$A$20:$G$29,4,FALSE)="Stipend Award",VLOOKUP(I268,Inputs!$A$7:$G$16,4,FALSE),0),0)</f>
        <v>0</v>
      </c>
      <c r="L268" s="5">
        <f>IFERROR(IF(F268=1,IF(VLOOKUP(I268,Inputs!$A$20:$G$29,5,FALSE)="Stipend Award",VLOOKUP(I268,Inputs!$A$7:$G$16,5,FALSE),0),0),0)</f>
        <v>0</v>
      </c>
      <c r="M268" s="5">
        <f>IFERROR(IF(G268=1,IF(VLOOKUP(I268,Inputs!$A$20:$G$29,6,FALSE)="Stipend Award",VLOOKUP(I268,Inputs!$A$7:$G$16,6,FALSE),0),0),0)</f>
        <v>0</v>
      </c>
      <c r="N268" s="5">
        <f>IFERROR(IF(H268=1,IF(VLOOKUP(I268,Inputs!$A$20:$G$29,7,FALSE)="Stipend Award",VLOOKUP(I268,Inputs!$A$7:$G$16,7,FALSE),0),0),0)</f>
        <v>0</v>
      </c>
      <c r="O268" s="5">
        <f>IFERROR(IF(VLOOKUP(I268,Inputs!$A$20:$G$29,3,FALSE)="Base Increase",VLOOKUP(I268,Inputs!$A$7:$G$16,3,FALSE),0),0)</f>
        <v>0</v>
      </c>
      <c r="P268" s="5">
        <f>IFERROR(IF(VLOOKUP(I268,Inputs!$A$20:$G$29,4,FALSE)="Base Increase",VLOOKUP(I268,Inputs!$A$7:$G$16,4,FALSE),0),0)</f>
        <v>0</v>
      </c>
      <c r="Q268" s="5">
        <f>IFERROR(IF(F268=1,IF(VLOOKUP(I268,Inputs!$A$20:$G$29,5,FALSE)="Base Increase",VLOOKUP(I268,Inputs!$A$7:$G$16,5,FALSE),0),0),0)</f>
        <v>0</v>
      </c>
      <c r="R268" s="5">
        <f>IFERROR(IF(G268=1,IF(VLOOKUP(I268,Inputs!$A$20:$G$29,6,FALSE)="Base Increase",VLOOKUP(I268,Inputs!$A$7:$G$16,6,FALSE),0),0),0)</f>
        <v>0</v>
      </c>
      <c r="S268" s="5">
        <f>IFERROR(IF(H268=1,IF(VLOOKUP(I268,Inputs!$A$20:$G$29,7,FALSE)="Base Increase",VLOOKUP(I268,Inputs!$A$7:$G$16,7,FALSE),0),0),0)</f>
        <v>0</v>
      </c>
      <c r="T268" s="5">
        <f t="shared" si="24"/>
        <v>0</v>
      </c>
      <c r="U268" s="5">
        <f t="shared" si="25"/>
        <v>0</v>
      </c>
      <c r="V268" s="5">
        <f t="shared" si="26"/>
        <v>0</v>
      </c>
      <c r="W268" s="5">
        <f t="shared" si="27"/>
        <v>0</v>
      </c>
      <c r="X268" s="5">
        <f>IF(AND(I268&lt;=4,V268&gt;Inputs!$B$32),MAX(C268,Inputs!$B$32),V268)</f>
        <v>0</v>
      </c>
      <c r="Y268" s="5">
        <f>IF(AND(I268&lt;=4,W268&gt;Inputs!$B$32),MAX(C268,Inputs!$B$32),W268)</f>
        <v>0</v>
      </c>
      <c r="Z268" s="5">
        <f>IF(AND(I268&lt;=7,X268&gt;Inputs!$B$33),MAX(C268,Inputs!$B$33),X268)</f>
        <v>0</v>
      </c>
      <c r="AA268" s="5">
        <f>IF(W268&gt;Inputs!$B$34,Inputs!$B$34,Y268)</f>
        <v>0</v>
      </c>
      <c r="AB268" s="5">
        <f>IF(Z268&gt;Inputs!$B$34,Inputs!$B$34,Z268)</f>
        <v>0</v>
      </c>
      <c r="AC268" s="5">
        <f>IF(AA268&gt;Inputs!$B$34,Inputs!$B$34,AA268)</f>
        <v>0</v>
      </c>
      <c r="AD268" s="11">
        <f t="shared" si="28"/>
        <v>0</v>
      </c>
      <c r="AE268" s="11">
        <f t="shared" si="29"/>
        <v>0</v>
      </c>
    </row>
    <row r="269" spans="1:31" x14ac:dyDescent="0.25">
      <c r="A269" s="1">
        <f>'Salary and Rating'!A270</f>
        <v>0</v>
      </c>
      <c r="B269" s="1">
        <f>'Salary and Rating'!B270</f>
        <v>0</v>
      </c>
      <c r="C269" s="13">
        <f>IF(AND(D269=0,E269=1),'Salary and Rating'!C270,'2012-2013'!AD269)</f>
        <v>0</v>
      </c>
      <c r="D269" s="5">
        <v>0</v>
      </c>
      <c r="E269" s="5">
        <v>0</v>
      </c>
      <c r="F269" s="5">
        <v>0</v>
      </c>
      <c r="G269" s="5">
        <v>0</v>
      </c>
      <c r="H269" s="5">
        <v>0</v>
      </c>
      <c r="I269" s="5">
        <f>'Salary and Rating'!K270</f>
        <v>0</v>
      </c>
      <c r="J269" s="5">
        <f>IFERROR(IF(VLOOKUP(I269,Inputs!$A$20:$G$29,3,FALSE)="Stipend Award",VLOOKUP(I269,Inputs!$A$7:$G$16,3,FALSE),0),0)</f>
        <v>0</v>
      </c>
      <c r="K269" s="5">
        <f>IFERROR(IF(VLOOKUP(I269,Inputs!$A$20:$G$29,4,FALSE)="Stipend Award",VLOOKUP(I269,Inputs!$A$7:$G$16,4,FALSE),0),0)</f>
        <v>0</v>
      </c>
      <c r="L269" s="5">
        <f>IFERROR(IF(F269=1,IF(VLOOKUP(I269,Inputs!$A$20:$G$29,5,FALSE)="Stipend Award",VLOOKUP(I269,Inputs!$A$7:$G$16,5,FALSE),0),0),0)</f>
        <v>0</v>
      </c>
      <c r="M269" s="5">
        <f>IFERROR(IF(G269=1,IF(VLOOKUP(I269,Inputs!$A$20:$G$29,6,FALSE)="Stipend Award",VLOOKUP(I269,Inputs!$A$7:$G$16,6,FALSE),0),0),0)</f>
        <v>0</v>
      </c>
      <c r="N269" s="5">
        <f>IFERROR(IF(H269=1,IF(VLOOKUP(I269,Inputs!$A$20:$G$29,7,FALSE)="Stipend Award",VLOOKUP(I269,Inputs!$A$7:$G$16,7,FALSE),0),0),0)</f>
        <v>0</v>
      </c>
      <c r="O269" s="5">
        <f>IFERROR(IF(VLOOKUP(I269,Inputs!$A$20:$G$29,3,FALSE)="Base Increase",VLOOKUP(I269,Inputs!$A$7:$G$16,3,FALSE),0),0)</f>
        <v>0</v>
      </c>
      <c r="P269" s="5">
        <f>IFERROR(IF(VLOOKUP(I269,Inputs!$A$20:$G$29,4,FALSE)="Base Increase",VLOOKUP(I269,Inputs!$A$7:$G$16,4,FALSE),0),0)</f>
        <v>0</v>
      </c>
      <c r="Q269" s="5">
        <f>IFERROR(IF(F269=1,IF(VLOOKUP(I269,Inputs!$A$20:$G$29,5,FALSE)="Base Increase",VLOOKUP(I269,Inputs!$A$7:$G$16,5,FALSE),0),0),0)</f>
        <v>0</v>
      </c>
      <c r="R269" s="5">
        <f>IFERROR(IF(G269=1,IF(VLOOKUP(I269,Inputs!$A$20:$G$29,6,FALSE)="Base Increase",VLOOKUP(I269,Inputs!$A$7:$G$16,6,FALSE),0),0),0)</f>
        <v>0</v>
      </c>
      <c r="S269" s="5">
        <f>IFERROR(IF(H269=1,IF(VLOOKUP(I269,Inputs!$A$20:$G$29,7,FALSE)="Base Increase",VLOOKUP(I269,Inputs!$A$7:$G$16,7,FALSE),0),0),0)</f>
        <v>0</v>
      </c>
      <c r="T269" s="5">
        <f t="shared" si="24"/>
        <v>0</v>
      </c>
      <c r="U269" s="5">
        <f t="shared" si="25"/>
        <v>0</v>
      </c>
      <c r="V269" s="5">
        <f t="shared" si="26"/>
        <v>0</v>
      </c>
      <c r="W269" s="5">
        <f t="shared" si="27"/>
        <v>0</v>
      </c>
      <c r="X269" s="5">
        <f>IF(AND(I269&lt;=4,V269&gt;Inputs!$B$32),MAX(C269,Inputs!$B$32),V269)</f>
        <v>0</v>
      </c>
      <c r="Y269" s="5">
        <f>IF(AND(I269&lt;=4,W269&gt;Inputs!$B$32),MAX(C269,Inputs!$B$32),W269)</f>
        <v>0</v>
      </c>
      <c r="Z269" s="5">
        <f>IF(AND(I269&lt;=7,X269&gt;Inputs!$B$33),MAX(C269,Inputs!$B$33),X269)</f>
        <v>0</v>
      </c>
      <c r="AA269" s="5">
        <f>IF(W269&gt;Inputs!$B$34,Inputs!$B$34,Y269)</f>
        <v>0</v>
      </c>
      <c r="AB269" s="5">
        <f>IF(Z269&gt;Inputs!$B$34,Inputs!$B$34,Z269)</f>
        <v>0</v>
      </c>
      <c r="AC269" s="5">
        <f>IF(AA269&gt;Inputs!$B$34,Inputs!$B$34,AA269)</f>
        <v>0</v>
      </c>
      <c r="AD269" s="11">
        <f t="shared" si="28"/>
        <v>0</v>
      </c>
      <c r="AE269" s="11">
        <f t="shared" si="29"/>
        <v>0</v>
      </c>
    </row>
    <row r="270" spans="1:31" x14ac:dyDescent="0.25">
      <c r="A270" s="1">
        <f>'Salary and Rating'!A271</f>
        <v>0</v>
      </c>
      <c r="B270" s="1">
        <f>'Salary and Rating'!B271</f>
        <v>0</v>
      </c>
      <c r="C270" s="13">
        <f>IF(AND(D270=0,E270=1),'Salary and Rating'!C271,'2012-2013'!AD270)</f>
        <v>0</v>
      </c>
      <c r="D270" s="5">
        <v>0</v>
      </c>
      <c r="E270" s="5">
        <v>0</v>
      </c>
      <c r="F270" s="5">
        <v>0</v>
      </c>
      <c r="G270" s="5">
        <v>0</v>
      </c>
      <c r="H270" s="5">
        <v>0</v>
      </c>
      <c r="I270" s="5">
        <f>'Salary and Rating'!K271</f>
        <v>0</v>
      </c>
      <c r="J270" s="5">
        <f>IFERROR(IF(VLOOKUP(I270,Inputs!$A$20:$G$29,3,FALSE)="Stipend Award",VLOOKUP(I270,Inputs!$A$7:$G$16,3,FALSE),0),0)</f>
        <v>0</v>
      </c>
      <c r="K270" s="5">
        <f>IFERROR(IF(VLOOKUP(I270,Inputs!$A$20:$G$29,4,FALSE)="Stipend Award",VLOOKUP(I270,Inputs!$A$7:$G$16,4,FALSE),0),0)</f>
        <v>0</v>
      </c>
      <c r="L270" s="5">
        <f>IFERROR(IF(F270=1,IF(VLOOKUP(I270,Inputs!$A$20:$G$29,5,FALSE)="Stipend Award",VLOOKUP(I270,Inputs!$A$7:$G$16,5,FALSE),0),0),0)</f>
        <v>0</v>
      </c>
      <c r="M270" s="5">
        <f>IFERROR(IF(G270=1,IF(VLOOKUP(I270,Inputs!$A$20:$G$29,6,FALSE)="Stipend Award",VLOOKUP(I270,Inputs!$A$7:$G$16,6,FALSE),0),0),0)</f>
        <v>0</v>
      </c>
      <c r="N270" s="5">
        <f>IFERROR(IF(H270=1,IF(VLOOKUP(I270,Inputs!$A$20:$G$29,7,FALSE)="Stipend Award",VLOOKUP(I270,Inputs!$A$7:$G$16,7,FALSE),0),0),0)</f>
        <v>0</v>
      </c>
      <c r="O270" s="5">
        <f>IFERROR(IF(VLOOKUP(I270,Inputs!$A$20:$G$29,3,FALSE)="Base Increase",VLOOKUP(I270,Inputs!$A$7:$G$16,3,FALSE),0),0)</f>
        <v>0</v>
      </c>
      <c r="P270" s="5">
        <f>IFERROR(IF(VLOOKUP(I270,Inputs!$A$20:$G$29,4,FALSE)="Base Increase",VLOOKUP(I270,Inputs!$A$7:$G$16,4,FALSE),0),0)</f>
        <v>0</v>
      </c>
      <c r="Q270" s="5">
        <f>IFERROR(IF(F270=1,IF(VLOOKUP(I270,Inputs!$A$20:$G$29,5,FALSE)="Base Increase",VLOOKUP(I270,Inputs!$A$7:$G$16,5,FALSE),0),0),0)</f>
        <v>0</v>
      </c>
      <c r="R270" s="5">
        <f>IFERROR(IF(G270=1,IF(VLOOKUP(I270,Inputs!$A$20:$G$29,6,FALSE)="Base Increase",VLOOKUP(I270,Inputs!$A$7:$G$16,6,FALSE),0),0),0)</f>
        <v>0</v>
      </c>
      <c r="S270" s="5">
        <f>IFERROR(IF(H270=1,IF(VLOOKUP(I270,Inputs!$A$20:$G$29,7,FALSE)="Base Increase",VLOOKUP(I270,Inputs!$A$7:$G$16,7,FALSE),0),0),0)</f>
        <v>0</v>
      </c>
      <c r="T270" s="5">
        <f t="shared" si="24"/>
        <v>0</v>
      </c>
      <c r="U270" s="5">
        <f t="shared" si="25"/>
        <v>0</v>
      </c>
      <c r="V270" s="5">
        <f t="shared" si="26"/>
        <v>0</v>
      </c>
      <c r="W270" s="5">
        <f t="shared" si="27"/>
        <v>0</v>
      </c>
      <c r="X270" s="5">
        <f>IF(AND(I270&lt;=4,V270&gt;Inputs!$B$32),MAX(C270,Inputs!$B$32),V270)</f>
        <v>0</v>
      </c>
      <c r="Y270" s="5">
        <f>IF(AND(I270&lt;=4,W270&gt;Inputs!$B$32),MAX(C270,Inputs!$B$32),W270)</f>
        <v>0</v>
      </c>
      <c r="Z270" s="5">
        <f>IF(AND(I270&lt;=7,X270&gt;Inputs!$B$33),MAX(C270,Inputs!$B$33),X270)</f>
        <v>0</v>
      </c>
      <c r="AA270" s="5">
        <f>IF(W270&gt;Inputs!$B$34,Inputs!$B$34,Y270)</f>
        <v>0</v>
      </c>
      <c r="AB270" s="5">
        <f>IF(Z270&gt;Inputs!$B$34,Inputs!$B$34,Z270)</f>
        <v>0</v>
      </c>
      <c r="AC270" s="5">
        <f>IF(AA270&gt;Inputs!$B$34,Inputs!$B$34,AA270)</f>
        <v>0</v>
      </c>
      <c r="AD270" s="11">
        <f t="shared" si="28"/>
        <v>0</v>
      </c>
      <c r="AE270" s="11">
        <f t="shared" si="29"/>
        <v>0</v>
      </c>
    </row>
    <row r="271" spans="1:31" x14ac:dyDescent="0.25">
      <c r="A271" s="1">
        <f>'Salary and Rating'!A272</f>
        <v>0</v>
      </c>
      <c r="B271" s="1">
        <f>'Salary and Rating'!B272</f>
        <v>0</v>
      </c>
      <c r="C271" s="13">
        <f>IF(AND(D271=0,E271=1),'Salary and Rating'!C272,'2012-2013'!AD271)</f>
        <v>0</v>
      </c>
      <c r="D271" s="5">
        <v>0</v>
      </c>
      <c r="E271" s="5">
        <v>0</v>
      </c>
      <c r="F271" s="5">
        <v>0</v>
      </c>
      <c r="G271" s="5">
        <v>0</v>
      </c>
      <c r="H271" s="5">
        <v>0</v>
      </c>
      <c r="I271" s="5">
        <f>'Salary and Rating'!K272</f>
        <v>0</v>
      </c>
      <c r="J271" s="5">
        <f>IFERROR(IF(VLOOKUP(I271,Inputs!$A$20:$G$29,3,FALSE)="Stipend Award",VLOOKUP(I271,Inputs!$A$7:$G$16,3,FALSE),0),0)</f>
        <v>0</v>
      </c>
      <c r="K271" s="5">
        <f>IFERROR(IF(VLOOKUP(I271,Inputs!$A$20:$G$29,4,FALSE)="Stipend Award",VLOOKUP(I271,Inputs!$A$7:$G$16,4,FALSE),0),0)</f>
        <v>0</v>
      </c>
      <c r="L271" s="5">
        <f>IFERROR(IF(F271=1,IF(VLOOKUP(I271,Inputs!$A$20:$G$29,5,FALSE)="Stipend Award",VLOOKUP(I271,Inputs!$A$7:$G$16,5,FALSE),0),0),0)</f>
        <v>0</v>
      </c>
      <c r="M271" s="5">
        <f>IFERROR(IF(G271=1,IF(VLOOKUP(I271,Inputs!$A$20:$G$29,6,FALSE)="Stipend Award",VLOOKUP(I271,Inputs!$A$7:$G$16,6,FALSE),0),0),0)</f>
        <v>0</v>
      </c>
      <c r="N271" s="5">
        <f>IFERROR(IF(H271=1,IF(VLOOKUP(I271,Inputs!$A$20:$G$29,7,FALSE)="Stipend Award",VLOOKUP(I271,Inputs!$A$7:$G$16,7,FALSE),0),0),0)</f>
        <v>0</v>
      </c>
      <c r="O271" s="5">
        <f>IFERROR(IF(VLOOKUP(I271,Inputs!$A$20:$G$29,3,FALSE)="Base Increase",VLOOKUP(I271,Inputs!$A$7:$G$16,3,FALSE),0),0)</f>
        <v>0</v>
      </c>
      <c r="P271" s="5">
        <f>IFERROR(IF(VLOOKUP(I271,Inputs!$A$20:$G$29,4,FALSE)="Base Increase",VLOOKUP(I271,Inputs!$A$7:$G$16,4,FALSE),0),0)</f>
        <v>0</v>
      </c>
      <c r="Q271" s="5">
        <f>IFERROR(IF(F271=1,IF(VLOOKUP(I271,Inputs!$A$20:$G$29,5,FALSE)="Base Increase",VLOOKUP(I271,Inputs!$A$7:$G$16,5,FALSE),0),0),0)</f>
        <v>0</v>
      </c>
      <c r="R271" s="5">
        <f>IFERROR(IF(G271=1,IF(VLOOKUP(I271,Inputs!$A$20:$G$29,6,FALSE)="Base Increase",VLOOKUP(I271,Inputs!$A$7:$G$16,6,FALSE),0),0),0)</f>
        <v>0</v>
      </c>
      <c r="S271" s="5">
        <f>IFERROR(IF(H271=1,IF(VLOOKUP(I271,Inputs!$A$20:$G$29,7,FALSE)="Base Increase",VLOOKUP(I271,Inputs!$A$7:$G$16,7,FALSE),0),0),0)</f>
        <v>0</v>
      </c>
      <c r="T271" s="5">
        <f t="shared" si="24"/>
        <v>0</v>
      </c>
      <c r="U271" s="5">
        <f t="shared" si="25"/>
        <v>0</v>
      </c>
      <c r="V271" s="5">
        <f t="shared" si="26"/>
        <v>0</v>
      </c>
      <c r="W271" s="5">
        <f t="shared" si="27"/>
        <v>0</v>
      </c>
      <c r="X271" s="5">
        <f>IF(AND(I271&lt;=4,V271&gt;Inputs!$B$32),MAX(C271,Inputs!$B$32),V271)</f>
        <v>0</v>
      </c>
      <c r="Y271" s="5">
        <f>IF(AND(I271&lt;=4,W271&gt;Inputs!$B$32),MAX(C271,Inputs!$B$32),W271)</f>
        <v>0</v>
      </c>
      <c r="Z271" s="5">
        <f>IF(AND(I271&lt;=7,X271&gt;Inputs!$B$33),MAX(C271,Inputs!$B$33),X271)</f>
        <v>0</v>
      </c>
      <c r="AA271" s="5">
        <f>IF(W271&gt;Inputs!$B$34,Inputs!$B$34,Y271)</f>
        <v>0</v>
      </c>
      <c r="AB271" s="5">
        <f>IF(Z271&gt;Inputs!$B$34,Inputs!$B$34,Z271)</f>
        <v>0</v>
      </c>
      <c r="AC271" s="5">
        <f>IF(AA271&gt;Inputs!$B$34,Inputs!$B$34,AA271)</f>
        <v>0</v>
      </c>
      <c r="AD271" s="11">
        <f t="shared" si="28"/>
        <v>0</v>
      </c>
      <c r="AE271" s="11">
        <f t="shared" si="29"/>
        <v>0</v>
      </c>
    </row>
    <row r="272" spans="1:31" x14ac:dyDescent="0.25">
      <c r="A272" s="1">
        <f>'Salary and Rating'!A273</f>
        <v>0</v>
      </c>
      <c r="B272" s="1">
        <f>'Salary and Rating'!B273</f>
        <v>0</v>
      </c>
      <c r="C272" s="13">
        <f>IF(AND(D272=0,E272=1),'Salary and Rating'!C273,'2012-2013'!AD272)</f>
        <v>0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5">
        <f>'Salary and Rating'!K273</f>
        <v>0</v>
      </c>
      <c r="J272" s="5">
        <f>IFERROR(IF(VLOOKUP(I272,Inputs!$A$20:$G$29,3,FALSE)="Stipend Award",VLOOKUP(I272,Inputs!$A$7:$G$16,3,FALSE),0),0)</f>
        <v>0</v>
      </c>
      <c r="K272" s="5">
        <f>IFERROR(IF(VLOOKUP(I272,Inputs!$A$20:$G$29,4,FALSE)="Stipend Award",VLOOKUP(I272,Inputs!$A$7:$G$16,4,FALSE),0),0)</f>
        <v>0</v>
      </c>
      <c r="L272" s="5">
        <f>IFERROR(IF(F272=1,IF(VLOOKUP(I272,Inputs!$A$20:$G$29,5,FALSE)="Stipend Award",VLOOKUP(I272,Inputs!$A$7:$G$16,5,FALSE),0),0),0)</f>
        <v>0</v>
      </c>
      <c r="M272" s="5">
        <f>IFERROR(IF(G272=1,IF(VLOOKUP(I272,Inputs!$A$20:$G$29,6,FALSE)="Stipend Award",VLOOKUP(I272,Inputs!$A$7:$G$16,6,FALSE),0),0),0)</f>
        <v>0</v>
      </c>
      <c r="N272" s="5">
        <f>IFERROR(IF(H272=1,IF(VLOOKUP(I272,Inputs!$A$20:$G$29,7,FALSE)="Stipend Award",VLOOKUP(I272,Inputs!$A$7:$G$16,7,FALSE),0),0),0)</f>
        <v>0</v>
      </c>
      <c r="O272" s="5">
        <f>IFERROR(IF(VLOOKUP(I272,Inputs!$A$20:$G$29,3,FALSE)="Base Increase",VLOOKUP(I272,Inputs!$A$7:$G$16,3,FALSE),0),0)</f>
        <v>0</v>
      </c>
      <c r="P272" s="5">
        <f>IFERROR(IF(VLOOKUP(I272,Inputs!$A$20:$G$29,4,FALSE)="Base Increase",VLOOKUP(I272,Inputs!$A$7:$G$16,4,FALSE),0),0)</f>
        <v>0</v>
      </c>
      <c r="Q272" s="5">
        <f>IFERROR(IF(F272=1,IF(VLOOKUP(I272,Inputs!$A$20:$G$29,5,FALSE)="Base Increase",VLOOKUP(I272,Inputs!$A$7:$G$16,5,FALSE),0),0),0)</f>
        <v>0</v>
      </c>
      <c r="R272" s="5">
        <f>IFERROR(IF(G272=1,IF(VLOOKUP(I272,Inputs!$A$20:$G$29,6,FALSE)="Base Increase",VLOOKUP(I272,Inputs!$A$7:$G$16,6,FALSE),0),0),0)</f>
        <v>0</v>
      </c>
      <c r="S272" s="5">
        <f>IFERROR(IF(H272=1,IF(VLOOKUP(I272,Inputs!$A$20:$G$29,7,FALSE)="Base Increase",VLOOKUP(I272,Inputs!$A$7:$G$16,7,FALSE),0),0),0)</f>
        <v>0</v>
      </c>
      <c r="T272" s="5">
        <f t="shared" si="24"/>
        <v>0</v>
      </c>
      <c r="U272" s="5">
        <f t="shared" si="25"/>
        <v>0</v>
      </c>
      <c r="V272" s="5">
        <f t="shared" si="26"/>
        <v>0</v>
      </c>
      <c r="W272" s="5">
        <f t="shared" si="27"/>
        <v>0</v>
      </c>
      <c r="X272" s="5">
        <f>IF(AND(I272&lt;=4,V272&gt;Inputs!$B$32),MAX(C272,Inputs!$B$32),V272)</f>
        <v>0</v>
      </c>
      <c r="Y272" s="5">
        <f>IF(AND(I272&lt;=4,W272&gt;Inputs!$B$32),MAX(C272,Inputs!$B$32),W272)</f>
        <v>0</v>
      </c>
      <c r="Z272" s="5">
        <f>IF(AND(I272&lt;=7,X272&gt;Inputs!$B$33),MAX(C272,Inputs!$B$33),X272)</f>
        <v>0</v>
      </c>
      <c r="AA272" s="5">
        <f>IF(W272&gt;Inputs!$B$34,Inputs!$B$34,Y272)</f>
        <v>0</v>
      </c>
      <c r="AB272" s="5">
        <f>IF(Z272&gt;Inputs!$B$34,Inputs!$B$34,Z272)</f>
        <v>0</v>
      </c>
      <c r="AC272" s="5">
        <f>IF(AA272&gt;Inputs!$B$34,Inputs!$B$34,AA272)</f>
        <v>0</v>
      </c>
      <c r="AD272" s="11">
        <f t="shared" si="28"/>
        <v>0</v>
      </c>
      <c r="AE272" s="11">
        <f t="shared" si="29"/>
        <v>0</v>
      </c>
    </row>
    <row r="273" spans="1:31" x14ac:dyDescent="0.25">
      <c r="A273" s="1">
        <f>'Salary and Rating'!A274</f>
        <v>0</v>
      </c>
      <c r="B273" s="1">
        <f>'Salary and Rating'!B274</f>
        <v>0</v>
      </c>
      <c r="C273" s="13">
        <f>IF(AND(D273=0,E273=1),'Salary and Rating'!C274,'2012-2013'!AD273)</f>
        <v>0</v>
      </c>
      <c r="D273" s="5">
        <v>0</v>
      </c>
      <c r="E273" s="5">
        <v>0</v>
      </c>
      <c r="F273" s="5">
        <v>0</v>
      </c>
      <c r="G273" s="5">
        <v>0</v>
      </c>
      <c r="H273" s="5">
        <v>0</v>
      </c>
      <c r="I273" s="5">
        <f>'Salary and Rating'!K274</f>
        <v>0</v>
      </c>
      <c r="J273" s="5">
        <f>IFERROR(IF(VLOOKUP(I273,Inputs!$A$20:$G$29,3,FALSE)="Stipend Award",VLOOKUP(I273,Inputs!$A$7:$G$16,3,FALSE),0),0)</f>
        <v>0</v>
      </c>
      <c r="K273" s="5">
        <f>IFERROR(IF(VLOOKUP(I273,Inputs!$A$20:$G$29,4,FALSE)="Stipend Award",VLOOKUP(I273,Inputs!$A$7:$G$16,4,FALSE),0),0)</f>
        <v>0</v>
      </c>
      <c r="L273" s="5">
        <f>IFERROR(IF(F273=1,IF(VLOOKUP(I273,Inputs!$A$20:$G$29,5,FALSE)="Stipend Award",VLOOKUP(I273,Inputs!$A$7:$G$16,5,FALSE),0),0),0)</f>
        <v>0</v>
      </c>
      <c r="M273" s="5">
        <f>IFERROR(IF(G273=1,IF(VLOOKUP(I273,Inputs!$A$20:$G$29,6,FALSE)="Stipend Award",VLOOKUP(I273,Inputs!$A$7:$G$16,6,FALSE),0),0),0)</f>
        <v>0</v>
      </c>
      <c r="N273" s="5">
        <f>IFERROR(IF(H273=1,IF(VLOOKUP(I273,Inputs!$A$20:$G$29,7,FALSE)="Stipend Award",VLOOKUP(I273,Inputs!$A$7:$G$16,7,FALSE),0),0),0)</f>
        <v>0</v>
      </c>
      <c r="O273" s="5">
        <f>IFERROR(IF(VLOOKUP(I273,Inputs!$A$20:$G$29,3,FALSE)="Base Increase",VLOOKUP(I273,Inputs!$A$7:$G$16,3,FALSE),0),0)</f>
        <v>0</v>
      </c>
      <c r="P273" s="5">
        <f>IFERROR(IF(VLOOKUP(I273,Inputs!$A$20:$G$29,4,FALSE)="Base Increase",VLOOKUP(I273,Inputs!$A$7:$G$16,4,FALSE),0),0)</f>
        <v>0</v>
      </c>
      <c r="Q273" s="5">
        <f>IFERROR(IF(F273=1,IF(VLOOKUP(I273,Inputs!$A$20:$G$29,5,FALSE)="Base Increase",VLOOKUP(I273,Inputs!$A$7:$G$16,5,FALSE),0),0),0)</f>
        <v>0</v>
      </c>
      <c r="R273" s="5">
        <f>IFERROR(IF(G273=1,IF(VLOOKUP(I273,Inputs!$A$20:$G$29,6,FALSE)="Base Increase",VLOOKUP(I273,Inputs!$A$7:$G$16,6,FALSE),0),0),0)</f>
        <v>0</v>
      </c>
      <c r="S273" s="5">
        <f>IFERROR(IF(H273=1,IF(VLOOKUP(I273,Inputs!$A$20:$G$29,7,FALSE)="Base Increase",VLOOKUP(I273,Inputs!$A$7:$G$16,7,FALSE),0),0),0)</f>
        <v>0</v>
      </c>
      <c r="T273" s="5">
        <f t="shared" si="24"/>
        <v>0</v>
      </c>
      <c r="U273" s="5">
        <f t="shared" si="25"/>
        <v>0</v>
      </c>
      <c r="V273" s="5">
        <f t="shared" si="26"/>
        <v>0</v>
      </c>
      <c r="W273" s="5">
        <f t="shared" si="27"/>
        <v>0</v>
      </c>
      <c r="X273" s="5">
        <f>IF(AND(I273&lt;=4,V273&gt;Inputs!$B$32),MAX(C273,Inputs!$B$32),V273)</f>
        <v>0</v>
      </c>
      <c r="Y273" s="5">
        <f>IF(AND(I273&lt;=4,W273&gt;Inputs!$B$32),MAX(C273,Inputs!$B$32),W273)</f>
        <v>0</v>
      </c>
      <c r="Z273" s="5">
        <f>IF(AND(I273&lt;=7,X273&gt;Inputs!$B$33),MAX(C273,Inputs!$B$33),X273)</f>
        <v>0</v>
      </c>
      <c r="AA273" s="5">
        <f>IF(W273&gt;Inputs!$B$34,Inputs!$B$34,Y273)</f>
        <v>0</v>
      </c>
      <c r="AB273" s="5">
        <f>IF(Z273&gt;Inputs!$B$34,Inputs!$B$34,Z273)</f>
        <v>0</v>
      </c>
      <c r="AC273" s="5">
        <f>IF(AA273&gt;Inputs!$B$34,Inputs!$B$34,AA273)</f>
        <v>0</v>
      </c>
      <c r="AD273" s="11">
        <f t="shared" si="28"/>
        <v>0</v>
      </c>
      <c r="AE273" s="11">
        <f t="shared" si="29"/>
        <v>0</v>
      </c>
    </row>
    <row r="274" spans="1:31" x14ac:dyDescent="0.25">
      <c r="A274" s="1">
        <f>'Salary and Rating'!A275</f>
        <v>0</v>
      </c>
      <c r="B274" s="1">
        <f>'Salary and Rating'!B275</f>
        <v>0</v>
      </c>
      <c r="C274" s="13">
        <f>IF(AND(D274=0,E274=1),'Salary and Rating'!C275,'2012-2013'!AD274)</f>
        <v>0</v>
      </c>
      <c r="D274" s="5">
        <v>0</v>
      </c>
      <c r="E274" s="5">
        <v>0</v>
      </c>
      <c r="F274" s="5">
        <v>0</v>
      </c>
      <c r="G274" s="5">
        <v>0</v>
      </c>
      <c r="H274" s="5">
        <v>0</v>
      </c>
      <c r="I274" s="5">
        <f>'Salary and Rating'!K275</f>
        <v>0</v>
      </c>
      <c r="J274" s="5">
        <f>IFERROR(IF(VLOOKUP(I274,Inputs!$A$20:$G$29,3,FALSE)="Stipend Award",VLOOKUP(I274,Inputs!$A$7:$G$16,3,FALSE),0),0)</f>
        <v>0</v>
      </c>
      <c r="K274" s="5">
        <f>IFERROR(IF(VLOOKUP(I274,Inputs!$A$20:$G$29,4,FALSE)="Stipend Award",VLOOKUP(I274,Inputs!$A$7:$G$16,4,FALSE),0),0)</f>
        <v>0</v>
      </c>
      <c r="L274" s="5">
        <f>IFERROR(IF(F274=1,IF(VLOOKUP(I274,Inputs!$A$20:$G$29,5,FALSE)="Stipend Award",VLOOKUP(I274,Inputs!$A$7:$G$16,5,FALSE),0),0),0)</f>
        <v>0</v>
      </c>
      <c r="M274" s="5">
        <f>IFERROR(IF(G274=1,IF(VLOOKUP(I274,Inputs!$A$20:$G$29,6,FALSE)="Stipend Award",VLOOKUP(I274,Inputs!$A$7:$G$16,6,FALSE),0),0),0)</f>
        <v>0</v>
      </c>
      <c r="N274" s="5">
        <f>IFERROR(IF(H274=1,IF(VLOOKUP(I274,Inputs!$A$20:$G$29,7,FALSE)="Stipend Award",VLOOKUP(I274,Inputs!$A$7:$G$16,7,FALSE),0),0),0)</f>
        <v>0</v>
      </c>
      <c r="O274" s="5">
        <f>IFERROR(IF(VLOOKUP(I274,Inputs!$A$20:$G$29,3,FALSE)="Base Increase",VLOOKUP(I274,Inputs!$A$7:$G$16,3,FALSE),0),0)</f>
        <v>0</v>
      </c>
      <c r="P274" s="5">
        <f>IFERROR(IF(VLOOKUP(I274,Inputs!$A$20:$G$29,4,FALSE)="Base Increase",VLOOKUP(I274,Inputs!$A$7:$G$16,4,FALSE),0),0)</f>
        <v>0</v>
      </c>
      <c r="Q274" s="5">
        <f>IFERROR(IF(F274=1,IF(VLOOKUP(I274,Inputs!$A$20:$G$29,5,FALSE)="Base Increase",VLOOKUP(I274,Inputs!$A$7:$G$16,5,FALSE),0),0),0)</f>
        <v>0</v>
      </c>
      <c r="R274" s="5">
        <f>IFERROR(IF(G274=1,IF(VLOOKUP(I274,Inputs!$A$20:$G$29,6,FALSE)="Base Increase",VLOOKUP(I274,Inputs!$A$7:$G$16,6,FALSE),0),0),0)</f>
        <v>0</v>
      </c>
      <c r="S274" s="5">
        <f>IFERROR(IF(H274=1,IF(VLOOKUP(I274,Inputs!$A$20:$G$29,7,FALSE)="Base Increase",VLOOKUP(I274,Inputs!$A$7:$G$16,7,FALSE),0),0),0)</f>
        <v>0</v>
      </c>
      <c r="T274" s="5">
        <f t="shared" si="24"/>
        <v>0</v>
      </c>
      <c r="U274" s="5">
        <f t="shared" si="25"/>
        <v>0</v>
      </c>
      <c r="V274" s="5">
        <f t="shared" si="26"/>
        <v>0</v>
      </c>
      <c r="W274" s="5">
        <f t="shared" si="27"/>
        <v>0</v>
      </c>
      <c r="X274" s="5">
        <f>IF(AND(I274&lt;=4,V274&gt;Inputs!$B$32),MAX(C274,Inputs!$B$32),V274)</f>
        <v>0</v>
      </c>
      <c r="Y274" s="5">
        <f>IF(AND(I274&lt;=4,W274&gt;Inputs!$B$32),MAX(C274,Inputs!$B$32),W274)</f>
        <v>0</v>
      </c>
      <c r="Z274" s="5">
        <f>IF(AND(I274&lt;=7,X274&gt;Inputs!$B$33),MAX(C274,Inputs!$B$33),X274)</f>
        <v>0</v>
      </c>
      <c r="AA274" s="5">
        <f>IF(W274&gt;Inputs!$B$34,Inputs!$B$34,Y274)</f>
        <v>0</v>
      </c>
      <c r="AB274" s="5">
        <f>IF(Z274&gt;Inputs!$B$34,Inputs!$B$34,Z274)</f>
        <v>0</v>
      </c>
      <c r="AC274" s="5">
        <f>IF(AA274&gt;Inputs!$B$34,Inputs!$B$34,AA274)</f>
        <v>0</v>
      </c>
      <c r="AD274" s="11">
        <f t="shared" si="28"/>
        <v>0</v>
      </c>
      <c r="AE274" s="11">
        <f t="shared" si="29"/>
        <v>0</v>
      </c>
    </row>
    <row r="275" spans="1:31" x14ac:dyDescent="0.25">
      <c r="A275" s="1">
        <f>'Salary and Rating'!A276</f>
        <v>0</v>
      </c>
      <c r="B275" s="1">
        <f>'Salary and Rating'!B276</f>
        <v>0</v>
      </c>
      <c r="C275" s="13">
        <f>IF(AND(D275=0,E275=1),'Salary and Rating'!C276,'2012-2013'!AD275)</f>
        <v>0</v>
      </c>
      <c r="D275" s="5">
        <v>0</v>
      </c>
      <c r="E275" s="5">
        <v>0</v>
      </c>
      <c r="F275" s="5">
        <v>0</v>
      </c>
      <c r="G275" s="5">
        <v>0</v>
      </c>
      <c r="H275" s="5">
        <v>0</v>
      </c>
      <c r="I275" s="5">
        <f>'Salary and Rating'!K276</f>
        <v>0</v>
      </c>
      <c r="J275" s="5">
        <f>IFERROR(IF(VLOOKUP(I275,Inputs!$A$20:$G$29,3,FALSE)="Stipend Award",VLOOKUP(I275,Inputs!$A$7:$G$16,3,FALSE),0),0)</f>
        <v>0</v>
      </c>
      <c r="K275" s="5">
        <f>IFERROR(IF(VLOOKUP(I275,Inputs!$A$20:$G$29,4,FALSE)="Stipend Award",VLOOKUP(I275,Inputs!$A$7:$G$16,4,FALSE),0),0)</f>
        <v>0</v>
      </c>
      <c r="L275" s="5">
        <f>IFERROR(IF(F275=1,IF(VLOOKUP(I275,Inputs!$A$20:$G$29,5,FALSE)="Stipend Award",VLOOKUP(I275,Inputs!$A$7:$G$16,5,FALSE),0),0),0)</f>
        <v>0</v>
      </c>
      <c r="M275" s="5">
        <f>IFERROR(IF(G275=1,IF(VLOOKUP(I275,Inputs!$A$20:$G$29,6,FALSE)="Stipend Award",VLOOKUP(I275,Inputs!$A$7:$G$16,6,FALSE),0),0),0)</f>
        <v>0</v>
      </c>
      <c r="N275" s="5">
        <f>IFERROR(IF(H275=1,IF(VLOOKUP(I275,Inputs!$A$20:$G$29,7,FALSE)="Stipend Award",VLOOKUP(I275,Inputs!$A$7:$G$16,7,FALSE),0),0),0)</f>
        <v>0</v>
      </c>
      <c r="O275" s="5">
        <f>IFERROR(IF(VLOOKUP(I275,Inputs!$A$20:$G$29,3,FALSE)="Base Increase",VLOOKUP(I275,Inputs!$A$7:$G$16,3,FALSE),0),0)</f>
        <v>0</v>
      </c>
      <c r="P275" s="5">
        <f>IFERROR(IF(VLOOKUP(I275,Inputs!$A$20:$G$29,4,FALSE)="Base Increase",VLOOKUP(I275,Inputs!$A$7:$G$16,4,FALSE),0),0)</f>
        <v>0</v>
      </c>
      <c r="Q275" s="5">
        <f>IFERROR(IF(F275=1,IF(VLOOKUP(I275,Inputs!$A$20:$G$29,5,FALSE)="Base Increase",VLOOKUP(I275,Inputs!$A$7:$G$16,5,FALSE),0),0),0)</f>
        <v>0</v>
      </c>
      <c r="R275" s="5">
        <f>IFERROR(IF(G275=1,IF(VLOOKUP(I275,Inputs!$A$20:$G$29,6,FALSE)="Base Increase",VLOOKUP(I275,Inputs!$A$7:$G$16,6,FALSE),0),0),0)</f>
        <v>0</v>
      </c>
      <c r="S275" s="5">
        <f>IFERROR(IF(H275=1,IF(VLOOKUP(I275,Inputs!$A$20:$G$29,7,FALSE)="Base Increase",VLOOKUP(I275,Inputs!$A$7:$G$16,7,FALSE),0),0),0)</f>
        <v>0</v>
      </c>
      <c r="T275" s="5">
        <f t="shared" si="24"/>
        <v>0</v>
      </c>
      <c r="U275" s="5">
        <f t="shared" si="25"/>
        <v>0</v>
      </c>
      <c r="V275" s="5">
        <f t="shared" si="26"/>
        <v>0</v>
      </c>
      <c r="W275" s="5">
        <f t="shared" si="27"/>
        <v>0</v>
      </c>
      <c r="X275" s="5">
        <f>IF(AND(I275&lt;=4,V275&gt;Inputs!$B$32),MAX(C275,Inputs!$B$32),V275)</f>
        <v>0</v>
      </c>
      <c r="Y275" s="5">
        <f>IF(AND(I275&lt;=4,W275&gt;Inputs!$B$32),MAX(C275,Inputs!$B$32),W275)</f>
        <v>0</v>
      </c>
      <c r="Z275" s="5">
        <f>IF(AND(I275&lt;=7,X275&gt;Inputs!$B$33),MAX(C275,Inputs!$B$33),X275)</f>
        <v>0</v>
      </c>
      <c r="AA275" s="5">
        <f>IF(W275&gt;Inputs!$B$34,Inputs!$B$34,Y275)</f>
        <v>0</v>
      </c>
      <c r="AB275" s="5">
        <f>IF(Z275&gt;Inputs!$B$34,Inputs!$B$34,Z275)</f>
        <v>0</v>
      </c>
      <c r="AC275" s="5">
        <f>IF(AA275&gt;Inputs!$B$34,Inputs!$B$34,AA275)</f>
        <v>0</v>
      </c>
      <c r="AD275" s="11">
        <f t="shared" si="28"/>
        <v>0</v>
      </c>
      <c r="AE275" s="11">
        <f t="shared" si="29"/>
        <v>0</v>
      </c>
    </row>
    <row r="276" spans="1:31" x14ac:dyDescent="0.25">
      <c r="A276" s="1">
        <f>'Salary and Rating'!A277</f>
        <v>0</v>
      </c>
      <c r="B276" s="1">
        <f>'Salary and Rating'!B277</f>
        <v>0</v>
      </c>
      <c r="C276" s="13">
        <f>IF(AND(D276=0,E276=1),'Salary and Rating'!C277,'2012-2013'!AD276)</f>
        <v>0</v>
      </c>
      <c r="D276" s="5">
        <v>0</v>
      </c>
      <c r="E276" s="5">
        <v>0</v>
      </c>
      <c r="F276" s="5">
        <v>0</v>
      </c>
      <c r="G276" s="5">
        <v>0</v>
      </c>
      <c r="H276" s="5">
        <v>0</v>
      </c>
      <c r="I276" s="5">
        <f>'Salary and Rating'!K277</f>
        <v>0</v>
      </c>
      <c r="J276" s="5">
        <f>IFERROR(IF(VLOOKUP(I276,Inputs!$A$20:$G$29,3,FALSE)="Stipend Award",VLOOKUP(I276,Inputs!$A$7:$G$16,3,FALSE),0),0)</f>
        <v>0</v>
      </c>
      <c r="K276" s="5">
        <f>IFERROR(IF(VLOOKUP(I276,Inputs!$A$20:$G$29,4,FALSE)="Stipend Award",VLOOKUP(I276,Inputs!$A$7:$G$16,4,FALSE),0),0)</f>
        <v>0</v>
      </c>
      <c r="L276" s="5">
        <f>IFERROR(IF(F276=1,IF(VLOOKUP(I276,Inputs!$A$20:$G$29,5,FALSE)="Stipend Award",VLOOKUP(I276,Inputs!$A$7:$G$16,5,FALSE),0),0),0)</f>
        <v>0</v>
      </c>
      <c r="M276" s="5">
        <f>IFERROR(IF(G276=1,IF(VLOOKUP(I276,Inputs!$A$20:$G$29,6,FALSE)="Stipend Award",VLOOKUP(I276,Inputs!$A$7:$G$16,6,FALSE),0),0),0)</f>
        <v>0</v>
      </c>
      <c r="N276" s="5">
        <f>IFERROR(IF(H276=1,IF(VLOOKUP(I276,Inputs!$A$20:$G$29,7,FALSE)="Stipend Award",VLOOKUP(I276,Inputs!$A$7:$G$16,7,FALSE),0),0),0)</f>
        <v>0</v>
      </c>
      <c r="O276" s="5">
        <f>IFERROR(IF(VLOOKUP(I276,Inputs!$A$20:$G$29,3,FALSE)="Base Increase",VLOOKUP(I276,Inputs!$A$7:$G$16,3,FALSE),0),0)</f>
        <v>0</v>
      </c>
      <c r="P276" s="5">
        <f>IFERROR(IF(VLOOKUP(I276,Inputs!$A$20:$G$29,4,FALSE)="Base Increase",VLOOKUP(I276,Inputs!$A$7:$G$16,4,FALSE),0),0)</f>
        <v>0</v>
      </c>
      <c r="Q276" s="5">
        <f>IFERROR(IF(F276=1,IF(VLOOKUP(I276,Inputs!$A$20:$G$29,5,FALSE)="Base Increase",VLOOKUP(I276,Inputs!$A$7:$G$16,5,FALSE),0),0),0)</f>
        <v>0</v>
      </c>
      <c r="R276" s="5">
        <f>IFERROR(IF(G276=1,IF(VLOOKUP(I276,Inputs!$A$20:$G$29,6,FALSE)="Base Increase",VLOOKUP(I276,Inputs!$A$7:$G$16,6,FALSE),0),0),0)</f>
        <v>0</v>
      </c>
      <c r="S276" s="5">
        <f>IFERROR(IF(H276=1,IF(VLOOKUP(I276,Inputs!$A$20:$G$29,7,FALSE)="Base Increase",VLOOKUP(I276,Inputs!$A$7:$G$16,7,FALSE),0),0),0)</f>
        <v>0</v>
      </c>
      <c r="T276" s="5">
        <f t="shared" si="24"/>
        <v>0</v>
      </c>
      <c r="U276" s="5">
        <f t="shared" si="25"/>
        <v>0</v>
      </c>
      <c r="V276" s="5">
        <f t="shared" si="26"/>
        <v>0</v>
      </c>
      <c r="W276" s="5">
        <f t="shared" si="27"/>
        <v>0</v>
      </c>
      <c r="X276" s="5">
        <f>IF(AND(I276&lt;=4,V276&gt;Inputs!$B$32),MAX(C276,Inputs!$B$32),V276)</f>
        <v>0</v>
      </c>
      <c r="Y276" s="5">
        <f>IF(AND(I276&lt;=4,W276&gt;Inputs!$B$32),MAX(C276,Inputs!$B$32),W276)</f>
        <v>0</v>
      </c>
      <c r="Z276" s="5">
        <f>IF(AND(I276&lt;=7,X276&gt;Inputs!$B$33),MAX(C276,Inputs!$B$33),X276)</f>
        <v>0</v>
      </c>
      <c r="AA276" s="5">
        <f>IF(W276&gt;Inputs!$B$34,Inputs!$B$34,Y276)</f>
        <v>0</v>
      </c>
      <c r="AB276" s="5">
        <f>IF(Z276&gt;Inputs!$B$34,Inputs!$B$34,Z276)</f>
        <v>0</v>
      </c>
      <c r="AC276" s="5">
        <f>IF(AA276&gt;Inputs!$B$34,Inputs!$B$34,AA276)</f>
        <v>0</v>
      </c>
      <c r="AD276" s="11">
        <f t="shared" si="28"/>
        <v>0</v>
      </c>
      <c r="AE276" s="11">
        <f t="shared" si="29"/>
        <v>0</v>
      </c>
    </row>
    <row r="277" spans="1:31" x14ac:dyDescent="0.25">
      <c r="A277" s="1">
        <f>'Salary and Rating'!A278</f>
        <v>0</v>
      </c>
      <c r="B277" s="1">
        <f>'Salary and Rating'!B278</f>
        <v>0</v>
      </c>
      <c r="C277" s="13">
        <f>IF(AND(D277=0,E277=1),'Salary and Rating'!C278,'2012-2013'!AD277)</f>
        <v>0</v>
      </c>
      <c r="D277" s="5">
        <v>0</v>
      </c>
      <c r="E277" s="5">
        <v>0</v>
      </c>
      <c r="F277" s="5">
        <v>0</v>
      </c>
      <c r="G277" s="5">
        <v>0</v>
      </c>
      <c r="H277" s="5">
        <v>0</v>
      </c>
      <c r="I277" s="5">
        <f>'Salary and Rating'!K278</f>
        <v>0</v>
      </c>
      <c r="J277" s="5">
        <f>IFERROR(IF(VLOOKUP(I277,Inputs!$A$20:$G$29,3,FALSE)="Stipend Award",VLOOKUP(I277,Inputs!$A$7:$G$16,3,FALSE),0),0)</f>
        <v>0</v>
      </c>
      <c r="K277" s="5">
        <f>IFERROR(IF(VLOOKUP(I277,Inputs!$A$20:$G$29,4,FALSE)="Stipend Award",VLOOKUP(I277,Inputs!$A$7:$G$16,4,FALSE),0),0)</f>
        <v>0</v>
      </c>
      <c r="L277" s="5">
        <f>IFERROR(IF(F277=1,IF(VLOOKUP(I277,Inputs!$A$20:$G$29,5,FALSE)="Stipend Award",VLOOKUP(I277,Inputs!$A$7:$G$16,5,FALSE),0),0),0)</f>
        <v>0</v>
      </c>
      <c r="M277" s="5">
        <f>IFERROR(IF(G277=1,IF(VLOOKUP(I277,Inputs!$A$20:$G$29,6,FALSE)="Stipend Award",VLOOKUP(I277,Inputs!$A$7:$G$16,6,FALSE),0),0),0)</f>
        <v>0</v>
      </c>
      <c r="N277" s="5">
        <f>IFERROR(IF(H277=1,IF(VLOOKUP(I277,Inputs!$A$20:$G$29,7,FALSE)="Stipend Award",VLOOKUP(I277,Inputs!$A$7:$G$16,7,FALSE),0),0),0)</f>
        <v>0</v>
      </c>
      <c r="O277" s="5">
        <f>IFERROR(IF(VLOOKUP(I277,Inputs!$A$20:$G$29,3,FALSE)="Base Increase",VLOOKUP(I277,Inputs!$A$7:$G$16,3,FALSE),0),0)</f>
        <v>0</v>
      </c>
      <c r="P277" s="5">
        <f>IFERROR(IF(VLOOKUP(I277,Inputs!$A$20:$G$29,4,FALSE)="Base Increase",VLOOKUP(I277,Inputs!$A$7:$G$16,4,FALSE),0),0)</f>
        <v>0</v>
      </c>
      <c r="Q277" s="5">
        <f>IFERROR(IF(F277=1,IF(VLOOKUP(I277,Inputs!$A$20:$G$29,5,FALSE)="Base Increase",VLOOKUP(I277,Inputs!$A$7:$G$16,5,FALSE),0),0),0)</f>
        <v>0</v>
      </c>
      <c r="R277" s="5">
        <f>IFERROR(IF(G277=1,IF(VLOOKUP(I277,Inputs!$A$20:$G$29,6,FALSE)="Base Increase",VLOOKUP(I277,Inputs!$A$7:$G$16,6,FALSE),0),0),0)</f>
        <v>0</v>
      </c>
      <c r="S277" s="5">
        <f>IFERROR(IF(H277=1,IF(VLOOKUP(I277,Inputs!$A$20:$G$29,7,FALSE)="Base Increase",VLOOKUP(I277,Inputs!$A$7:$G$16,7,FALSE),0),0),0)</f>
        <v>0</v>
      </c>
      <c r="T277" s="5">
        <f t="shared" si="24"/>
        <v>0</v>
      </c>
      <c r="U277" s="5">
        <f t="shared" si="25"/>
        <v>0</v>
      </c>
      <c r="V277" s="5">
        <f t="shared" si="26"/>
        <v>0</v>
      </c>
      <c r="W277" s="5">
        <f t="shared" si="27"/>
        <v>0</v>
      </c>
      <c r="X277" s="5">
        <f>IF(AND(I277&lt;=4,V277&gt;Inputs!$B$32),MAX(C277,Inputs!$B$32),V277)</f>
        <v>0</v>
      </c>
      <c r="Y277" s="5">
        <f>IF(AND(I277&lt;=4,W277&gt;Inputs!$B$32),MAX(C277,Inputs!$B$32),W277)</f>
        <v>0</v>
      </c>
      <c r="Z277" s="5">
        <f>IF(AND(I277&lt;=7,X277&gt;Inputs!$B$33),MAX(C277,Inputs!$B$33),X277)</f>
        <v>0</v>
      </c>
      <c r="AA277" s="5">
        <f>IF(W277&gt;Inputs!$B$34,Inputs!$B$34,Y277)</f>
        <v>0</v>
      </c>
      <c r="AB277" s="5">
        <f>IF(Z277&gt;Inputs!$B$34,Inputs!$B$34,Z277)</f>
        <v>0</v>
      </c>
      <c r="AC277" s="5">
        <f>IF(AA277&gt;Inputs!$B$34,Inputs!$B$34,AA277)</f>
        <v>0</v>
      </c>
      <c r="AD277" s="11">
        <f t="shared" si="28"/>
        <v>0</v>
      </c>
      <c r="AE277" s="11">
        <f t="shared" si="29"/>
        <v>0</v>
      </c>
    </row>
    <row r="278" spans="1:31" x14ac:dyDescent="0.25">
      <c r="A278" s="1">
        <f>'Salary and Rating'!A279</f>
        <v>0</v>
      </c>
      <c r="B278" s="1">
        <f>'Salary and Rating'!B279</f>
        <v>0</v>
      </c>
      <c r="C278" s="13">
        <f>IF(AND(D278=0,E278=1),'Salary and Rating'!C279,'2012-2013'!AD278)</f>
        <v>0</v>
      </c>
      <c r="D278" s="5">
        <v>0</v>
      </c>
      <c r="E278" s="5">
        <v>0</v>
      </c>
      <c r="F278" s="5">
        <v>0</v>
      </c>
      <c r="G278" s="5">
        <v>0</v>
      </c>
      <c r="H278" s="5">
        <v>0</v>
      </c>
      <c r="I278" s="5">
        <f>'Salary and Rating'!K279</f>
        <v>0</v>
      </c>
      <c r="J278" s="5">
        <f>IFERROR(IF(VLOOKUP(I278,Inputs!$A$20:$G$29,3,FALSE)="Stipend Award",VLOOKUP(I278,Inputs!$A$7:$G$16,3,FALSE),0),0)</f>
        <v>0</v>
      </c>
      <c r="K278" s="5">
        <f>IFERROR(IF(VLOOKUP(I278,Inputs!$A$20:$G$29,4,FALSE)="Stipend Award",VLOOKUP(I278,Inputs!$A$7:$G$16,4,FALSE),0),0)</f>
        <v>0</v>
      </c>
      <c r="L278" s="5">
        <f>IFERROR(IF(F278=1,IF(VLOOKUP(I278,Inputs!$A$20:$G$29,5,FALSE)="Stipend Award",VLOOKUP(I278,Inputs!$A$7:$G$16,5,FALSE),0),0),0)</f>
        <v>0</v>
      </c>
      <c r="M278" s="5">
        <f>IFERROR(IF(G278=1,IF(VLOOKUP(I278,Inputs!$A$20:$G$29,6,FALSE)="Stipend Award",VLOOKUP(I278,Inputs!$A$7:$G$16,6,FALSE),0),0),0)</f>
        <v>0</v>
      </c>
      <c r="N278" s="5">
        <f>IFERROR(IF(H278=1,IF(VLOOKUP(I278,Inputs!$A$20:$G$29,7,FALSE)="Stipend Award",VLOOKUP(I278,Inputs!$A$7:$G$16,7,FALSE),0),0),0)</f>
        <v>0</v>
      </c>
      <c r="O278" s="5">
        <f>IFERROR(IF(VLOOKUP(I278,Inputs!$A$20:$G$29,3,FALSE)="Base Increase",VLOOKUP(I278,Inputs!$A$7:$G$16,3,FALSE),0),0)</f>
        <v>0</v>
      </c>
      <c r="P278" s="5">
        <f>IFERROR(IF(VLOOKUP(I278,Inputs!$A$20:$G$29,4,FALSE)="Base Increase",VLOOKUP(I278,Inputs!$A$7:$G$16,4,FALSE),0),0)</f>
        <v>0</v>
      </c>
      <c r="Q278" s="5">
        <f>IFERROR(IF(F278=1,IF(VLOOKUP(I278,Inputs!$A$20:$G$29,5,FALSE)="Base Increase",VLOOKUP(I278,Inputs!$A$7:$G$16,5,FALSE),0),0),0)</f>
        <v>0</v>
      </c>
      <c r="R278" s="5">
        <f>IFERROR(IF(G278=1,IF(VLOOKUP(I278,Inputs!$A$20:$G$29,6,FALSE)="Base Increase",VLOOKUP(I278,Inputs!$A$7:$G$16,6,FALSE),0),0),0)</f>
        <v>0</v>
      </c>
      <c r="S278" s="5">
        <f>IFERROR(IF(H278=1,IF(VLOOKUP(I278,Inputs!$A$20:$G$29,7,FALSE)="Base Increase",VLOOKUP(I278,Inputs!$A$7:$G$16,7,FALSE),0),0),0)</f>
        <v>0</v>
      </c>
      <c r="T278" s="5">
        <f t="shared" si="24"/>
        <v>0</v>
      </c>
      <c r="U278" s="5">
        <f t="shared" si="25"/>
        <v>0</v>
      </c>
      <c r="V278" s="5">
        <f t="shared" si="26"/>
        <v>0</v>
      </c>
      <c r="W278" s="5">
        <f t="shared" si="27"/>
        <v>0</v>
      </c>
      <c r="X278" s="5">
        <f>IF(AND(I278&lt;=4,V278&gt;Inputs!$B$32),MAX(C278,Inputs!$B$32),V278)</f>
        <v>0</v>
      </c>
      <c r="Y278" s="5">
        <f>IF(AND(I278&lt;=4,W278&gt;Inputs!$B$32),MAX(C278,Inputs!$B$32),W278)</f>
        <v>0</v>
      </c>
      <c r="Z278" s="5">
        <f>IF(AND(I278&lt;=7,X278&gt;Inputs!$B$33),MAX(C278,Inputs!$B$33),X278)</f>
        <v>0</v>
      </c>
      <c r="AA278" s="5">
        <f>IF(W278&gt;Inputs!$B$34,Inputs!$B$34,Y278)</f>
        <v>0</v>
      </c>
      <c r="AB278" s="5">
        <f>IF(Z278&gt;Inputs!$B$34,Inputs!$B$34,Z278)</f>
        <v>0</v>
      </c>
      <c r="AC278" s="5">
        <f>IF(AA278&gt;Inputs!$B$34,Inputs!$B$34,AA278)</f>
        <v>0</v>
      </c>
      <c r="AD278" s="11">
        <f t="shared" si="28"/>
        <v>0</v>
      </c>
      <c r="AE278" s="11">
        <f t="shared" si="29"/>
        <v>0</v>
      </c>
    </row>
    <row r="279" spans="1:31" x14ac:dyDescent="0.25">
      <c r="A279" s="1">
        <f>'Salary and Rating'!A280</f>
        <v>0</v>
      </c>
      <c r="B279" s="1">
        <f>'Salary and Rating'!B280</f>
        <v>0</v>
      </c>
      <c r="C279" s="13">
        <f>IF(AND(D279=0,E279=1),'Salary and Rating'!C280,'2012-2013'!AD279)</f>
        <v>0</v>
      </c>
      <c r="D279" s="5">
        <v>0</v>
      </c>
      <c r="E279" s="5">
        <v>0</v>
      </c>
      <c r="F279" s="5">
        <v>0</v>
      </c>
      <c r="G279" s="5">
        <v>0</v>
      </c>
      <c r="H279" s="5">
        <v>0</v>
      </c>
      <c r="I279" s="5">
        <f>'Salary and Rating'!K280</f>
        <v>0</v>
      </c>
      <c r="J279" s="5">
        <f>IFERROR(IF(VLOOKUP(I279,Inputs!$A$20:$G$29,3,FALSE)="Stipend Award",VLOOKUP(I279,Inputs!$A$7:$G$16,3,FALSE),0),0)</f>
        <v>0</v>
      </c>
      <c r="K279" s="5">
        <f>IFERROR(IF(VLOOKUP(I279,Inputs!$A$20:$G$29,4,FALSE)="Stipend Award",VLOOKUP(I279,Inputs!$A$7:$G$16,4,FALSE),0),0)</f>
        <v>0</v>
      </c>
      <c r="L279" s="5">
        <f>IFERROR(IF(F279=1,IF(VLOOKUP(I279,Inputs!$A$20:$G$29,5,FALSE)="Stipend Award",VLOOKUP(I279,Inputs!$A$7:$G$16,5,FALSE),0),0),0)</f>
        <v>0</v>
      </c>
      <c r="M279" s="5">
        <f>IFERROR(IF(G279=1,IF(VLOOKUP(I279,Inputs!$A$20:$G$29,6,FALSE)="Stipend Award",VLOOKUP(I279,Inputs!$A$7:$G$16,6,FALSE),0),0),0)</f>
        <v>0</v>
      </c>
      <c r="N279" s="5">
        <f>IFERROR(IF(H279=1,IF(VLOOKUP(I279,Inputs!$A$20:$G$29,7,FALSE)="Stipend Award",VLOOKUP(I279,Inputs!$A$7:$G$16,7,FALSE),0),0),0)</f>
        <v>0</v>
      </c>
      <c r="O279" s="5">
        <f>IFERROR(IF(VLOOKUP(I279,Inputs!$A$20:$G$29,3,FALSE)="Base Increase",VLOOKUP(I279,Inputs!$A$7:$G$16,3,FALSE),0),0)</f>
        <v>0</v>
      </c>
      <c r="P279" s="5">
        <f>IFERROR(IF(VLOOKUP(I279,Inputs!$A$20:$G$29,4,FALSE)="Base Increase",VLOOKUP(I279,Inputs!$A$7:$G$16,4,FALSE),0),0)</f>
        <v>0</v>
      </c>
      <c r="Q279" s="5">
        <f>IFERROR(IF(F279=1,IF(VLOOKUP(I279,Inputs!$A$20:$G$29,5,FALSE)="Base Increase",VLOOKUP(I279,Inputs!$A$7:$G$16,5,FALSE),0),0),0)</f>
        <v>0</v>
      </c>
      <c r="R279" s="5">
        <f>IFERROR(IF(G279=1,IF(VLOOKUP(I279,Inputs!$A$20:$G$29,6,FALSE)="Base Increase",VLOOKUP(I279,Inputs!$A$7:$G$16,6,FALSE),0),0),0)</f>
        <v>0</v>
      </c>
      <c r="S279" s="5">
        <f>IFERROR(IF(H279=1,IF(VLOOKUP(I279,Inputs!$A$20:$G$29,7,FALSE)="Base Increase",VLOOKUP(I279,Inputs!$A$7:$G$16,7,FALSE),0),0),0)</f>
        <v>0</v>
      </c>
      <c r="T279" s="5">
        <f t="shared" si="24"/>
        <v>0</v>
      </c>
      <c r="U279" s="5">
        <f t="shared" si="25"/>
        <v>0</v>
      </c>
      <c r="V279" s="5">
        <f t="shared" si="26"/>
        <v>0</v>
      </c>
      <c r="W279" s="5">
        <f t="shared" si="27"/>
        <v>0</v>
      </c>
      <c r="X279" s="5">
        <f>IF(AND(I279&lt;=4,V279&gt;Inputs!$B$32),MAX(C279,Inputs!$B$32),V279)</f>
        <v>0</v>
      </c>
      <c r="Y279" s="5">
        <f>IF(AND(I279&lt;=4,W279&gt;Inputs!$B$32),MAX(C279,Inputs!$B$32),W279)</f>
        <v>0</v>
      </c>
      <c r="Z279" s="5">
        <f>IF(AND(I279&lt;=7,X279&gt;Inputs!$B$33),MAX(C279,Inputs!$B$33),X279)</f>
        <v>0</v>
      </c>
      <c r="AA279" s="5">
        <f>IF(W279&gt;Inputs!$B$34,Inputs!$B$34,Y279)</f>
        <v>0</v>
      </c>
      <c r="AB279" s="5">
        <f>IF(Z279&gt;Inputs!$B$34,Inputs!$B$34,Z279)</f>
        <v>0</v>
      </c>
      <c r="AC279" s="5">
        <f>IF(AA279&gt;Inputs!$B$34,Inputs!$B$34,AA279)</f>
        <v>0</v>
      </c>
      <c r="AD279" s="11">
        <f t="shared" si="28"/>
        <v>0</v>
      </c>
      <c r="AE279" s="11">
        <f t="shared" si="29"/>
        <v>0</v>
      </c>
    </row>
    <row r="280" spans="1:31" x14ac:dyDescent="0.25">
      <c r="A280" s="1">
        <f>'Salary and Rating'!A281</f>
        <v>0</v>
      </c>
      <c r="B280" s="1">
        <f>'Salary and Rating'!B281</f>
        <v>0</v>
      </c>
      <c r="C280" s="13">
        <f>IF(AND(D280=0,E280=1),'Salary and Rating'!C281,'2012-2013'!AD280)</f>
        <v>0</v>
      </c>
      <c r="D280" s="5">
        <v>0</v>
      </c>
      <c r="E280" s="5">
        <v>0</v>
      </c>
      <c r="F280" s="5">
        <v>0</v>
      </c>
      <c r="G280" s="5">
        <v>0</v>
      </c>
      <c r="H280" s="5">
        <v>0</v>
      </c>
      <c r="I280" s="5">
        <f>'Salary and Rating'!K281</f>
        <v>0</v>
      </c>
      <c r="J280" s="5">
        <f>IFERROR(IF(VLOOKUP(I280,Inputs!$A$20:$G$29,3,FALSE)="Stipend Award",VLOOKUP(I280,Inputs!$A$7:$G$16,3,FALSE),0),0)</f>
        <v>0</v>
      </c>
      <c r="K280" s="5">
        <f>IFERROR(IF(VLOOKUP(I280,Inputs!$A$20:$G$29,4,FALSE)="Stipend Award",VLOOKUP(I280,Inputs!$A$7:$G$16,4,FALSE),0),0)</f>
        <v>0</v>
      </c>
      <c r="L280" s="5">
        <f>IFERROR(IF(F280=1,IF(VLOOKUP(I280,Inputs!$A$20:$G$29,5,FALSE)="Stipend Award",VLOOKUP(I280,Inputs!$A$7:$G$16,5,FALSE),0),0),0)</f>
        <v>0</v>
      </c>
      <c r="M280" s="5">
        <f>IFERROR(IF(G280=1,IF(VLOOKUP(I280,Inputs!$A$20:$G$29,6,FALSE)="Stipend Award",VLOOKUP(I280,Inputs!$A$7:$G$16,6,FALSE),0),0),0)</f>
        <v>0</v>
      </c>
      <c r="N280" s="5">
        <f>IFERROR(IF(H280=1,IF(VLOOKUP(I280,Inputs!$A$20:$G$29,7,FALSE)="Stipend Award",VLOOKUP(I280,Inputs!$A$7:$G$16,7,FALSE),0),0),0)</f>
        <v>0</v>
      </c>
      <c r="O280" s="5">
        <f>IFERROR(IF(VLOOKUP(I280,Inputs!$A$20:$G$29,3,FALSE)="Base Increase",VLOOKUP(I280,Inputs!$A$7:$G$16,3,FALSE),0),0)</f>
        <v>0</v>
      </c>
      <c r="P280" s="5">
        <f>IFERROR(IF(VLOOKUP(I280,Inputs!$A$20:$G$29,4,FALSE)="Base Increase",VLOOKUP(I280,Inputs!$A$7:$G$16,4,FALSE),0),0)</f>
        <v>0</v>
      </c>
      <c r="Q280" s="5">
        <f>IFERROR(IF(F280=1,IF(VLOOKUP(I280,Inputs!$A$20:$G$29,5,FALSE)="Base Increase",VLOOKUP(I280,Inputs!$A$7:$G$16,5,FALSE),0),0),0)</f>
        <v>0</v>
      </c>
      <c r="R280" s="5">
        <f>IFERROR(IF(G280=1,IF(VLOOKUP(I280,Inputs!$A$20:$G$29,6,FALSE)="Base Increase",VLOOKUP(I280,Inputs!$A$7:$G$16,6,FALSE),0),0),0)</f>
        <v>0</v>
      </c>
      <c r="S280" s="5">
        <f>IFERROR(IF(H280=1,IF(VLOOKUP(I280,Inputs!$A$20:$G$29,7,FALSE)="Base Increase",VLOOKUP(I280,Inputs!$A$7:$G$16,7,FALSE),0),0),0)</f>
        <v>0</v>
      </c>
      <c r="T280" s="5">
        <f t="shared" si="24"/>
        <v>0</v>
      </c>
      <c r="U280" s="5">
        <f t="shared" si="25"/>
        <v>0</v>
      </c>
      <c r="V280" s="5">
        <f t="shared" si="26"/>
        <v>0</v>
      </c>
      <c r="W280" s="5">
        <f t="shared" si="27"/>
        <v>0</v>
      </c>
      <c r="X280" s="5">
        <f>IF(AND(I280&lt;=4,V280&gt;Inputs!$B$32),MAX(C280,Inputs!$B$32),V280)</f>
        <v>0</v>
      </c>
      <c r="Y280" s="5">
        <f>IF(AND(I280&lt;=4,W280&gt;Inputs!$B$32),MAX(C280,Inputs!$B$32),W280)</f>
        <v>0</v>
      </c>
      <c r="Z280" s="5">
        <f>IF(AND(I280&lt;=7,X280&gt;Inputs!$B$33),MAX(C280,Inputs!$B$33),X280)</f>
        <v>0</v>
      </c>
      <c r="AA280" s="5">
        <f>IF(W280&gt;Inputs!$B$34,Inputs!$B$34,Y280)</f>
        <v>0</v>
      </c>
      <c r="AB280" s="5">
        <f>IF(Z280&gt;Inputs!$B$34,Inputs!$B$34,Z280)</f>
        <v>0</v>
      </c>
      <c r="AC280" s="5">
        <f>IF(AA280&gt;Inputs!$B$34,Inputs!$B$34,AA280)</f>
        <v>0</v>
      </c>
      <c r="AD280" s="11">
        <f t="shared" si="28"/>
        <v>0</v>
      </c>
      <c r="AE280" s="11">
        <f t="shared" si="29"/>
        <v>0</v>
      </c>
    </row>
    <row r="281" spans="1:31" x14ac:dyDescent="0.25">
      <c r="A281" s="1">
        <f>'Salary and Rating'!A282</f>
        <v>0</v>
      </c>
      <c r="B281" s="1">
        <f>'Salary and Rating'!B282</f>
        <v>0</v>
      </c>
      <c r="C281" s="13">
        <f>IF(AND(D281=0,E281=1),'Salary and Rating'!C282,'2012-2013'!AD281)</f>
        <v>0</v>
      </c>
      <c r="D281" s="5">
        <v>0</v>
      </c>
      <c r="E281" s="5">
        <v>0</v>
      </c>
      <c r="F281" s="5">
        <v>0</v>
      </c>
      <c r="G281" s="5">
        <v>0</v>
      </c>
      <c r="H281" s="5">
        <v>0</v>
      </c>
      <c r="I281" s="5">
        <f>'Salary and Rating'!K282</f>
        <v>0</v>
      </c>
      <c r="J281" s="5">
        <f>IFERROR(IF(VLOOKUP(I281,Inputs!$A$20:$G$29,3,FALSE)="Stipend Award",VLOOKUP(I281,Inputs!$A$7:$G$16,3,FALSE),0),0)</f>
        <v>0</v>
      </c>
      <c r="K281" s="5">
        <f>IFERROR(IF(VLOOKUP(I281,Inputs!$A$20:$G$29,4,FALSE)="Stipend Award",VLOOKUP(I281,Inputs!$A$7:$G$16,4,FALSE),0),0)</f>
        <v>0</v>
      </c>
      <c r="L281" s="5">
        <f>IFERROR(IF(F281=1,IF(VLOOKUP(I281,Inputs!$A$20:$G$29,5,FALSE)="Stipend Award",VLOOKUP(I281,Inputs!$A$7:$G$16,5,FALSE),0),0),0)</f>
        <v>0</v>
      </c>
      <c r="M281" s="5">
        <f>IFERROR(IF(G281=1,IF(VLOOKUP(I281,Inputs!$A$20:$G$29,6,FALSE)="Stipend Award",VLOOKUP(I281,Inputs!$A$7:$G$16,6,FALSE),0),0),0)</f>
        <v>0</v>
      </c>
      <c r="N281" s="5">
        <f>IFERROR(IF(H281=1,IF(VLOOKUP(I281,Inputs!$A$20:$G$29,7,FALSE)="Stipend Award",VLOOKUP(I281,Inputs!$A$7:$G$16,7,FALSE),0),0),0)</f>
        <v>0</v>
      </c>
      <c r="O281" s="5">
        <f>IFERROR(IF(VLOOKUP(I281,Inputs!$A$20:$G$29,3,FALSE)="Base Increase",VLOOKUP(I281,Inputs!$A$7:$G$16,3,FALSE),0),0)</f>
        <v>0</v>
      </c>
      <c r="P281" s="5">
        <f>IFERROR(IF(VLOOKUP(I281,Inputs!$A$20:$G$29,4,FALSE)="Base Increase",VLOOKUP(I281,Inputs!$A$7:$G$16,4,FALSE),0),0)</f>
        <v>0</v>
      </c>
      <c r="Q281" s="5">
        <f>IFERROR(IF(F281=1,IF(VLOOKUP(I281,Inputs!$A$20:$G$29,5,FALSE)="Base Increase",VLOOKUP(I281,Inputs!$A$7:$G$16,5,FALSE),0),0),0)</f>
        <v>0</v>
      </c>
      <c r="R281" s="5">
        <f>IFERROR(IF(G281=1,IF(VLOOKUP(I281,Inputs!$A$20:$G$29,6,FALSE)="Base Increase",VLOOKUP(I281,Inputs!$A$7:$G$16,6,FALSE),0),0),0)</f>
        <v>0</v>
      </c>
      <c r="S281" s="5">
        <f>IFERROR(IF(H281=1,IF(VLOOKUP(I281,Inputs!$A$20:$G$29,7,FALSE)="Base Increase",VLOOKUP(I281,Inputs!$A$7:$G$16,7,FALSE),0),0),0)</f>
        <v>0</v>
      </c>
      <c r="T281" s="5">
        <f t="shared" si="24"/>
        <v>0</v>
      </c>
      <c r="U281" s="5">
        <f t="shared" si="25"/>
        <v>0</v>
      </c>
      <c r="V281" s="5">
        <f t="shared" si="26"/>
        <v>0</v>
      </c>
      <c r="W281" s="5">
        <f t="shared" si="27"/>
        <v>0</v>
      </c>
      <c r="X281" s="5">
        <f>IF(AND(I281&lt;=4,V281&gt;Inputs!$B$32),MAX(C281,Inputs!$B$32),V281)</f>
        <v>0</v>
      </c>
      <c r="Y281" s="5">
        <f>IF(AND(I281&lt;=4,W281&gt;Inputs!$B$32),MAX(C281,Inputs!$B$32),W281)</f>
        <v>0</v>
      </c>
      <c r="Z281" s="5">
        <f>IF(AND(I281&lt;=7,X281&gt;Inputs!$B$33),MAX(C281,Inputs!$B$33),X281)</f>
        <v>0</v>
      </c>
      <c r="AA281" s="5">
        <f>IF(W281&gt;Inputs!$B$34,Inputs!$B$34,Y281)</f>
        <v>0</v>
      </c>
      <c r="AB281" s="5">
        <f>IF(Z281&gt;Inputs!$B$34,Inputs!$B$34,Z281)</f>
        <v>0</v>
      </c>
      <c r="AC281" s="5">
        <f>IF(AA281&gt;Inputs!$B$34,Inputs!$B$34,AA281)</f>
        <v>0</v>
      </c>
      <c r="AD281" s="11">
        <f t="shared" si="28"/>
        <v>0</v>
      </c>
      <c r="AE281" s="11">
        <f t="shared" si="29"/>
        <v>0</v>
      </c>
    </row>
    <row r="282" spans="1:31" x14ac:dyDescent="0.25">
      <c r="A282" s="1">
        <f>'Salary and Rating'!A283</f>
        <v>0</v>
      </c>
      <c r="B282" s="1">
        <f>'Salary and Rating'!B283</f>
        <v>0</v>
      </c>
      <c r="C282" s="13">
        <f>IF(AND(D282=0,E282=1),'Salary and Rating'!C283,'2012-2013'!AD282)</f>
        <v>0</v>
      </c>
      <c r="D282" s="5">
        <v>0</v>
      </c>
      <c r="E282" s="5">
        <v>0</v>
      </c>
      <c r="F282" s="5">
        <v>0</v>
      </c>
      <c r="G282" s="5">
        <v>0</v>
      </c>
      <c r="H282" s="5">
        <v>0</v>
      </c>
      <c r="I282" s="5">
        <f>'Salary and Rating'!K283</f>
        <v>0</v>
      </c>
      <c r="J282" s="5">
        <f>IFERROR(IF(VLOOKUP(I282,Inputs!$A$20:$G$29,3,FALSE)="Stipend Award",VLOOKUP(I282,Inputs!$A$7:$G$16,3,FALSE),0),0)</f>
        <v>0</v>
      </c>
      <c r="K282" s="5">
        <f>IFERROR(IF(VLOOKUP(I282,Inputs!$A$20:$G$29,4,FALSE)="Stipend Award",VLOOKUP(I282,Inputs!$A$7:$G$16,4,FALSE),0),0)</f>
        <v>0</v>
      </c>
      <c r="L282" s="5">
        <f>IFERROR(IF(F282=1,IF(VLOOKUP(I282,Inputs!$A$20:$G$29,5,FALSE)="Stipend Award",VLOOKUP(I282,Inputs!$A$7:$G$16,5,FALSE),0),0),0)</f>
        <v>0</v>
      </c>
      <c r="M282" s="5">
        <f>IFERROR(IF(G282=1,IF(VLOOKUP(I282,Inputs!$A$20:$G$29,6,FALSE)="Stipend Award",VLOOKUP(I282,Inputs!$A$7:$G$16,6,FALSE),0),0),0)</f>
        <v>0</v>
      </c>
      <c r="N282" s="5">
        <f>IFERROR(IF(H282=1,IF(VLOOKUP(I282,Inputs!$A$20:$G$29,7,FALSE)="Stipend Award",VLOOKUP(I282,Inputs!$A$7:$G$16,7,FALSE),0),0),0)</f>
        <v>0</v>
      </c>
      <c r="O282" s="5">
        <f>IFERROR(IF(VLOOKUP(I282,Inputs!$A$20:$G$29,3,FALSE)="Base Increase",VLOOKUP(I282,Inputs!$A$7:$G$16,3,FALSE),0),0)</f>
        <v>0</v>
      </c>
      <c r="P282" s="5">
        <f>IFERROR(IF(VLOOKUP(I282,Inputs!$A$20:$G$29,4,FALSE)="Base Increase",VLOOKUP(I282,Inputs!$A$7:$G$16,4,FALSE),0),0)</f>
        <v>0</v>
      </c>
      <c r="Q282" s="5">
        <f>IFERROR(IF(F282=1,IF(VLOOKUP(I282,Inputs!$A$20:$G$29,5,FALSE)="Base Increase",VLOOKUP(I282,Inputs!$A$7:$G$16,5,FALSE),0),0),0)</f>
        <v>0</v>
      </c>
      <c r="R282" s="5">
        <f>IFERROR(IF(G282=1,IF(VLOOKUP(I282,Inputs!$A$20:$G$29,6,FALSE)="Base Increase",VLOOKUP(I282,Inputs!$A$7:$G$16,6,FALSE),0),0),0)</f>
        <v>0</v>
      </c>
      <c r="S282" s="5">
        <f>IFERROR(IF(H282=1,IF(VLOOKUP(I282,Inputs!$A$20:$G$29,7,FALSE)="Base Increase",VLOOKUP(I282,Inputs!$A$7:$G$16,7,FALSE),0),0),0)</f>
        <v>0</v>
      </c>
      <c r="T282" s="5">
        <f t="shared" si="24"/>
        <v>0</v>
      </c>
      <c r="U282" s="5">
        <f t="shared" si="25"/>
        <v>0</v>
      </c>
      <c r="V282" s="5">
        <f t="shared" si="26"/>
        <v>0</v>
      </c>
      <c r="W282" s="5">
        <f t="shared" si="27"/>
        <v>0</v>
      </c>
      <c r="X282" s="5">
        <f>IF(AND(I282&lt;=4,V282&gt;Inputs!$B$32),MAX(C282,Inputs!$B$32),V282)</f>
        <v>0</v>
      </c>
      <c r="Y282" s="5">
        <f>IF(AND(I282&lt;=4,W282&gt;Inputs!$B$32),MAX(C282,Inputs!$B$32),W282)</f>
        <v>0</v>
      </c>
      <c r="Z282" s="5">
        <f>IF(AND(I282&lt;=7,X282&gt;Inputs!$B$33),MAX(C282,Inputs!$B$33),X282)</f>
        <v>0</v>
      </c>
      <c r="AA282" s="5">
        <f>IF(W282&gt;Inputs!$B$34,Inputs!$B$34,Y282)</f>
        <v>0</v>
      </c>
      <c r="AB282" s="5">
        <f>IF(Z282&gt;Inputs!$B$34,Inputs!$B$34,Z282)</f>
        <v>0</v>
      </c>
      <c r="AC282" s="5">
        <f>IF(AA282&gt;Inputs!$B$34,Inputs!$B$34,AA282)</f>
        <v>0</v>
      </c>
      <c r="AD282" s="11">
        <f t="shared" si="28"/>
        <v>0</v>
      </c>
      <c r="AE282" s="11">
        <f t="shared" si="29"/>
        <v>0</v>
      </c>
    </row>
    <row r="283" spans="1:31" x14ac:dyDescent="0.25">
      <c r="A283" s="1">
        <f>'Salary and Rating'!A284</f>
        <v>0</v>
      </c>
      <c r="B283" s="1">
        <f>'Salary and Rating'!B284</f>
        <v>0</v>
      </c>
      <c r="C283" s="13">
        <f>IF(AND(D283=0,E283=1),'Salary and Rating'!C284,'2012-2013'!AD283)</f>
        <v>0</v>
      </c>
      <c r="D283" s="5">
        <v>0</v>
      </c>
      <c r="E283" s="5">
        <v>0</v>
      </c>
      <c r="F283" s="5">
        <v>0</v>
      </c>
      <c r="G283" s="5">
        <v>0</v>
      </c>
      <c r="H283" s="5">
        <v>0</v>
      </c>
      <c r="I283" s="5">
        <f>'Salary and Rating'!K284</f>
        <v>0</v>
      </c>
      <c r="J283" s="5">
        <f>IFERROR(IF(VLOOKUP(I283,Inputs!$A$20:$G$29,3,FALSE)="Stipend Award",VLOOKUP(I283,Inputs!$A$7:$G$16,3,FALSE),0),0)</f>
        <v>0</v>
      </c>
      <c r="K283" s="5">
        <f>IFERROR(IF(VLOOKUP(I283,Inputs!$A$20:$G$29,4,FALSE)="Stipend Award",VLOOKUP(I283,Inputs!$A$7:$G$16,4,FALSE),0),0)</f>
        <v>0</v>
      </c>
      <c r="L283" s="5">
        <f>IFERROR(IF(F283=1,IF(VLOOKUP(I283,Inputs!$A$20:$G$29,5,FALSE)="Stipend Award",VLOOKUP(I283,Inputs!$A$7:$G$16,5,FALSE),0),0),0)</f>
        <v>0</v>
      </c>
      <c r="M283" s="5">
        <f>IFERROR(IF(G283=1,IF(VLOOKUP(I283,Inputs!$A$20:$G$29,6,FALSE)="Stipend Award",VLOOKUP(I283,Inputs!$A$7:$G$16,6,FALSE),0),0),0)</f>
        <v>0</v>
      </c>
      <c r="N283" s="5">
        <f>IFERROR(IF(H283=1,IF(VLOOKUP(I283,Inputs!$A$20:$G$29,7,FALSE)="Stipend Award",VLOOKUP(I283,Inputs!$A$7:$G$16,7,FALSE),0),0),0)</f>
        <v>0</v>
      </c>
      <c r="O283" s="5">
        <f>IFERROR(IF(VLOOKUP(I283,Inputs!$A$20:$G$29,3,FALSE)="Base Increase",VLOOKUP(I283,Inputs!$A$7:$G$16,3,FALSE),0),0)</f>
        <v>0</v>
      </c>
      <c r="P283" s="5">
        <f>IFERROR(IF(VLOOKUP(I283,Inputs!$A$20:$G$29,4,FALSE)="Base Increase",VLOOKUP(I283,Inputs!$A$7:$G$16,4,FALSE),0),0)</f>
        <v>0</v>
      </c>
      <c r="Q283" s="5">
        <f>IFERROR(IF(F283=1,IF(VLOOKUP(I283,Inputs!$A$20:$G$29,5,FALSE)="Base Increase",VLOOKUP(I283,Inputs!$A$7:$G$16,5,FALSE),0),0),0)</f>
        <v>0</v>
      </c>
      <c r="R283" s="5">
        <f>IFERROR(IF(G283=1,IF(VLOOKUP(I283,Inputs!$A$20:$G$29,6,FALSE)="Base Increase",VLOOKUP(I283,Inputs!$A$7:$G$16,6,FALSE),0),0),0)</f>
        <v>0</v>
      </c>
      <c r="S283" s="5">
        <f>IFERROR(IF(H283=1,IF(VLOOKUP(I283,Inputs!$A$20:$G$29,7,FALSE)="Base Increase",VLOOKUP(I283,Inputs!$A$7:$G$16,7,FALSE),0),0),0)</f>
        <v>0</v>
      </c>
      <c r="T283" s="5">
        <f t="shared" si="24"/>
        <v>0</v>
      </c>
      <c r="U283" s="5">
        <f t="shared" si="25"/>
        <v>0</v>
      </c>
      <c r="V283" s="5">
        <f t="shared" si="26"/>
        <v>0</v>
      </c>
      <c r="W283" s="5">
        <f t="shared" si="27"/>
        <v>0</v>
      </c>
      <c r="X283" s="5">
        <f>IF(AND(I283&lt;=4,V283&gt;Inputs!$B$32),MAX(C283,Inputs!$B$32),V283)</f>
        <v>0</v>
      </c>
      <c r="Y283" s="5">
        <f>IF(AND(I283&lt;=4,W283&gt;Inputs!$B$32),MAX(C283,Inputs!$B$32),W283)</f>
        <v>0</v>
      </c>
      <c r="Z283" s="5">
        <f>IF(AND(I283&lt;=7,X283&gt;Inputs!$B$33),MAX(C283,Inputs!$B$33),X283)</f>
        <v>0</v>
      </c>
      <c r="AA283" s="5">
        <f>IF(W283&gt;Inputs!$B$34,Inputs!$B$34,Y283)</f>
        <v>0</v>
      </c>
      <c r="AB283" s="5">
        <f>IF(Z283&gt;Inputs!$B$34,Inputs!$B$34,Z283)</f>
        <v>0</v>
      </c>
      <c r="AC283" s="5">
        <f>IF(AA283&gt;Inputs!$B$34,Inputs!$B$34,AA283)</f>
        <v>0</v>
      </c>
      <c r="AD283" s="11">
        <f t="shared" si="28"/>
        <v>0</v>
      </c>
      <c r="AE283" s="11">
        <f t="shared" si="29"/>
        <v>0</v>
      </c>
    </row>
    <row r="284" spans="1:31" x14ac:dyDescent="0.25">
      <c r="A284" s="1">
        <f>'Salary and Rating'!A285</f>
        <v>0</v>
      </c>
      <c r="B284" s="1">
        <f>'Salary and Rating'!B285</f>
        <v>0</v>
      </c>
      <c r="C284" s="13">
        <f>IF(AND(D284=0,E284=1),'Salary and Rating'!C285,'2012-2013'!AD284)</f>
        <v>0</v>
      </c>
      <c r="D284" s="5">
        <v>0</v>
      </c>
      <c r="E284" s="5">
        <v>0</v>
      </c>
      <c r="F284" s="5">
        <v>0</v>
      </c>
      <c r="G284" s="5">
        <v>0</v>
      </c>
      <c r="H284" s="5">
        <v>0</v>
      </c>
      <c r="I284" s="5">
        <f>'Salary and Rating'!K285</f>
        <v>0</v>
      </c>
      <c r="J284" s="5">
        <f>IFERROR(IF(VLOOKUP(I284,Inputs!$A$20:$G$29,3,FALSE)="Stipend Award",VLOOKUP(I284,Inputs!$A$7:$G$16,3,FALSE),0),0)</f>
        <v>0</v>
      </c>
      <c r="K284" s="5">
        <f>IFERROR(IF(VLOOKUP(I284,Inputs!$A$20:$G$29,4,FALSE)="Stipend Award",VLOOKUP(I284,Inputs!$A$7:$G$16,4,FALSE),0),0)</f>
        <v>0</v>
      </c>
      <c r="L284" s="5">
        <f>IFERROR(IF(F284=1,IF(VLOOKUP(I284,Inputs!$A$20:$G$29,5,FALSE)="Stipend Award",VLOOKUP(I284,Inputs!$A$7:$G$16,5,FALSE),0),0),0)</f>
        <v>0</v>
      </c>
      <c r="M284" s="5">
        <f>IFERROR(IF(G284=1,IF(VLOOKUP(I284,Inputs!$A$20:$G$29,6,FALSE)="Stipend Award",VLOOKUP(I284,Inputs!$A$7:$G$16,6,FALSE),0),0),0)</f>
        <v>0</v>
      </c>
      <c r="N284" s="5">
        <f>IFERROR(IF(H284=1,IF(VLOOKUP(I284,Inputs!$A$20:$G$29,7,FALSE)="Stipend Award",VLOOKUP(I284,Inputs!$A$7:$G$16,7,FALSE),0),0),0)</f>
        <v>0</v>
      </c>
      <c r="O284" s="5">
        <f>IFERROR(IF(VLOOKUP(I284,Inputs!$A$20:$G$29,3,FALSE)="Base Increase",VLOOKUP(I284,Inputs!$A$7:$G$16,3,FALSE),0),0)</f>
        <v>0</v>
      </c>
      <c r="P284" s="5">
        <f>IFERROR(IF(VLOOKUP(I284,Inputs!$A$20:$G$29,4,FALSE)="Base Increase",VLOOKUP(I284,Inputs!$A$7:$G$16,4,FALSE),0),0)</f>
        <v>0</v>
      </c>
      <c r="Q284" s="5">
        <f>IFERROR(IF(F284=1,IF(VLOOKUP(I284,Inputs!$A$20:$G$29,5,FALSE)="Base Increase",VLOOKUP(I284,Inputs!$A$7:$G$16,5,FALSE),0),0),0)</f>
        <v>0</v>
      </c>
      <c r="R284" s="5">
        <f>IFERROR(IF(G284=1,IF(VLOOKUP(I284,Inputs!$A$20:$G$29,6,FALSE)="Base Increase",VLOOKUP(I284,Inputs!$A$7:$G$16,6,FALSE),0),0),0)</f>
        <v>0</v>
      </c>
      <c r="S284" s="5">
        <f>IFERROR(IF(H284=1,IF(VLOOKUP(I284,Inputs!$A$20:$G$29,7,FALSE)="Base Increase",VLOOKUP(I284,Inputs!$A$7:$G$16,7,FALSE),0),0),0)</f>
        <v>0</v>
      </c>
      <c r="T284" s="5">
        <f t="shared" si="24"/>
        <v>0</v>
      </c>
      <c r="U284" s="5">
        <f t="shared" si="25"/>
        <v>0</v>
      </c>
      <c r="V284" s="5">
        <f t="shared" si="26"/>
        <v>0</v>
      </c>
      <c r="W284" s="5">
        <f t="shared" si="27"/>
        <v>0</v>
      </c>
      <c r="X284" s="5">
        <f>IF(AND(I284&lt;=4,V284&gt;Inputs!$B$32),MAX(C284,Inputs!$B$32),V284)</f>
        <v>0</v>
      </c>
      <c r="Y284" s="5">
        <f>IF(AND(I284&lt;=4,W284&gt;Inputs!$B$32),MAX(C284,Inputs!$B$32),W284)</f>
        <v>0</v>
      </c>
      <c r="Z284" s="5">
        <f>IF(AND(I284&lt;=7,X284&gt;Inputs!$B$33),MAX(C284,Inputs!$B$33),X284)</f>
        <v>0</v>
      </c>
      <c r="AA284" s="5">
        <f>IF(W284&gt;Inputs!$B$34,Inputs!$B$34,Y284)</f>
        <v>0</v>
      </c>
      <c r="AB284" s="5">
        <f>IF(Z284&gt;Inputs!$B$34,Inputs!$B$34,Z284)</f>
        <v>0</v>
      </c>
      <c r="AC284" s="5">
        <f>IF(AA284&gt;Inputs!$B$34,Inputs!$B$34,AA284)</f>
        <v>0</v>
      </c>
      <c r="AD284" s="11">
        <f t="shared" si="28"/>
        <v>0</v>
      </c>
      <c r="AE284" s="11">
        <f t="shared" si="29"/>
        <v>0</v>
      </c>
    </row>
    <row r="285" spans="1:31" x14ac:dyDescent="0.25">
      <c r="A285" s="1">
        <f>'Salary and Rating'!A286</f>
        <v>0</v>
      </c>
      <c r="B285" s="1">
        <f>'Salary and Rating'!B286</f>
        <v>0</v>
      </c>
      <c r="C285" s="13">
        <f>IF(AND(D285=0,E285=1),'Salary and Rating'!C286,'2012-2013'!AD285)</f>
        <v>0</v>
      </c>
      <c r="D285" s="5">
        <v>0</v>
      </c>
      <c r="E285" s="5">
        <v>0</v>
      </c>
      <c r="F285" s="5">
        <v>0</v>
      </c>
      <c r="G285" s="5">
        <v>0</v>
      </c>
      <c r="H285" s="5">
        <v>0</v>
      </c>
      <c r="I285" s="5">
        <f>'Salary and Rating'!K286</f>
        <v>0</v>
      </c>
      <c r="J285" s="5">
        <f>IFERROR(IF(VLOOKUP(I285,Inputs!$A$20:$G$29,3,FALSE)="Stipend Award",VLOOKUP(I285,Inputs!$A$7:$G$16,3,FALSE),0),0)</f>
        <v>0</v>
      </c>
      <c r="K285" s="5">
        <f>IFERROR(IF(VLOOKUP(I285,Inputs!$A$20:$G$29,4,FALSE)="Stipend Award",VLOOKUP(I285,Inputs!$A$7:$G$16,4,FALSE),0),0)</f>
        <v>0</v>
      </c>
      <c r="L285" s="5">
        <f>IFERROR(IF(F285=1,IF(VLOOKUP(I285,Inputs!$A$20:$G$29,5,FALSE)="Stipend Award",VLOOKUP(I285,Inputs!$A$7:$G$16,5,FALSE),0),0),0)</f>
        <v>0</v>
      </c>
      <c r="M285" s="5">
        <f>IFERROR(IF(G285=1,IF(VLOOKUP(I285,Inputs!$A$20:$G$29,6,FALSE)="Stipend Award",VLOOKUP(I285,Inputs!$A$7:$G$16,6,FALSE),0),0),0)</f>
        <v>0</v>
      </c>
      <c r="N285" s="5">
        <f>IFERROR(IF(H285=1,IF(VLOOKUP(I285,Inputs!$A$20:$G$29,7,FALSE)="Stipend Award",VLOOKUP(I285,Inputs!$A$7:$G$16,7,FALSE),0),0),0)</f>
        <v>0</v>
      </c>
      <c r="O285" s="5">
        <f>IFERROR(IF(VLOOKUP(I285,Inputs!$A$20:$G$29,3,FALSE)="Base Increase",VLOOKUP(I285,Inputs!$A$7:$G$16,3,FALSE),0),0)</f>
        <v>0</v>
      </c>
      <c r="P285" s="5">
        <f>IFERROR(IF(VLOOKUP(I285,Inputs!$A$20:$G$29,4,FALSE)="Base Increase",VLOOKUP(I285,Inputs!$A$7:$G$16,4,FALSE),0),0)</f>
        <v>0</v>
      </c>
      <c r="Q285" s="5">
        <f>IFERROR(IF(F285=1,IF(VLOOKUP(I285,Inputs!$A$20:$G$29,5,FALSE)="Base Increase",VLOOKUP(I285,Inputs!$A$7:$G$16,5,FALSE),0),0),0)</f>
        <v>0</v>
      </c>
      <c r="R285" s="5">
        <f>IFERROR(IF(G285=1,IF(VLOOKUP(I285,Inputs!$A$20:$G$29,6,FALSE)="Base Increase",VLOOKUP(I285,Inputs!$A$7:$G$16,6,FALSE),0),0),0)</f>
        <v>0</v>
      </c>
      <c r="S285" s="5">
        <f>IFERROR(IF(H285=1,IF(VLOOKUP(I285,Inputs!$A$20:$G$29,7,FALSE)="Base Increase",VLOOKUP(I285,Inputs!$A$7:$G$16,7,FALSE),0),0),0)</f>
        <v>0</v>
      </c>
      <c r="T285" s="5">
        <f t="shared" si="24"/>
        <v>0</v>
      </c>
      <c r="U285" s="5">
        <f t="shared" si="25"/>
        <v>0</v>
      </c>
      <c r="V285" s="5">
        <f t="shared" si="26"/>
        <v>0</v>
      </c>
      <c r="W285" s="5">
        <f t="shared" si="27"/>
        <v>0</v>
      </c>
      <c r="X285" s="5">
        <f>IF(AND(I285&lt;=4,V285&gt;Inputs!$B$32),MAX(C285,Inputs!$B$32),V285)</f>
        <v>0</v>
      </c>
      <c r="Y285" s="5">
        <f>IF(AND(I285&lt;=4,W285&gt;Inputs!$B$32),MAX(C285,Inputs!$B$32),W285)</f>
        <v>0</v>
      </c>
      <c r="Z285" s="5">
        <f>IF(AND(I285&lt;=7,X285&gt;Inputs!$B$33),MAX(C285,Inputs!$B$33),X285)</f>
        <v>0</v>
      </c>
      <c r="AA285" s="5">
        <f>IF(W285&gt;Inputs!$B$34,Inputs!$B$34,Y285)</f>
        <v>0</v>
      </c>
      <c r="AB285" s="5">
        <f>IF(Z285&gt;Inputs!$B$34,Inputs!$B$34,Z285)</f>
        <v>0</v>
      </c>
      <c r="AC285" s="5">
        <f>IF(AA285&gt;Inputs!$B$34,Inputs!$B$34,AA285)</f>
        <v>0</v>
      </c>
      <c r="AD285" s="11">
        <f t="shared" si="28"/>
        <v>0</v>
      </c>
      <c r="AE285" s="11">
        <f t="shared" si="29"/>
        <v>0</v>
      </c>
    </row>
    <row r="286" spans="1:31" x14ac:dyDescent="0.25">
      <c r="A286" s="1">
        <f>'Salary and Rating'!A287</f>
        <v>0</v>
      </c>
      <c r="B286" s="1">
        <f>'Salary and Rating'!B287</f>
        <v>0</v>
      </c>
      <c r="C286" s="13">
        <f>IF(AND(D286=0,E286=1),'Salary and Rating'!C287,'2012-2013'!AD286)</f>
        <v>0</v>
      </c>
      <c r="D286" s="5">
        <v>0</v>
      </c>
      <c r="E286" s="5">
        <v>0</v>
      </c>
      <c r="F286" s="5">
        <v>0</v>
      </c>
      <c r="G286" s="5">
        <v>0</v>
      </c>
      <c r="H286" s="5">
        <v>0</v>
      </c>
      <c r="I286" s="5">
        <f>'Salary and Rating'!K287</f>
        <v>0</v>
      </c>
      <c r="J286" s="5">
        <f>IFERROR(IF(VLOOKUP(I286,Inputs!$A$20:$G$29,3,FALSE)="Stipend Award",VLOOKUP(I286,Inputs!$A$7:$G$16,3,FALSE),0),0)</f>
        <v>0</v>
      </c>
      <c r="K286" s="5">
        <f>IFERROR(IF(VLOOKUP(I286,Inputs!$A$20:$G$29,4,FALSE)="Stipend Award",VLOOKUP(I286,Inputs!$A$7:$G$16,4,FALSE),0),0)</f>
        <v>0</v>
      </c>
      <c r="L286" s="5">
        <f>IFERROR(IF(F286=1,IF(VLOOKUP(I286,Inputs!$A$20:$G$29,5,FALSE)="Stipend Award",VLOOKUP(I286,Inputs!$A$7:$G$16,5,FALSE),0),0),0)</f>
        <v>0</v>
      </c>
      <c r="M286" s="5">
        <f>IFERROR(IF(G286=1,IF(VLOOKUP(I286,Inputs!$A$20:$G$29,6,FALSE)="Stipend Award",VLOOKUP(I286,Inputs!$A$7:$G$16,6,FALSE),0),0),0)</f>
        <v>0</v>
      </c>
      <c r="N286" s="5">
        <f>IFERROR(IF(H286=1,IF(VLOOKUP(I286,Inputs!$A$20:$G$29,7,FALSE)="Stipend Award",VLOOKUP(I286,Inputs!$A$7:$G$16,7,FALSE),0),0),0)</f>
        <v>0</v>
      </c>
      <c r="O286" s="5">
        <f>IFERROR(IF(VLOOKUP(I286,Inputs!$A$20:$G$29,3,FALSE)="Base Increase",VLOOKUP(I286,Inputs!$A$7:$G$16,3,FALSE),0),0)</f>
        <v>0</v>
      </c>
      <c r="P286" s="5">
        <f>IFERROR(IF(VLOOKUP(I286,Inputs!$A$20:$G$29,4,FALSE)="Base Increase",VLOOKUP(I286,Inputs!$A$7:$G$16,4,FALSE),0),0)</f>
        <v>0</v>
      </c>
      <c r="Q286" s="5">
        <f>IFERROR(IF(F286=1,IF(VLOOKUP(I286,Inputs!$A$20:$G$29,5,FALSE)="Base Increase",VLOOKUP(I286,Inputs!$A$7:$G$16,5,FALSE),0),0),0)</f>
        <v>0</v>
      </c>
      <c r="R286" s="5">
        <f>IFERROR(IF(G286=1,IF(VLOOKUP(I286,Inputs!$A$20:$G$29,6,FALSE)="Base Increase",VLOOKUP(I286,Inputs!$A$7:$G$16,6,FALSE),0),0),0)</f>
        <v>0</v>
      </c>
      <c r="S286" s="5">
        <f>IFERROR(IF(H286=1,IF(VLOOKUP(I286,Inputs!$A$20:$G$29,7,FALSE)="Base Increase",VLOOKUP(I286,Inputs!$A$7:$G$16,7,FALSE),0),0),0)</f>
        <v>0</v>
      </c>
      <c r="T286" s="5">
        <f t="shared" si="24"/>
        <v>0</v>
      </c>
      <c r="U286" s="5">
        <f t="shared" si="25"/>
        <v>0</v>
      </c>
      <c r="V286" s="5">
        <f t="shared" si="26"/>
        <v>0</v>
      </c>
      <c r="W286" s="5">
        <f t="shared" si="27"/>
        <v>0</v>
      </c>
      <c r="X286" s="5">
        <f>IF(AND(I286&lt;=4,V286&gt;Inputs!$B$32),MAX(C286,Inputs!$B$32),V286)</f>
        <v>0</v>
      </c>
      <c r="Y286" s="5">
        <f>IF(AND(I286&lt;=4,W286&gt;Inputs!$B$32),MAX(C286,Inputs!$B$32),W286)</f>
        <v>0</v>
      </c>
      <c r="Z286" s="5">
        <f>IF(AND(I286&lt;=7,X286&gt;Inputs!$B$33),MAX(C286,Inputs!$B$33),X286)</f>
        <v>0</v>
      </c>
      <c r="AA286" s="5">
        <f>IF(W286&gt;Inputs!$B$34,Inputs!$B$34,Y286)</f>
        <v>0</v>
      </c>
      <c r="AB286" s="5">
        <f>IF(Z286&gt;Inputs!$B$34,Inputs!$B$34,Z286)</f>
        <v>0</v>
      </c>
      <c r="AC286" s="5">
        <f>IF(AA286&gt;Inputs!$B$34,Inputs!$B$34,AA286)</f>
        <v>0</v>
      </c>
      <c r="AD286" s="11">
        <f t="shared" si="28"/>
        <v>0</v>
      </c>
      <c r="AE286" s="11">
        <f t="shared" si="29"/>
        <v>0</v>
      </c>
    </row>
    <row r="287" spans="1:31" x14ac:dyDescent="0.25">
      <c r="A287" s="1">
        <f>'Salary and Rating'!A288</f>
        <v>0</v>
      </c>
      <c r="B287" s="1">
        <f>'Salary and Rating'!B288</f>
        <v>0</v>
      </c>
      <c r="C287" s="13">
        <f>IF(AND(D287=0,E287=1),'Salary and Rating'!C288,'2012-2013'!AD287)</f>
        <v>0</v>
      </c>
      <c r="D287" s="5">
        <v>0</v>
      </c>
      <c r="E287" s="5">
        <v>0</v>
      </c>
      <c r="F287" s="5">
        <v>0</v>
      </c>
      <c r="G287" s="5">
        <v>0</v>
      </c>
      <c r="H287" s="5">
        <v>0</v>
      </c>
      <c r="I287" s="5">
        <f>'Salary and Rating'!K288</f>
        <v>0</v>
      </c>
      <c r="J287" s="5">
        <f>IFERROR(IF(VLOOKUP(I287,Inputs!$A$20:$G$29,3,FALSE)="Stipend Award",VLOOKUP(I287,Inputs!$A$7:$G$16,3,FALSE),0),0)</f>
        <v>0</v>
      </c>
      <c r="K287" s="5">
        <f>IFERROR(IF(VLOOKUP(I287,Inputs!$A$20:$G$29,4,FALSE)="Stipend Award",VLOOKUP(I287,Inputs!$A$7:$G$16,4,FALSE),0),0)</f>
        <v>0</v>
      </c>
      <c r="L287" s="5">
        <f>IFERROR(IF(F287=1,IF(VLOOKUP(I287,Inputs!$A$20:$G$29,5,FALSE)="Stipend Award",VLOOKUP(I287,Inputs!$A$7:$G$16,5,FALSE),0),0),0)</f>
        <v>0</v>
      </c>
      <c r="M287" s="5">
        <f>IFERROR(IF(G287=1,IF(VLOOKUP(I287,Inputs!$A$20:$G$29,6,FALSE)="Stipend Award",VLOOKUP(I287,Inputs!$A$7:$G$16,6,FALSE),0),0),0)</f>
        <v>0</v>
      </c>
      <c r="N287" s="5">
        <f>IFERROR(IF(H287=1,IF(VLOOKUP(I287,Inputs!$A$20:$G$29,7,FALSE)="Stipend Award",VLOOKUP(I287,Inputs!$A$7:$G$16,7,FALSE),0),0),0)</f>
        <v>0</v>
      </c>
      <c r="O287" s="5">
        <f>IFERROR(IF(VLOOKUP(I287,Inputs!$A$20:$G$29,3,FALSE)="Base Increase",VLOOKUP(I287,Inputs!$A$7:$G$16,3,FALSE),0),0)</f>
        <v>0</v>
      </c>
      <c r="P287" s="5">
        <f>IFERROR(IF(VLOOKUP(I287,Inputs!$A$20:$G$29,4,FALSE)="Base Increase",VLOOKUP(I287,Inputs!$A$7:$G$16,4,FALSE),0),0)</f>
        <v>0</v>
      </c>
      <c r="Q287" s="5">
        <f>IFERROR(IF(F287=1,IF(VLOOKUP(I287,Inputs!$A$20:$G$29,5,FALSE)="Base Increase",VLOOKUP(I287,Inputs!$A$7:$G$16,5,FALSE),0),0),0)</f>
        <v>0</v>
      </c>
      <c r="R287" s="5">
        <f>IFERROR(IF(G287=1,IF(VLOOKUP(I287,Inputs!$A$20:$G$29,6,FALSE)="Base Increase",VLOOKUP(I287,Inputs!$A$7:$G$16,6,FALSE),0),0),0)</f>
        <v>0</v>
      </c>
      <c r="S287" s="5">
        <f>IFERROR(IF(H287=1,IF(VLOOKUP(I287,Inputs!$A$20:$G$29,7,FALSE)="Base Increase",VLOOKUP(I287,Inputs!$A$7:$G$16,7,FALSE),0),0),0)</f>
        <v>0</v>
      </c>
      <c r="T287" s="5">
        <f t="shared" si="24"/>
        <v>0</v>
      </c>
      <c r="U287" s="5">
        <f t="shared" si="25"/>
        <v>0</v>
      </c>
      <c r="V287" s="5">
        <f t="shared" si="26"/>
        <v>0</v>
      </c>
      <c r="W287" s="5">
        <f t="shared" si="27"/>
        <v>0</v>
      </c>
      <c r="X287" s="5">
        <f>IF(AND(I287&lt;=4,V287&gt;Inputs!$B$32),MAX(C287,Inputs!$B$32),V287)</f>
        <v>0</v>
      </c>
      <c r="Y287" s="5">
        <f>IF(AND(I287&lt;=4,W287&gt;Inputs!$B$32),MAX(C287,Inputs!$B$32),W287)</f>
        <v>0</v>
      </c>
      <c r="Z287" s="5">
        <f>IF(AND(I287&lt;=7,X287&gt;Inputs!$B$33),MAX(C287,Inputs!$B$33),X287)</f>
        <v>0</v>
      </c>
      <c r="AA287" s="5">
        <f>IF(W287&gt;Inputs!$B$34,Inputs!$B$34,Y287)</f>
        <v>0</v>
      </c>
      <c r="AB287" s="5">
        <f>IF(Z287&gt;Inputs!$B$34,Inputs!$B$34,Z287)</f>
        <v>0</v>
      </c>
      <c r="AC287" s="5">
        <f>IF(AA287&gt;Inputs!$B$34,Inputs!$B$34,AA287)</f>
        <v>0</v>
      </c>
      <c r="AD287" s="11">
        <f t="shared" si="28"/>
        <v>0</v>
      </c>
      <c r="AE287" s="11">
        <f t="shared" si="29"/>
        <v>0</v>
      </c>
    </row>
    <row r="288" spans="1:31" x14ac:dyDescent="0.25">
      <c r="A288" s="1">
        <f>'Salary and Rating'!A289</f>
        <v>0</v>
      </c>
      <c r="B288" s="1">
        <f>'Salary and Rating'!B289</f>
        <v>0</v>
      </c>
      <c r="C288" s="13">
        <f>IF(AND(D288=0,E288=1),'Salary and Rating'!C289,'2012-2013'!AD288)</f>
        <v>0</v>
      </c>
      <c r="D288" s="5">
        <v>0</v>
      </c>
      <c r="E288" s="5">
        <v>0</v>
      </c>
      <c r="F288" s="5">
        <v>0</v>
      </c>
      <c r="G288" s="5">
        <v>0</v>
      </c>
      <c r="H288" s="5">
        <v>0</v>
      </c>
      <c r="I288" s="5">
        <f>'Salary and Rating'!K289</f>
        <v>0</v>
      </c>
      <c r="J288" s="5">
        <f>IFERROR(IF(VLOOKUP(I288,Inputs!$A$20:$G$29,3,FALSE)="Stipend Award",VLOOKUP(I288,Inputs!$A$7:$G$16,3,FALSE),0),0)</f>
        <v>0</v>
      </c>
      <c r="K288" s="5">
        <f>IFERROR(IF(VLOOKUP(I288,Inputs!$A$20:$G$29,4,FALSE)="Stipend Award",VLOOKUP(I288,Inputs!$A$7:$G$16,4,FALSE),0),0)</f>
        <v>0</v>
      </c>
      <c r="L288" s="5">
        <f>IFERROR(IF(F288=1,IF(VLOOKUP(I288,Inputs!$A$20:$G$29,5,FALSE)="Stipend Award",VLOOKUP(I288,Inputs!$A$7:$G$16,5,FALSE),0),0),0)</f>
        <v>0</v>
      </c>
      <c r="M288" s="5">
        <f>IFERROR(IF(G288=1,IF(VLOOKUP(I288,Inputs!$A$20:$G$29,6,FALSE)="Stipend Award",VLOOKUP(I288,Inputs!$A$7:$G$16,6,FALSE),0),0),0)</f>
        <v>0</v>
      </c>
      <c r="N288" s="5">
        <f>IFERROR(IF(H288=1,IF(VLOOKUP(I288,Inputs!$A$20:$G$29,7,FALSE)="Stipend Award",VLOOKUP(I288,Inputs!$A$7:$G$16,7,FALSE),0),0),0)</f>
        <v>0</v>
      </c>
      <c r="O288" s="5">
        <f>IFERROR(IF(VLOOKUP(I288,Inputs!$A$20:$G$29,3,FALSE)="Base Increase",VLOOKUP(I288,Inputs!$A$7:$G$16,3,FALSE),0),0)</f>
        <v>0</v>
      </c>
      <c r="P288" s="5">
        <f>IFERROR(IF(VLOOKUP(I288,Inputs!$A$20:$G$29,4,FALSE)="Base Increase",VLOOKUP(I288,Inputs!$A$7:$G$16,4,FALSE),0),0)</f>
        <v>0</v>
      </c>
      <c r="Q288" s="5">
        <f>IFERROR(IF(F288=1,IF(VLOOKUP(I288,Inputs!$A$20:$G$29,5,FALSE)="Base Increase",VLOOKUP(I288,Inputs!$A$7:$G$16,5,FALSE),0),0),0)</f>
        <v>0</v>
      </c>
      <c r="R288" s="5">
        <f>IFERROR(IF(G288=1,IF(VLOOKUP(I288,Inputs!$A$20:$G$29,6,FALSE)="Base Increase",VLOOKUP(I288,Inputs!$A$7:$G$16,6,FALSE),0),0),0)</f>
        <v>0</v>
      </c>
      <c r="S288" s="5">
        <f>IFERROR(IF(H288=1,IF(VLOOKUP(I288,Inputs!$A$20:$G$29,7,FALSE)="Base Increase",VLOOKUP(I288,Inputs!$A$7:$G$16,7,FALSE),0),0),0)</f>
        <v>0</v>
      </c>
      <c r="T288" s="5">
        <f t="shared" si="24"/>
        <v>0</v>
      </c>
      <c r="U288" s="5">
        <f t="shared" si="25"/>
        <v>0</v>
      </c>
      <c r="V288" s="5">
        <f t="shared" si="26"/>
        <v>0</v>
      </c>
      <c r="W288" s="5">
        <f t="shared" si="27"/>
        <v>0</v>
      </c>
      <c r="X288" s="5">
        <f>IF(AND(I288&lt;=4,V288&gt;Inputs!$B$32),MAX(C288,Inputs!$B$32),V288)</f>
        <v>0</v>
      </c>
      <c r="Y288" s="5">
        <f>IF(AND(I288&lt;=4,W288&gt;Inputs!$B$32),MAX(C288,Inputs!$B$32),W288)</f>
        <v>0</v>
      </c>
      <c r="Z288" s="5">
        <f>IF(AND(I288&lt;=7,X288&gt;Inputs!$B$33),MAX(C288,Inputs!$B$33),X288)</f>
        <v>0</v>
      </c>
      <c r="AA288" s="5">
        <f>IF(W288&gt;Inputs!$B$34,Inputs!$B$34,Y288)</f>
        <v>0</v>
      </c>
      <c r="AB288" s="5">
        <f>IF(Z288&gt;Inputs!$B$34,Inputs!$B$34,Z288)</f>
        <v>0</v>
      </c>
      <c r="AC288" s="5">
        <f>IF(AA288&gt;Inputs!$B$34,Inputs!$B$34,AA288)</f>
        <v>0</v>
      </c>
      <c r="AD288" s="11">
        <f t="shared" si="28"/>
        <v>0</v>
      </c>
      <c r="AE288" s="11">
        <f t="shared" si="29"/>
        <v>0</v>
      </c>
    </row>
    <row r="289" spans="1:31" x14ac:dyDescent="0.25">
      <c r="A289" s="1">
        <f>'Salary and Rating'!A290</f>
        <v>0</v>
      </c>
      <c r="B289" s="1">
        <f>'Salary and Rating'!B290</f>
        <v>0</v>
      </c>
      <c r="C289" s="13">
        <f>IF(AND(D289=0,E289=1),'Salary and Rating'!C290,'2012-2013'!AD289)</f>
        <v>0</v>
      </c>
      <c r="D289" s="5">
        <v>0</v>
      </c>
      <c r="E289" s="5">
        <v>0</v>
      </c>
      <c r="F289" s="5">
        <v>0</v>
      </c>
      <c r="G289" s="5">
        <v>0</v>
      </c>
      <c r="H289" s="5">
        <v>0</v>
      </c>
      <c r="I289" s="5">
        <f>'Salary and Rating'!K290</f>
        <v>0</v>
      </c>
      <c r="J289" s="5">
        <f>IFERROR(IF(VLOOKUP(I289,Inputs!$A$20:$G$29,3,FALSE)="Stipend Award",VLOOKUP(I289,Inputs!$A$7:$G$16,3,FALSE),0),0)</f>
        <v>0</v>
      </c>
      <c r="K289" s="5">
        <f>IFERROR(IF(VLOOKUP(I289,Inputs!$A$20:$G$29,4,FALSE)="Stipend Award",VLOOKUP(I289,Inputs!$A$7:$G$16,4,FALSE),0),0)</f>
        <v>0</v>
      </c>
      <c r="L289" s="5">
        <f>IFERROR(IF(F289=1,IF(VLOOKUP(I289,Inputs!$A$20:$G$29,5,FALSE)="Stipend Award",VLOOKUP(I289,Inputs!$A$7:$G$16,5,FALSE),0),0),0)</f>
        <v>0</v>
      </c>
      <c r="M289" s="5">
        <f>IFERROR(IF(G289=1,IF(VLOOKUP(I289,Inputs!$A$20:$G$29,6,FALSE)="Stipend Award",VLOOKUP(I289,Inputs!$A$7:$G$16,6,FALSE),0),0),0)</f>
        <v>0</v>
      </c>
      <c r="N289" s="5">
        <f>IFERROR(IF(H289=1,IF(VLOOKUP(I289,Inputs!$A$20:$G$29,7,FALSE)="Stipend Award",VLOOKUP(I289,Inputs!$A$7:$G$16,7,FALSE),0),0),0)</f>
        <v>0</v>
      </c>
      <c r="O289" s="5">
        <f>IFERROR(IF(VLOOKUP(I289,Inputs!$A$20:$G$29,3,FALSE)="Base Increase",VLOOKUP(I289,Inputs!$A$7:$G$16,3,FALSE),0),0)</f>
        <v>0</v>
      </c>
      <c r="P289" s="5">
        <f>IFERROR(IF(VLOOKUP(I289,Inputs!$A$20:$G$29,4,FALSE)="Base Increase",VLOOKUP(I289,Inputs!$A$7:$G$16,4,FALSE),0),0)</f>
        <v>0</v>
      </c>
      <c r="Q289" s="5">
        <f>IFERROR(IF(F289=1,IF(VLOOKUP(I289,Inputs!$A$20:$G$29,5,FALSE)="Base Increase",VLOOKUP(I289,Inputs!$A$7:$G$16,5,FALSE),0),0),0)</f>
        <v>0</v>
      </c>
      <c r="R289" s="5">
        <f>IFERROR(IF(G289=1,IF(VLOOKUP(I289,Inputs!$A$20:$G$29,6,FALSE)="Base Increase",VLOOKUP(I289,Inputs!$A$7:$G$16,6,FALSE),0),0),0)</f>
        <v>0</v>
      </c>
      <c r="S289" s="5">
        <f>IFERROR(IF(H289=1,IF(VLOOKUP(I289,Inputs!$A$20:$G$29,7,FALSE)="Base Increase",VLOOKUP(I289,Inputs!$A$7:$G$16,7,FALSE),0),0),0)</f>
        <v>0</v>
      </c>
      <c r="T289" s="5">
        <f t="shared" si="24"/>
        <v>0</v>
      </c>
      <c r="U289" s="5">
        <f t="shared" si="25"/>
        <v>0</v>
      </c>
      <c r="V289" s="5">
        <f t="shared" si="26"/>
        <v>0</v>
      </c>
      <c r="W289" s="5">
        <f t="shared" si="27"/>
        <v>0</v>
      </c>
      <c r="X289" s="5">
        <f>IF(AND(I289&lt;=4,V289&gt;Inputs!$B$32),MAX(C289,Inputs!$B$32),V289)</f>
        <v>0</v>
      </c>
      <c r="Y289" s="5">
        <f>IF(AND(I289&lt;=4,W289&gt;Inputs!$B$32),MAX(C289,Inputs!$B$32),W289)</f>
        <v>0</v>
      </c>
      <c r="Z289" s="5">
        <f>IF(AND(I289&lt;=7,X289&gt;Inputs!$B$33),MAX(C289,Inputs!$B$33),X289)</f>
        <v>0</v>
      </c>
      <c r="AA289" s="5">
        <f>IF(W289&gt;Inputs!$B$34,Inputs!$B$34,Y289)</f>
        <v>0</v>
      </c>
      <c r="AB289" s="5">
        <f>IF(Z289&gt;Inputs!$B$34,Inputs!$B$34,Z289)</f>
        <v>0</v>
      </c>
      <c r="AC289" s="5">
        <f>IF(AA289&gt;Inputs!$B$34,Inputs!$B$34,AA289)</f>
        <v>0</v>
      </c>
      <c r="AD289" s="11">
        <f t="shared" si="28"/>
        <v>0</v>
      </c>
      <c r="AE289" s="11">
        <f t="shared" si="29"/>
        <v>0</v>
      </c>
    </row>
    <row r="290" spans="1:31" x14ac:dyDescent="0.25">
      <c r="A290" s="1">
        <f>'Salary and Rating'!A291</f>
        <v>0</v>
      </c>
      <c r="B290" s="1">
        <f>'Salary and Rating'!B291</f>
        <v>0</v>
      </c>
      <c r="C290" s="13">
        <f>IF(AND(D290=0,E290=1),'Salary and Rating'!C291,'2012-2013'!AD290)</f>
        <v>0</v>
      </c>
      <c r="D290" s="5">
        <v>0</v>
      </c>
      <c r="E290" s="5">
        <v>0</v>
      </c>
      <c r="F290" s="5">
        <v>0</v>
      </c>
      <c r="G290" s="5">
        <v>0</v>
      </c>
      <c r="H290" s="5">
        <v>0</v>
      </c>
      <c r="I290" s="5">
        <f>'Salary and Rating'!K291</f>
        <v>0</v>
      </c>
      <c r="J290" s="5">
        <f>IFERROR(IF(VLOOKUP(I290,Inputs!$A$20:$G$29,3,FALSE)="Stipend Award",VLOOKUP(I290,Inputs!$A$7:$G$16,3,FALSE),0),0)</f>
        <v>0</v>
      </c>
      <c r="K290" s="5">
        <f>IFERROR(IF(VLOOKUP(I290,Inputs!$A$20:$G$29,4,FALSE)="Stipend Award",VLOOKUP(I290,Inputs!$A$7:$G$16,4,FALSE),0),0)</f>
        <v>0</v>
      </c>
      <c r="L290" s="5">
        <f>IFERROR(IF(F290=1,IF(VLOOKUP(I290,Inputs!$A$20:$G$29,5,FALSE)="Stipend Award",VLOOKUP(I290,Inputs!$A$7:$G$16,5,FALSE),0),0),0)</f>
        <v>0</v>
      </c>
      <c r="M290" s="5">
        <f>IFERROR(IF(G290=1,IF(VLOOKUP(I290,Inputs!$A$20:$G$29,6,FALSE)="Stipend Award",VLOOKUP(I290,Inputs!$A$7:$G$16,6,FALSE),0),0),0)</f>
        <v>0</v>
      </c>
      <c r="N290" s="5">
        <f>IFERROR(IF(H290=1,IF(VLOOKUP(I290,Inputs!$A$20:$G$29,7,FALSE)="Stipend Award",VLOOKUP(I290,Inputs!$A$7:$G$16,7,FALSE),0),0),0)</f>
        <v>0</v>
      </c>
      <c r="O290" s="5">
        <f>IFERROR(IF(VLOOKUP(I290,Inputs!$A$20:$G$29,3,FALSE)="Base Increase",VLOOKUP(I290,Inputs!$A$7:$G$16,3,FALSE),0),0)</f>
        <v>0</v>
      </c>
      <c r="P290" s="5">
        <f>IFERROR(IF(VLOOKUP(I290,Inputs!$A$20:$G$29,4,FALSE)="Base Increase",VLOOKUP(I290,Inputs!$A$7:$G$16,4,FALSE),0),0)</f>
        <v>0</v>
      </c>
      <c r="Q290" s="5">
        <f>IFERROR(IF(F290=1,IF(VLOOKUP(I290,Inputs!$A$20:$G$29,5,FALSE)="Base Increase",VLOOKUP(I290,Inputs!$A$7:$G$16,5,FALSE),0),0),0)</f>
        <v>0</v>
      </c>
      <c r="R290" s="5">
        <f>IFERROR(IF(G290=1,IF(VLOOKUP(I290,Inputs!$A$20:$G$29,6,FALSE)="Base Increase",VLOOKUP(I290,Inputs!$A$7:$G$16,6,FALSE),0),0),0)</f>
        <v>0</v>
      </c>
      <c r="S290" s="5">
        <f>IFERROR(IF(H290=1,IF(VLOOKUP(I290,Inputs!$A$20:$G$29,7,FALSE)="Base Increase",VLOOKUP(I290,Inputs!$A$7:$G$16,7,FALSE),0),0),0)</f>
        <v>0</v>
      </c>
      <c r="T290" s="5">
        <f t="shared" si="24"/>
        <v>0</v>
      </c>
      <c r="U290" s="5">
        <f t="shared" si="25"/>
        <v>0</v>
      </c>
      <c r="V290" s="5">
        <f t="shared" si="26"/>
        <v>0</v>
      </c>
      <c r="W290" s="5">
        <f t="shared" si="27"/>
        <v>0</v>
      </c>
      <c r="X290" s="5">
        <f>IF(AND(I290&lt;=4,V290&gt;Inputs!$B$32),MAX(C290,Inputs!$B$32),V290)</f>
        <v>0</v>
      </c>
      <c r="Y290" s="5">
        <f>IF(AND(I290&lt;=4,W290&gt;Inputs!$B$32),MAX(C290,Inputs!$B$32),W290)</f>
        <v>0</v>
      </c>
      <c r="Z290" s="5">
        <f>IF(AND(I290&lt;=7,X290&gt;Inputs!$B$33),MAX(C290,Inputs!$B$33),X290)</f>
        <v>0</v>
      </c>
      <c r="AA290" s="5">
        <f>IF(W290&gt;Inputs!$B$34,Inputs!$B$34,Y290)</f>
        <v>0</v>
      </c>
      <c r="AB290" s="5">
        <f>IF(Z290&gt;Inputs!$B$34,Inputs!$B$34,Z290)</f>
        <v>0</v>
      </c>
      <c r="AC290" s="5">
        <f>IF(AA290&gt;Inputs!$B$34,Inputs!$B$34,AA290)</f>
        <v>0</v>
      </c>
      <c r="AD290" s="11">
        <f t="shared" si="28"/>
        <v>0</v>
      </c>
      <c r="AE290" s="11">
        <f t="shared" si="29"/>
        <v>0</v>
      </c>
    </row>
    <row r="291" spans="1:31" x14ac:dyDescent="0.25">
      <c r="A291" s="1">
        <f>'Salary and Rating'!A292</f>
        <v>0</v>
      </c>
      <c r="B291" s="1">
        <f>'Salary and Rating'!B292</f>
        <v>0</v>
      </c>
      <c r="C291" s="13">
        <f>IF(AND(D291=0,E291=1),'Salary and Rating'!C292,'2012-2013'!AD291)</f>
        <v>0</v>
      </c>
      <c r="D291" s="5">
        <v>0</v>
      </c>
      <c r="E291" s="5">
        <v>0</v>
      </c>
      <c r="F291" s="5">
        <v>0</v>
      </c>
      <c r="G291" s="5">
        <v>0</v>
      </c>
      <c r="H291" s="5">
        <v>0</v>
      </c>
      <c r="I291" s="5">
        <f>'Salary and Rating'!K292</f>
        <v>0</v>
      </c>
      <c r="J291" s="5">
        <f>IFERROR(IF(VLOOKUP(I291,Inputs!$A$20:$G$29,3,FALSE)="Stipend Award",VLOOKUP(I291,Inputs!$A$7:$G$16,3,FALSE),0),0)</f>
        <v>0</v>
      </c>
      <c r="K291" s="5">
        <f>IFERROR(IF(VLOOKUP(I291,Inputs!$A$20:$G$29,4,FALSE)="Stipend Award",VLOOKUP(I291,Inputs!$A$7:$G$16,4,FALSE),0),0)</f>
        <v>0</v>
      </c>
      <c r="L291" s="5">
        <f>IFERROR(IF(F291=1,IF(VLOOKUP(I291,Inputs!$A$20:$G$29,5,FALSE)="Stipend Award",VLOOKUP(I291,Inputs!$A$7:$G$16,5,FALSE),0),0),0)</f>
        <v>0</v>
      </c>
      <c r="M291" s="5">
        <f>IFERROR(IF(G291=1,IF(VLOOKUP(I291,Inputs!$A$20:$G$29,6,FALSE)="Stipend Award",VLOOKUP(I291,Inputs!$A$7:$G$16,6,FALSE),0),0),0)</f>
        <v>0</v>
      </c>
      <c r="N291" s="5">
        <f>IFERROR(IF(H291=1,IF(VLOOKUP(I291,Inputs!$A$20:$G$29,7,FALSE)="Stipend Award",VLOOKUP(I291,Inputs!$A$7:$G$16,7,FALSE),0),0),0)</f>
        <v>0</v>
      </c>
      <c r="O291" s="5">
        <f>IFERROR(IF(VLOOKUP(I291,Inputs!$A$20:$G$29,3,FALSE)="Base Increase",VLOOKUP(I291,Inputs!$A$7:$G$16,3,FALSE),0),0)</f>
        <v>0</v>
      </c>
      <c r="P291" s="5">
        <f>IFERROR(IF(VLOOKUP(I291,Inputs!$A$20:$G$29,4,FALSE)="Base Increase",VLOOKUP(I291,Inputs!$A$7:$G$16,4,FALSE),0),0)</f>
        <v>0</v>
      </c>
      <c r="Q291" s="5">
        <f>IFERROR(IF(F291=1,IF(VLOOKUP(I291,Inputs!$A$20:$G$29,5,FALSE)="Base Increase",VLOOKUP(I291,Inputs!$A$7:$G$16,5,FALSE),0),0),0)</f>
        <v>0</v>
      </c>
      <c r="R291" s="5">
        <f>IFERROR(IF(G291=1,IF(VLOOKUP(I291,Inputs!$A$20:$G$29,6,FALSE)="Base Increase",VLOOKUP(I291,Inputs!$A$7:$G$16,6,FALSE),0),0),0)</f>
        <v>0</v>
      </c>
      <c r="S291" s="5">
        <f>IFERROR(IF(H291=1,IF(VLOOKUP(I291,Inputs!$A$20:$G$29,7,FALSE)="Base Increase",VLOOKUP(I291,Inputs!$A$7:$G$16,7,FALSE),0),0),0)</f>
        <v>0</v>
      </c>
      <c r="T291" s="5">
        <f t="shared" si="24"/>
        <v>0</v>
      </c>
      <c r="U291" s="5">
        <f t="shared" si="25"/>
        <v>0</v>
      </c>
      <c r="V291" s="5">
        <f t="shared" si="26"/>
        <v>0</v>
      </c>
      <c r="W291" s="5">
        <f t="shared" si="27"/>
        <v>0</v>
      </c>
      <c r="X291" s="5">
        <f>IF(AND(I291&lt;=4,V291&gt;Inputs!$B$32),MAX(C291,Inputs!$B$32),V291)</f>
        <v>0</v>
      </c>
      <c r="Y291" s="5">
        <f>IF(AND(I291&lt;=4,W291&gt;Inputs!$B$32),MAX(C291,Inputs!$B$32),W291)</f>
        <v>0</v>
      </c>
      <c r="Z291" s="5">
        <f>IF(AND(I291&lt;=7,X291&gt;Inputs!$B$33),MAX(C291,Inputs!$B$33),X291)</f>
        <v>0</v>
      </c>
      <c r="AA291" s="5">
        <f>IF(W291&gt;Inputs!$B$34,Inputs!$B$34,Y291)</f>
        <v>0</v>
      </c>
      <c r="AB291" s="5">
        <f>IF(Z291&gt;Inputs!$B$34,Inputs!$B$34,Z291)</f>
        <v>0</v>
      </c>
      <c r="AC291" s="5">
        <f>IF(AA291&gt;Inputs!$B$34,Inputs!$B$34,AA291)</f>
        <v>0</v>
      </c>
      <c r="AD291" s="11">
        <f t="shared" si="28"/>
        <v>0</v>
      </c>
      <c r="AE291" s="11">
        <f t="shared" si="29"/>
        <v>0</v>
      </c>
    </row>
    <row r="292" spans="1:31" x14ac:dyDescent="0.25">
      <c r="A292" s="1">
        <f>'Salary and Rating'!A293</f>
        <v>0</v>
      </c>
      <c r="B292" s="1">
        <f>'Salary and Rating'!B293</f>
        <v>0</v>
      </c>
      <c r="C292" s="13">
        <f>IF(AND(D292=0,E292=1),'Salary and Rating'!C293,'2012-2013'!AD292)</f>
        <v>0</v>
      </c>
      <c r="D292" s="5">
        <v>0</v>
      </c>
      <c r="E292" s="5">
        <v>0</v>
      </c>
      <c r="F292" s="5">
        <v>0</v>
      </c>
      <c r="G292" s="5">
        <v>0</v>
      </c>
      <c r="H292" s="5">
        <v>0</v>
      </c>
      <c r="I292" s="5">
        <f>'Salary and Rating'!K293</f>
        <v>0</v>
      </c>
      <c r="J292" s="5">
        <f>IFERROR(IF(VLOOKUP(I292,Inputs!$A$20:$G$29,3,FALSE)="Stipend Award",VLOOKUP(I292,Inputs!$A$7:$G$16,3,FALSE),0),0)</f>
        <v>0</v>
      </c>
      <c r="K292" s="5">
        <f>IFERROR(IF(VLOOKUP(I292,Inputs!$A$20:$G$29,4,FALSE)="Stipend Award",VLOOKUP(I292,Inputs!$A$7:$G$16,4,FALSE),0),0)</f>
        <v>0</v>
      </c>
      <c r="L292" s="5">
        <f>IFERROR(IF(F292=1,IF(VLOOKUP(I292,Inputs!$A$20:$G$29,5,FALSE)="Stipend Award",VLOOKUP(I292,Inputs!$A$7:$G$16,5,FALSE),0),0),0)</f>
        <v>0</v>
      </c>
      <c r="M292" s="5">
        <f>IFERROR(IF(G292=1,IF(VLOOKUP(I292,Inputs!$A$20:$G$29,6,FALSE)="Stipend Award",VLOOKUP(I292,Inputs!$A$7:$G$16,6,FALSE),0),0),0)</f>
        <v>0</v>
      </c>
      <c r="N292" s="5">
        <f>IFERROR(IF(H292=1,IF(VLOOKUP(I292,Inputs!$A$20:$G$29,7,FALSE)="Stipend Award",VLOOKUP(I292,Inputs!$A$7:$G$16,7,FALSE),0),0),0)</f>
        <v>0</v>
      </c>
      <c r="O292" s="5">
        <f>IFERROR(IF(VLOOKUP(I292,Inputs!$A$20:$G$29,3,FALSE)="Base Increase",VLOOKUP(I292,Inputs!$A$7:$G$16,3,FALSE),0),0)</f>
        <v>0</v>
      </c>
      <c r="P292" s="5">
        <f>IFERROR(IF(VLOOKUP(I292,Inputs!$A$20:$G$29,4,FALSE)="Base Increase",VLOOKUP(I292,Inputs!$A$7:$G$16,4,FALSE),0),0)</f>
        <v>0</v>
      </c>
      <c r="Q292" s="5">
        <f>IFERROR(IF(F292=1,IF(VLOOKUP(I292,Inputs!$A$20:$G$29,5,FALSE)="Base Increase",VLOOKUP(I292,Inputs!$A$7:$G$16,5,FALSE),0),0),0)</f>
        <v>0</v>
      </c>
      <c r="R292" s="5">
        <f>IFERROR(IF(G292=1,IF(VLOOKUP(I292,Inputs!$A$20:$G$29,6,FALSE)="Base Increase",VLOOKUP(I292,Inputs!$A$7:$G$16,6,FALSE),0),0),0)</f>
        <v>0</v>
      </c>
      <c r="S292" s="5">
        <f>IFERROR(IF(H292=1,IF(VLOOKUP(I292,Inputs!$A$20:$G$29,7,FALSE)="Base Increase",VLOOKUP(I292,Inputs!$A$7:$G$16,7,FALSE),0),0),0)</f>
        <v>0</v>
      </c>
      <c r="T292" s="5">
        <f t="shared" si="24"/>
        <v>0</v>
      </c>
      <c r="U292" s="5">
        <f t="shared" si="25"/>
        <v>0</v>
      </c>
      <c r="V292" s="5">
        <f t="shared" si="26"/>
        <v>0</v>
      </c>
      <c r="W292" s="5">
        <f t="shared" si="27"/>
        <v>0</v>
      </c>
      <c r="X292" s="5">
        <f>IF(AND(I292&lt;=4,V292&gt;Inputs!$B$32),MAX(C292,Inputs!$B$32),V292)</f>
        <v>0</v>
      </c>
      <c r="Y292" s="5">
        <f>IF(AND(I292&lt;=4,W292&gt;Inputs!$B$32),MAX(C292,Inputs!$B$32),W292)</f>
        <v>0</v>
      </c>
      <c r="Z292" s="5">
        <f>IF(AND(I292&lt;=7,X292&gt;Inputs!$B$33),MAX(C292,Inputs!$B$33),X292)</f>
        <v>0</v>
      </c>
      <c r="AA292" s="5">
        <f>IF(W292&gt;Inputs!$B$34,Inputs!$B$34,Y292)</f>
        <v>0</v>
      </c>
      <c r="AB292" s="5">
        <f>IF(Z292&gt;Inputs!$B$34,Inputs!$B$34,Z292)</f>
        <v>0</v>
      </c>
      <c r="AC292" s="5">
        <f>IF(AA292&gt;Inputs!$B$34,Inputs!$B$34,AA292)</f>
        <v>0</v>
      </c>
      <c r="AD292" s="11">
        <f t="shared" si="28"/>
        <v>0</v>
      </c>
      <c r="AE292" s="11">
        <f t="shared" si="29"/>
        <v>0</v>
      </c>
    </row>
    <row r="293" spans="1:31" x14ac:dyDescent="0.25">
      <c r="A293" s="1">
        <f>'Salary and Rating'!A294</f>
        <v>0</v>
      </c>
      <c r="B293" s="1">
        <f>'Salary and Rating'!B294</f>
        <v>0</v>
      </c>
      <c r="C293" s="13">
        <f>IF(AND(D293=0,E293=1),'Salary and Rating'!C294,'2012-2013'!AD293)</f>
        <v>0</v>
      </c>
      <c r="D293" s="5">
        <v>0</v>
      </c>
      <c r="E293" s="5">
        <v>0</v>
      </c>
      <c r="F293" s="5">
        <v>0</v>
      </c>
      <c r="G293" s="5">
        <v>0</v>
      </c>
      <c r="H293" s="5">
        <v>0</v>
      </c>
      <c r="I293" s="5">
        <f>'Salary and Rating'!K294</f>
        <v>0</v>
      </c>
      <c r="J293" s="5">
        <f>IFERROR(IF(VLOOKUP(I293,Inputs!$A$20:$G$29,3,FALSE)="Stipend Award",VLOOKUP(I293,Inputs!$A$7:$G$16,3,FALSE),0),0)</f>
        <v>0</v>
      </c>
      <c r="K293" s="5">
        <f>IFERROR(IF(VLOOKUP(I293,Inputs!$A$20:$G$29,4,FALSE)="Stipend Award",VLOOKUP(I293,Inputs!$A$7:$G$16,4,FALSE),0),0)</f>
        <v>0</v>
      </c>
      <c r="L293" s="5">
        <f>IFERROR(IF(F293=1,IF(VLOOKUP(I293,Inputs!$A$20:$G$29,5,FALSE)="Stipend Award",VLOOKUP(I293,Inputs!$A$7:$G$16,5,FALSE),0),0),0)</f>
        <v>0</v>
      </c>
      <c r="M293" s="5">
        <f>IFERROR(IF(G293=1,IF(VLOOKUP(I293,Inputs!$A$20:$G$29,6,FALSE)="Stipend Award",VLOOKUP(I293,Inputs!$A$7:$G$16,6,FALSE),0),0),0)</f>
        <v>0</v>
      </c>
      <c r="N293" s="5">
        <f>IFERROR(IF(H293=1,IF(VLOOKUP(I293,Inputs!$A$20:$G$29,7,FALSE)="Stipend Award",VLOOKUP(I293,Inputs!$A$7:$G$16,7,FALSE),0),0),0)</f>
        <v>0</v>
      </c>
      <c r="O293" s="5">
        <f>IFERROR(IF(VLOOKUP(I293,Inputs!$A$20:$G$29,3,FALSE)="Base Increase",VLOOKUP(I293,Inputs!$A$7:$G$16,3,FALSE),0),0)</f>
        <v>0</v>
      </c>
      <c r="P293" s="5">
        <f>IFERROR(IF(VLOOKUP(I293,Inputs!$A$20:$G$29,4,FALSE)="Base Increase",VLOOKUP(I293,Inputs!$A$7:$G$16,4,FALSE),0),0)</f>
        <v>0</v>
      </c>
      <c r="Q293" s="5">
        <f>IFERROR(IF(F293=1,IF(VLOOKUP(I293,Inputs!$A$20:$G$29,5,FALSE)="Base Increase",VLOOKUP(I293,Inputs!$A$7:$G$16,5,FALSE),0),0),0)</f>
        <v>0</v>
      </c>
      <c r="R293" s="5">
        <f>IFERROR(IF(G293=1,IF(VLOOKUP(I293,Inputs!$A$20:$G$29,6,FALSE)="Base Increase",VLOOKUP(I293,Inputs!$A$7:$G$16,6,FALSE),0),0),0)</f>
        <v>0</v>
      </c>
      <c r="S293" s="5">
        <f>IFERROR(IF(H293=1,IF(VLOOKUP(I293,Inputs!$A$20:$G$29,7,FALSE)="Base Increase",VLOOKUP(I293,Inputs!$A$7:$G$16,7,FALSE),0),0),0)</f>
        <v>0</v>
      </c>
      <c r="T293" s="5">
        <f t="shared" si="24"/>
        <v>0</v>
      </c>
      <c r="U293" s="5">
        <f t="shared" si="25"/>
        <v>0</v>
      </c>
      <c r="V293" s="5">
        <f t="shared" si="26"/>
        <v>0</v>
      </c>
      <c r="W293" s="5">
        <f t="shared" si="27"/>
        <v>0</v>
      </c>
      <c r="X293" s="5">
        <f>IF(AND(I293&lt;=4,V293&gt;Inputs!$B$32),MAX(C293,Inputs!$B$32),V293)</f>
        <v>0</v>
      </c>
      <c r="Y293" s="5">
        <f>IF(AND(I293&lt;=4,W293&gt;Inputs!$B$32),MAX(C293,Inputs!$B$32),W293)</f>
        <v>0</v>
      </c>
      <c r="Z293" s="5">
        <f>IF(AND(I293&lt;=7,X293&gt;Inputs!$B$33),MAX(C293,Inputs!$B$33),X293)</f>
        <v>0</v>
      </c>
      <c r="AA293" s="5">
        <f>IF(W293&gt;Inputs!$B$34,Inputs!$B$34,Y293)</f>
        <v>0</v>
      </c>
      <c r="AB293" s="5">
        <f>IF(Z293&gt;Inputs!$B$34,Inputs!$B$34,Z293)</f>
        <v>0</v>
      </c>
      <c r="AC293" s="5">
        <f>IF(AA293&gt;Inputs!$B$34,Inputs!$B$34,AA293)</f>
        <v>0</v>
      </c>
      <c r="AD293" s="11">
        <f t="shared" si="28"/>
        <v>0</v>
      </c>
      <c r="AE293" s="11">
        <f t="shared" si="29"/>
        <v>0</v>
      </c>
    </row>
    <row r="294" spans="1:31" x14ac:dyDescent="0.25">
      <c r="A294" s="1">
        <f>'Salary and Rating'!A295</f>
        <v>0</v>
      </c>
      <c r="B294" s="1">
        <f>'Salary and Rating'!B295</f>
        <v>0</v>
      </c>
      <c r="C294" s="13">
        <f>IF(AND(D294=0,E294=1),'Salary and Rating'!C295,'2012-2013'!AD294)</f>
        <v>0</v>
      </c>
      <c r="D294" s="5">
        <v>0</v>
      </c>
      <c r="E294" s="5">
        <v>0</v>
      </c>
      <c r="F294" s="5">
        <v>0</v>
      </c>
      <c r="G294" s="5">
        <v>0</v>
      </c>
      <c r="H294" s="5">
        <v>0</v>
      </c>
      <c r="I294" s="5">
        <f>'Salary and Rating'!K295</f>
        <v>0</v>
      </c>
      <c r="J294" s="5">
        <f>IFERROR(IF(VLOOKUP(I294,Inputs!$A$20:$G$29,3,FALSE)="Stipend Award",VLOOKUP(I294,Inputs!$A$7:$G$16,3,FALSE),0),0)</f>
        <v>0</v>
      </c>
      <c r="K294" s="5">
        <f>IFERROR(IF(VLOOKUP(I294,Inputs!$A$20:$G$29,4,FALSE)="Stipend Award",VLOOKUP(I294,Inputs!$A$7:$G$16,4,FALSE),0),0)</f>
        <v>0</v>
      </c>
      <c r="L294" s="5">
        <f>IFERROR(IF(F294=1,IF(VLOOKUP(I294,Inputs!$A$20:$G$29,5,FALSE)="Stipend Award",VLOOKUP(I294,Inputs!$A$7:$G$16,5,FALSE),0),0),0)</f>
        <v>0</v>
      </c>
      <c r="M294" s="5">
        <f>IFERROR(IF(G294=1,IF(VLOOKUP(I294,Inputs!$A$20:$G$29,6,FALSE)="Stipend Award",VLOOKUP(I294,Inputs!$A$7:$G$16,6,FALSE),0),0),0)</f>
        <v>0</v>
      </c>
      <c r="N294" s="5">
        <f>IFERROR(IF(H294=1,IF(VLOOKUP(I294,Inputs!$A$20:$G$29,7,FALSE)="Stipend Award",VLOOKUP(I294,Inputs!$A$7:$G$16,7,FALSE),0),0),0)</f>
        <v>0</v>
      </c>
      <c r="O294" s="5">
        <f>IFERROR(IF(VLOOKUP(I294,Inputs!$A$20:$G$29,3,FALSE)="Base Increase",VLOOKUP(I294,Inputs!$A$7:$G$16,3,FALSE),0),0)</f>
        <v>0</v>
      </c>
      <c r="P294" s="5">
        <f>IFERROR(IF(VLOOKUP(I294,Inputs!$A$20:$G$29,4,FALSE)="Base Increase",VLOOKUP(I294,Inputs!$A$7:$G$16,4,FALSE),0),0)</f>
        <v>0</v>
      </c>
      <c r="Q294" s="5">
        <f>IFERROR(IF(F294=1,IF(VLOOKUP(I294,Inputs!$A$20:$G$29,5,FALSE)="Base Increase",VLOOKUP(I294,Inputs!$A$7:$G$16,5,FALSE),0),0),0)</f>
        <v>0</v>
      </c>
      <c r="R294" s="5">
        <f>IFERROR(IF(G294=1,IF(VLOOKUP(I294,Inputs!$A$20:$G$29,6,FALSE)="Base Increase",VLOOKUP(I294,Inputs!$A$7:$G$16,6,FALSE),0),0),0)</f>
        <v>0</v>
      </c>
      <c r="S294" s="5">
        <f>IFERROR(IF(H294=1,IF(VLOOKUP(I294,Inputs!$A$20:$G$29,7,FALSE)="Base Increase",VLOOKUP(I294,Inputs!$A$7:$G$16,7,FALSE),0),0),0)</f>
        <v>0</v>
      </c>
      <c r="T294" s="5">
        <f t="shared" si="24"/>
        <v>0</v>
      </c>
      <c r="U294" s="5">
        <f t="shared" si="25"/>
        <v>0</v>
      </c>
      <c r="V294" s="5">
        <f t="shared" si="26"/>
        <v>0</v>
      </c>
      <c r="W294" s="5">
        <f t="shared" si="27"/>
        <v>0</v>
      </c>
      <c r="X294" s="5">
        <f>IF(AND(I294&lt;=4,V294&gt;Inputs!$B$32),MAX(C294,Inputs!$B$32),V294)</f>
        <v>0</v>
      </c>
      <c r="Y294" s="5">
        <f>IF(AND(I294&lt;=4,W294&gt;Inputs!$B$32),MAX(C294,Inputs!$B$32),W294)</f>
        <v>0</v>
      </c>
      <c r="Z294" s="5">
        <f>IF(AND(I294&lt;=7,X294&gt;Inputs!$B$33),MAX(C294,Inputs!$B$33),X294)</f>
        <v>0</v>
      </c>
      <c r="AA294" s="5">
        <f>IF(W294&gt;Inputs!$B$34,Inputs!$B$34,Y294)</f>
        <v>0</v>
      </c>
      <c r="AB294" s="5">
        <f>IF(Z294&gt;Inputs!$B$34,Inputs!$B$34,Z294)</f>
        <v>0</v>
      </c>
      <c r="AC294" s="5">
        <f>IF(AA294&gt;Inputs!$B$34,Inputs!$B$34,AA294)</f>
        <v>0</v>
      </c>
      <c r="AD294" s="11">
        <f t="shared" si="28"/>
        <v>0</v>
      </c>
      <c r="AE294" s="11">
        <f t="shared" si="29"/>
        <v>0</v>
      </c>
    </row>
    <row r="295" spans="1:31" x14ac:dyDescent="0.25">
      <c r="A295" s="1">
        <f>'Salary and Rating'!A296</f>
        <v>0</v>
      </c>
      <c r="B295" s="1">
        <f>'Salary and Rating'!B296</f>
        <v>0</v>
      </c>
      <c r="C295" s="13">
        <f>IF(AND(D295=0,E295=1),'Salary and Rating'!C296,'2012-2013'!AD295)</f>
        <v>0</v>
      </c>
      <c r="D295" s="5">
        <v>0</v>
      </c>
      <c r="E295" s="5">
        <v>0</v>
      </c>
      <c r="F295" s="5">
        <v>0</v>
      </c>
      <c r="G295" s="5">
        <v>0</v>
      </c>
      <c r="H295" s="5">
        <v>0</v>
      </c>
      <c r="I295" s="5">
        <f>'Salary and Rating'!K296</f>
        <v>0</v>
      </c>
      <c r="J295" s="5">
        <f>IFERROR(IF(VLOOKUP(I295,Inputs!$A$20:$G$29,3,FALSE)="Stipend Award",VLOOKUP(I295,Inputs!$A$7:$G$16,3,FALSE),0),0)</f>
        <v>0</v>
      </c>
      <c r="K295" s="5">
        <f>IFERROR(IF(VLOOKUP(I295,Inputs!$A$20:$G$29,4,FALSE)="Stipend Award",VLOOKUP(I295,Inputs!$A$7:$G$16,4,FALSE),0),0)</f>
        <v>0</v>
      </c>
      <c r="L295" s="5">
        <f>IFERROR(IF(F295=1,IF(VLOOKUP(I295,Inputs!$A$20:$G$29,5,FALSE)="Stipend Award",VLOOKUP(I295,Inputs!$A$7:$G$16,5,FALSE),0),0),0)</f>
        <v>0</v>
      </c>
      <c r="M295" s="5">
        <f>IFERROR(IF(G295=1,IF(VLOOKUP(I295,Inputs!$A$20:$G$29,6,FALSE)="Stipend Award",VLOOKUP(I295,Inputs!$A$7:$G$16,6,FALSE),0),0),0)</f>
        <v>0</v>
      </c>
      <c r="N295" s="5">
        <f>IFERROR(IF(H295=1,IF(VLOOKUP(I295,Inputs!$A$20:$G$29,7,FALSE)="Stipend Award",VLOOKUP(I295,Inputs!$A$7:$G$16,7,FALSE),0),0),0)</f>
        <v>0</v>
      </c>
      <c r="O295" s="5">
        <f>IFERROR(IF(VLOOKUP(I295,Inputs!$A$20:$G$29,3,FALSE)="Base Increase",VLOOKUP(I295,Inputs!$A$7:$G$16,3,FALSE),0),0)</f>
        <v>0</v>
      </c>
      <c r="P295" s="5">
        <f>IFERROR(IF(VLOOKUP(I295,Inputs!$A$20:$G$29,4,FALSE)="Base Increase",VLOOKUP(I295,Inputs!$A$7:$G$16,4,FALSE),0),0)</f>
        <v>0</v>
      </c>
      <c r="Q295" s="5">
        <f>IFERROR(IF(F295=1,IF(VLOOKUP(I295,Inputs!$A$20:$G$29,5,FALSE)="Base Increase",VLOOKUP(I295,Inputs!$A$7:$G$16,5,FALSE),0),0),0)</f>
        <v>0</v>
      </c>
      <c r="R295" s="5">
        <f>IFERROR(IF(G295=1,IF(VLOOKUP(I295,Inputs!$A$20:$G$29,6,FALSE)="Base Increase",VLOOKUP(I295,Inputs!$A$7:$G$16,6,FALSE),0),0),0)</f>
        <v>0</v>
      </c>
      <c r="S295" s="5">
        <f>IFERROR(IF(H295=1,IF(VLOOKUP(I295,Inputs!$A$20:$G$29,7,FALSE)="Base Increase",VLOOKUP(I295,Inputs!$A$7:$G$16,7,FALSE),0),0),0)</f>
        <v>0</v>
      </c>
      <c r="T295" s="5">
        <f t="shared" si="24"/>
        <v>0</v>
      </c>
      <c r="U295" s="5">
        <f t="shared" si="25"/>
        <v>0</v>
      </c>
      <c r="V295" s="5">
        <f t="shared" si="26"/>
        <v>0</v>
      </c>
      <c r="W295" s="5">
        <f t="shared" si="27"/>
        <v>0</v>
      </c>
      <c r="X295" s="5">
        <f>IF(AND(I295&lt;=4,V295&gt;Inputs!$B$32),MAX(C295,Inputs!$B$32),V295)</f>
        <v>0</v>
      </c>
      <c r="Y295" s="5">
        <f>IF(AND(I295&lt;=4,W295&gt;Inputs!$B$32),MAX(C295,Inputs!$B$32),W295)</f>
        <v>0</v>
      </c>
      <c r="Z295" s="5">
        <f>IF(AND(I295&lt;=7,X295&gt;Inputs!$B$33),MAX(C295,Inputs!$B$33),X295)</f>
        <v>0</v>
      </c>
      <c r="AA295" s="5">
        <f>IF(W295&gt;Inputs!$B$34,Inputs!$B$34,Y295)</f>
        <v>0</v>
      </c>
      <c r="AB295" s="5">
        <f>IF(Z295&gt;Inputs!$B$34,Inputs!$B$34,Z295)</f>
        <v>0</v>
      </c>
      <c r="AC295" s="5">
        <f>IF(AA295&gt;Inputs!$B$34,Inputs!$B$34,AA295)</f>
        <v>0</v>
      </c>
      <c r="AD295" s="11">
        <f t="shared" si="28"/>
        <v>0</v>
      </c>
      <c r="AE295" s="11">
        <f t="shared" si="29"/>
        <v>0</v>
      </c>
    </row>
    <row r="296" spans="1:31" x14ac:dyDescent="0.25">
      <c r="A296" s="1">
        <f>'Salary and Rating'!A297</f>
        <v>0</v>
      </c>
      <c r="B296" s="1">
        <f>'Salary and Rating'!B297</f>
        <v>0</v>
      </c>
      <c r="C296" s="13">
        <f>IF(AND(D296=0,E296=1),'Salary and Rating'!C297,'2012-2013'!AD296)</f>
        <v>0</v>
      </c>
      <c r="D296" s="5">
        <v>0</v>
      </c>
      <c r="E296" s="5">
        <v>0</v>
      </c>
      <c r="F296" s="5">
        <v>0</v>
      </c>
      <c r="G296" s="5">
        <v>0</v>
      </c>
      <c r="H296" s="5">
        <v>0</v>
      </c>
      <c r="I296" s="5">
        <f>'Salary and Rating'!K297</f>
        <v>0</v>
      </c>
      <c r="J296" s="5">
        <f>IFERROR(IF(VLOOKUP(I296,Inputs!$A$20:$G$29,3,FALSE)="Stipend Award",VLOOKUP(I296,Inputs!$A$7:$G$16,3,FALSE),0),0)</f>
        <v>0</v>
      </c>
      <c r="K296" s="5">
        <f>IFERROR(IF(VLOOKUP(I296,Inputs!$A$20:$G$29,4,FALSE)="Stipend Award",VLOOKUP(I296,Inputs!$A$7:$G$16,4,FALSE),0),0)</f>
        <v>0</v>
      </c>
      <c r="L296" s="5">
        <f>IFERROR(IF(F296=1,IF(VLOOKUP(I296,Inputs!$A$20:$G$29,5,FALSE)="Stipend Award",VLOOKUP(I296,Inputs!$A$7:$G$16,5,FALSE),0),0),0)</f>
        <v>0</v>
      </c>
      <c r="M296" s="5">
        <f>IFERROR(IF(G296=1,IF(VLOOKUP(I296,Inputs!$A$20:$G$29,6,FALSE)="Stipend Award",VLOOKUP(I296,Inputs!$A$7:$G$16,6,FALSE),0),0),0)</f>
        <v>0</v>
      </c>
      <c r="N296" s="5">
        <f>IFERROR(IF(H296=1,IF(VLOOKUP(I296,Inputs!$A$20:$G$29,7,FALSE)="Stipend Award",VLOOKUP(I296,Inputs!$A$7:$G$16,7,FALSE),0),0),0)</f>
        <v>0</v>
      </c>
      <c r="O296" s="5">
        <f>IFERROR(IF(VLOOKUP(I296,Inputs!$A$20:$G$29,3,FALSE)="Base Increase",VLOOKUP(I296,Inputs!$A$7:$G$16,3,FALSE),0),0)</f>
        <v>0</v>
      </c>
      <c r="P296" s="5">
        <f>IFERROR(IF(VLOOKUP(I296,Inputs!$A$20:$G$29,4,FALSE)="Base Increase",VLOOKUP(I296,Inputs!$A$7:$G$16,4,FALSE),0),0)</f>
        <v>0</v>
      </c>
      <c r="Q296" s="5">
        <f>IFERROR(IF(F296=1,IF(VLOOKUP(I296,Inputs!$A$20:$G$29,5,FALSE)="Base Increase",VLOOKUP(I296,Inputs!$A$7:$G$16,5,FALSE),0),0),0)</f>
        <v>0</v>
      </c>
      <c r="R296" s="5">
        <f>IFERROR(IF(G296=1,IF(VLOOKUP(I296,Inputs!$A$20:$G$29,6,FALSE)="Base Increase",VLOOKUP(I296,Inputs!$A$7:$G$16,6,FALSE),0),0),0)</f>
        <v>0</v>
      </c>
      <c r="S296" s="5">
        <f>IFERROR(IF(H296=1,IF(VLOOKUP(I296,Inputs!$A$20:$G$29,7,FALSE)="Base Increase",VLOOKUP(I296,Inputs!$A$7:$G$16,7,FALSE),0),0),0)</f>
        <v>0</v>
      </c>
      <c r="T296" s="5">
        <f t="shared" si="24"/>
        <v>0</v>
      </c>
      <c r="U296" s="5">
        <f t="shared" si="25"/>
        <v>0</v>
      </c>
      <c r="V296" s="5">
        <f t="shared" si="26"/>
        <v>0</v>
      </c>
      <c r="W296" s="5">
        <f t="shared" si="27"/>
        <v>0</v>
      </c>
      <c r="X296" s="5">
        <f>IF(AND(I296&lt;=4,V296&gt;Inputs!$B$32),MAX(C296,Inputs!$B$32),V296)</f>
        <v>0</v>
      </c>
      <c r="Y296" s="5">
        <f>IF(AND(I296&lt;=4,W296&gt;Inputs!$B$32),MAX(C296,Inputs!$B$32),W296)</f>
        <v>0</v>
      </c>
      <c r="Z296" s="5">
        <f>IF(AND(I296&lt;=7,X296&gt;Inputs!$B$33),MAX(C296,Inputs!$B$33),X296)</f>
        <v>0</v>
      </c>
      <c r="AA296" s="5">
        <f>IF(W296&gt;Inputs!$B$34,Inputs!$B$34,Y296)</f>
        <v>0</v>
      </c>
      <c r="AB296" s="5">
        <f>IF(Z296&gt;Inputs!$B$34,Inputs!$B$34,Z296)</f>
        <v>0</v>
      </c>
      <c r="AC296" s="5">
        <f>IF(AA296&gt;Inputs!$B$34,Inputs!$B$34,AA296)</f>
        <v>0</v>
      </c>
      <c r="AD296" s="11">
        <f t="shared" si="28"/>
        <v>0</v>
      </c>
      <c r="AE296" s="11">
        <f t="shared" si="29"/>
        <v>0</v>
      </c>
    </row>
    <row r="297" spans="1:31" x14ac:dyDescent="0.25">
      <c r="A297" s="1">
        <f>'Salary and Rating'!A298</f>
        <v>0</v>
      </c>
      <c r="B297" s="1">
        <f>'Salary and Rating'!B298</f>
        <v>0</v>
      </c>
      <c r="C297" s="13">
        <f>IF(AND(D297=0,E297=1),'Salary and Rating'!C298,'2012-2013'!AD297)</f>
        <v>0</v>
      </c>
      <c r="D297" s="5">
        <v>0</v>
      </c>
      <c r="E297" s="5">
        <v>0</v>
      </c>
      <c r="F297" s="5">
        <v>0</v>
      </c>
      <c r="G297" s="5">
        <v>0</v>
      </c>
      <c r="H297" s="5">
        <v>0</v>
      </c>
      <c r="I297" s="5">
        <f>'Salary and Rating'!K298</f>
        <v>0</v>
      </c>
      <c r="J297" s="5">
        <f>IFERROR(IF(VLOOKUP(I297,Inputs!$A$20:$G$29,3,FALSE)="Stipend Award",VLOOKUP(I297,Inputs!$A$7:$G$16,3,FALSE),0),0)</f>
        <v>0</v>
      </c>
      <c r="K297" s="5">
        <f>IFERROR(IF(VLOOKUP(I297,Inputs!$A$20:$G$29,4,FALSE)="Stipend Award",VLOOKUP(I297,Inputs!$A$7:$G$16,4,FALSE),0),0)</f>
        <v>0</v>
      </c>
      <c r="L297" s="5">
        <f>IFERROR(IF(F297=1,IF(VLOOKUP(I297,Inputs!$A$20:$G$29,5,FALSE)="Stipend Award",VLOOKUP(I297,Inputs!$A$7:$G$16,5,FALSE),0),0),0)</f>
        <v>0</v>
      </c>
      <c r="M297" s="5">
        <f>IFERROR(IF(G297=1,IF(VLOOKUP(I297,Inputs!$A$20:$G$29,6,FALSE)="Stipend Award",VLOOKUP(I297,Inputs!$A$7:$G$16,6,FALSE),0),0),0)</f>
        <v>0</v>
      </c>
      <c r="N297" s="5">
        <f>IFERROR(IF(H297=1,IF(VLOOKUP(I297,Inputs!$A$20:$G$29,7,FALSE)="Stipend Award",VLOOKUP(I297,Inputs!$A$7:$G$16,7,FALSE),0),0),0)</f>
        <v>0</v>
      </c>
      <c r="O297" s="5">
        <f>IFERROR(IF(VLOOKUP(I297,Inputs!$A$20:$G$29,3,FALSE)="Base Increase",VLOOKUP(I297,Inputs!$A$7:$G$16,3,FALSE),0),0)</f>
        <v>0</v>
      </c>
      <c r="P297" s="5">
        <f>IFERROR(IF(VLOOKUP(I297,Inputs!$A$20:$G$29,4,FALSE)="Base Increase",VLOOKUP(I297,Inputs!$A$7:$G$16,4,FALSE),0),0)</f>
        <v>0</v>
      </c>
      <c r="Q297" s="5">
        <f>IFERROR(IF(F297=1,IF(VLOOKUP(I297,Inputs!$A$20:$G$29,5,FALSE)="Base Increase",VLOOKUP(I297,Inputs!$A$7:$G$16,5,FALSE),0),0),0)</f>
        <v>0</v>
      </c>
      <c r="R297" s="5">
        <f>IFERROR(IF(G297=1,IF(VLOOKUP(I297,Inputs!$A$20:$G$29,6,FALSE)="Base Increase",VLOOKUP(I297,Inputs!$A$7:$G$16,6,FALSE),0),0),0)</f>
        <v>0</v>
      </c>
      <c r="S297" s="5">
        <f>IFERROR(IF(H297=1,IF(VLOOKUP(I297,Inputs!$A$20:$G$29,7,FALSE)="Base Increase",VLOOKUP(I297,Inputs!$A$7:$G$16,7,FALSE),0),0),0)</f>
        <v>0</v>
      </c>
      <c r="T297" s="5">
        <f t="shared" si="24"/>
        <v>0</v>
      </c>
      <c r="U297" s="5">
        <f t="shared" si="25"/>
        <v>0</v>
      </c>
      <c r="V297" s="5">
        <f t="shared" si="26"/>
        <v>0</v>
      </c>
      <c r="W297" s="5">
        <f t="shared" si="27"/>
        <v>0</v>
      </c>
      <c r="X297" s="5">
        <f>IF(AND(I297&lt;=4,V297&gt;Inputs!$B$32),MAX(C297,Inputs!$B$32),V297)</f>
        <v>0</v>
      </c>
      <c r="Y297" s="5">
        <f>IF(AND(I297&lt;=4,W297&gt;Inputs!$B$32),MAX(C297,Inputs!$B$32),W297)</f>
        <v>0</v>
      </c>
      <c r="Z297" s="5">
        <f>IF(AND(I297&lt;=7,X297&gt;Inputs!$B$33),MAX(C297,Inputs!$B$33),X297)</f>
        <v>0</v>
      </c>
      <c r="AA297" s="5">
        <f>IF(W297&gt;Inputs!$B$34,Inputs!$B$34,Y297)</f>
        <v>0</v>
      </c>
      <c r="AB297" s="5">
        <f>IF(Z297&gt;Inputs!$B$34,Inputs!$B$34,Z297)</f>
        <v>0</v>
      </c>
      <c r="AC297" s="5">
        <f>IF(AA297&gt;Inputs!$B$34,Inputs!$B$34,AA297)</f>
        <v>0</v>
      </c>
      <c r="AD297" s="11">
        <f t="shared" si="28"/>
        <v>0</v>
      </c>
      <c r="AE297" s="11">
        <f t="shared" si="29"/>
        <v>0</v>
      </c>
    </row>
    <row r="298" spans="1:31" x14ac:dyDescent="0.25">
      <c r="A298" s="1">
        <f>'Salary and Rating'!A299</f>
        <v>0</v>
      </c>
      <c r="B298" s="1">
        <f>'Salary and Rating'!B299</f>
        <v>0</v>
      </c>
      <c r="C298" s="13">
        <f>IF(AND(D298=0,E298=1),'Salary and Rating'!C299,'2012-2013'!AD298)</f>
        <v>0</v>
      </c>
      <c r="D298" s="5">
        <v>0</v>
      </c>
      <c r="E298" s="5">
        <v>0</v>
      </c>
      <c r="F298" s="5">
        <v>0</v>
      </c>
      <c r="G298" s="5">
        <v>0</v>
      </c>
      <c r="H298" s="5">
        <v>0</v>
      </c>
      <c r="I298" s="5">
        <f>'Salary and Rating'!K299</f>
        <v>0</v>
      </c>
      <c r="J298" s="5">
        <f>IFERROR(IF(VLOOKUP(I298,Inputs!$A$20:$G$29,3,FALSE)="Stipend Award",VLOOKUP(I298,Inputs!$A$7:$G$16,3,FALSE),0),0)</f>
        <v>0</v>
      </c>
      <c r="K298" s="5">
        <f>IFERROR(IF(VLOOKUP(I298,Inputs!$A$20:$G$29,4,FALSE)="Stipend Award",VLOOKUP(I298,Inputs!$A$7:$G$16,4,FALSE),0),0)</f>
        <v>0</v>
      </c>
      <c r="L298" s="5">
        <f>IFERROR(IF(F298=1,IF(VLOOKUP(I298,Inputs!$A$20:$G$29,5,FALSE)="Stipend Award",VLOOKUP(I298,Inputs!$A$7:$G$16,5,FALSE),0),0),0)</f>
        <v>0</v>
      </c>
      <c r="M298" s="5">
        <f>IFERROR(IF(G298=1,IF(VLOOKUP(I298,Inputs!$A$20:$G$29,6,FALSE)="Stipend Award",VLOOKUP(I298,Inputs!$A$7:$G$16,6,FALSE),0),0),0)</f>
        <v>0</v>
      </c>
      <c r="N298" s="5">
        <f>IFERROR(IF(H298=1,IF(VLOOKUP(I298,Inputs!$A$20:$G$29,7,FALSE)="Stipend Award",VLOOKUP(I298,Inputs!$A$7:$G$16,7,FALSE),0),0),0)</f>
        <v>0</v>
      </c>
      <c r="O298" s="5">
        <f>IFERROR(IF(VLOOKUP(I298,Inputs!$A$20:$G$29,3,FALSE)="Base Increase",VLOOKUP(I298,Inputs!$A$7:$G$16,3,FALSE),0),0)</f>
        <v>0</v>
      </c>
      <c r="P298" s="5">
        <f>IFERROR(IF(VLOOKUP(I298,Inputs!$A$20:$G$29,4,FALSE)="Base Increase",VLOOKUP(I298,Inputs!$A$7:$G$16,4,FALSE),0),0)</f>
        <v>0</v>
      </c>
      <c r="Q298" s="5">
        <f>IFERROR(IF(F298=1,IF(VLOOKUP(I298,Inputs!$A$20:$G$29,5,FALSE)="Base Increase",VLOOKUP(I298,Inputs!$A$7:$G$16,5,FALSE),0),0),0)</f>
        <v>0</v>
      </c>
      <c r="R298" s="5">
        <f>IFERROR(IF(G298=1,IF(VLOOKUP(I298,Inputs!$A$20:$G$29,6,FALSE)="Base Increase",VLOOKUP(I298,Inputs!$A$7:$G$16,6,FALSE),0),0),0)</f>
        <v>0</v>
      </c>
      <c r="S298" s="5">
        <f>IFERROR(IF(H298=1,IF(VLOOKUP(I298,Inputs!$A$20:$G$29,7,FALSE)="Base Increase",VLOOKUP(I298,Inputs!$A$7:$G$16,7,FALSE),0),0),0)</f>
        <v>0</v>
      </c>
      <c r="T298" s="5">
        <f t="shared" si="24"/>
        <v>0</v>
      </c>
      <c r="U298" s="5">
        <f t="shared" si="25"/>
        <v>0</v>
      </c>
      <c r="V298" s="5">
        <f t="shared" si="26"/>
        <v>0</v>
      </c>
      <c r="W298" s="5">
        <f t="shared" si="27"/>
        <v>0</v>
      </c>
      <c r="X298" s="5">
        <f>IF(AND(I298&lt;=4,V298&gt;Inputs!$B$32),MAX(C298,Inputs!$B$32),V298)</f>
        <v>0</v>
      </c>
      <c r="Y298" s="5">
        <f>IF(AND(I298&lt;=4,W298&gt;Inputs!$B$32),MAX(C298,Inputs!$B$32),W298)</f>
        <v>0</v>
      </c>
      <c r="Z298" s="5">
        <f>IF(AND(I298&lt;=7,X298&gt;Inputs!$B$33),MAX(C298,Inputs!$B$33),X298)</f>
        <v>0</v>
      </c>
      <c r="AA298" s="5">
        <f>IF(W298&gt;Inputs!$B$34,Inputs!$B$34,Y298)</f>
        <v>0</v>
      </c>
      <c r="AB298" s="5">
        <f>IF(Z298&gt;Inputs!$B$34,Inputs!$B$34,Z298)</f>
        <v>0</v>
      </c>
      <c r="AC298" s="5">
        <f>IF(AA298&gt;Inputs!$B$34,Inputs!$B$34,AA298)</f>
        <v>0</v>
      </c>
      <c r="AD298" s="11">
        <f t="shared" si="28"/>
        <v>0</v>
      </c>
      <c r="AE298" s="11">
        <f t="shared" si="29"/>
        <v>0</v>
      </c>
    </row>
    <row r="299" spans="1:31" x14ac:dyDescent="0.25">
      <c r="A299" s="1">
        <f>'Salary and Rating'!A300</f>
        <v>0</v>
      </c>
      <c r="B299" s="1">
        <f>'Salary and Rating'!B300</f>
        <v>0</v>
      </c>
      <c r="C299" s="13">
        <f>IF(AND(D299=0,E299=1),'Salary and Rating'!C300,'2012-2013'!AD299)</f>
        <v>0</v>
      </c>
      <c r="D299" s="5">
        <v>0</v>
      </c>
      <c r="E299" s="5">
        <v>0</v>
      </c>
      <c r="F299" s="5">
        <v>0</v>
      </c>
      <c r="G299" s="5">
        <v>0</v>
      </c>
      <c r="H299" s="5">
        <v>0</v>
      </c>
      <c r="I299" s="5">
        <f>'Salary and Rating'!K300</f>
        <v>0</v>
      </c>
      <c r="J299" s="5">
        <f>IFERROR(IF(VLOOKUP(I299,Inputs!$A$20:$G$29,3,FALSE)="Stipend Award",VLOOKUP(I299,Inputs!$A$7:$G$16,3,FALSE),0),0)</f>
        <v>0</v>
      </c>
      <c r="K299" s="5">
        <f>IFERROR(IF(VLOOKUP(I299,Inputs!$A$20:$G$29,4,FALSE)="Stipend Award",VLOOKUP(I299,Inputs!$A$7:$G$16,4,FALSE),0),0)</f>
        <v>0</v>
      </c>
      <c r="L299" s="5">
        <f>IFERROR(IF(F299=1,IF(VLOOKUP(I299,Inputs!$A$20:$G$29,5,FALSE)="Stipend Award",VLOOKUP(I299,Inputs!$A$7:$G$16,5,FALSE),0),0),0)</f>
        <v>0</v>
      </c>
      <c r="M299" s="5">
        <f>IFERROR(IF(G299=1,IF(VLOOKUP(I299,Inputs!$A$20:$G$29,6,FALSE)="Stipend Award",VLOOKUP(I299,Inputs!$A$7:$G$16,6,FALSE),0),0),0)</f>
        <v>0</v>
      </c>
      <c r="N299" s="5">
        <f>IFERROR(IF(H299=1,IF(VLOOKUP(I299,Inputs!$A$20:$G$29,7,FALSE)="Stipend Award",VLOOKUP(I299,Inputs!$A$7:$G$16,7,FALSE),0),0),0)</f>
        <v>0</v>
      </c>
      <c r="O299" s="5">
        <f>IFERROR(IF(VLOOKUP(I299,Inputs!$A$20:$G$29,3,FALSE)="Base Increase",VLOOKUP(I299,Inputs!$A$7:$G$16,3,FALSE),0),0)</f>
        <v>0</v>
      </c>
      <c r="P299" s="5">
        <f>IFERROR(IF(VLOOKUP(I299,Inputs!$A$20:$G$29,4,FALSE)="Base Increase",VLOOKUP(I299,Inputs!$A$7:$G$16,4,FALSE),0),0)</f>
        <v>0</v>
      </c>
      <c r="Q299" s="5">
        <f>IFERROR(IF(F299=1,IF(VLOOKUP(I299,Inputs!$A$20:$G$29,5,FALSE)="Base Increase",VLOOKUP(I299,Inputs!$A$7:$G$16,5,FALSE),0),0),0)</f>
        <v>0</v>
      </c>
      <c r="R299" s="5">
        <f>IFERROR(IF(G299=1,IF(VLOOKUP(I299,Inputs!$A$20:$G$29,6,FALSE)="Base Increase",VLOOKUP(I299,Inputs!$A$7:$G$16,6,FALSE),0),0),0)</f>
        <v>0</v>
      </c>
      <c r="S299" s="5">
        <f>IFERROR(IF(H299=1,IF(VLOOKUP(I299,Inputs!$A$20:$G$29,7,FALSE)="Base Increase",VLOOKUP(I299,Inputs!$A$7:$G$16,7,FALSE),0),0),0)</f>
        <v>0</v>
      </c>
      <c r="T299" s="5">
        <f t="shared" si="24"/>
        <v>0</v>
      </c>
      <c r="U299" s="5">
        <f t="shared" si="25"/>
        <v>0</v>
      </c>
      <c r="V299" s="5">
        <f t="shared" si="26"/>
        <v>0</v>
      </c>
      <c r="W299" s="5">
        <f t="shared" si="27"/>
        <v>0</v>
      </c>
      <c r="X299" s="5">
        <f>IF(AND(I299&lt;=4,V299&gt;Inputs!$B$32),MAX(C299,Inputs!$B$32),V299)</f>
        <v>0</v>
      </c>
      <c r="Y299" s="5">
        <f>IF(AND(I299&lt;=4,W299&gt;Inputs!$B$32),MAX(C299,Inputs!$B$32),W299)</f>
        <v>0</v>
      </c>
      <c r="Z299" s="5">
        <f>IF(AND(I299&lt;=7,X299&gt;Inputs!$B$33),MAX(C299,Inputs!$B$33),X299)</f>
        <v>0</v>
      </c>
      <c r="AA299" s="5">
        <f>IF(W299&gt;Inputs!$B$34,Inputs!$B$34,Y299)</f>
        <v>0</v>
      </c>
      <c r="AB299" s="5">
        <f>IF(Z299&gt;Inputs!$B$34,Inputs!$B$34,Z299)</f>
        <v>0</v>
      </c>
      <c r="AC299" s="5">
        <f>IF(AA299&gt;Inputs!$B$34,Inputs!$B$34,AA299)</f>
        <v>0</v>
      </c>
      <c r="AD299" s="11">
        <f t="shared" si="28"/>
        <v>0</v>
      </c>
      <c r="AE299" s="11">
        <f t="shared" si="29"/>
        <v>0</v>
      </c>
    </row>
    <row r="300" spans="1:31" x14ac:dyDescent="0.25">
      <c r="A300" s="1">
        <f>'Salary and Rating'!A301</f>
        <v>0</v>
      </c>
      <c r="B300" s="1">
        <f>'Salary and Rating'!B301</f>
        <v>0</v>
      </c>
      <c r="C300" s="13">
        <f>IF(AND(D300=0,E300=1),'Salary and Rating'!C301,'2012-2013'!AD300)</f>
        <v>0</v>
      </c>
      <c r="D300" s="5">
        <v>0</v>
      </c>
      <c r="E300" s="5">
        <v>0</v>
      </c>
      <c r="F300" s="5">
        <v>0</v>
      </c>
      <c r="G300" s="5">
        <v>0</v>
      </c>
      <c r="H300" s="5">
        <v>0</v>
      </c>
      <c r="I300" s="5">
        <f>'Salary and Rating'!K301</f>
        <v>0</v>
      </c>
      <c r="J300" s="5">
        <f>IFERROR(IF(VLOOKUP(I300,Inputs!$A$20:$G$29,3,FALSE)="Stipend Award",VLOOKUP(I300,Inputs!$A$7:$G$16,3,FALSE),0),0)</f>
        <v>0</v>
      </c>
      <c r="K300" s="5">
        <f>IFERROR(IF(VLOOKUP(I300,Inputs!$A$20:$G$29,4,FALSE)="Stipend Award",VLOOKUP(I300,Inputs!$A$7:$G$16,4,FALSE),0),0)</f>
        <v>0</v>
      </c>
      <c r="L300" s="5">
        <f>IFERROR(IF(F300=1,IF(VLOOKUP(I300,Inputs!$A$20:$G$29,5,FALSE)="Stipend Award",VLOOKUP(I300,Inputs!$A$7:$G$16,5,FALSE),0),0),0)</f>
        <v>0</v>
      </c>
      <c r="M300" s="5">
        <f>IFERROR(IF(G300=1,IF(VLOOKUP(I300,Inputs!$A$20:$G$29,6,FALSE)="Stipend Award",VLOOKUP(I300,Inputs!$A$7:$G$16,6,FALSE),0),0),0)</f>
        <v>0</v>
      </c>
      <c r="N300" s="5">
        <f>IFERROR(IF(H300=1,IF(VLOOKUP(I300,Inputs!$A$20:$G$29,7,FALSE)="Stipend Award",VLOOKUP(I300,Inputs!$A$7:$G$16,7,FALSE),0),0),0)</f>
        <v>0</v>
      </c>
      <c r="O300" s="5">
        <f>IFERROR(IF(VLOOKUP(I300,Inputs!$A$20:$G$29,3,FALSE)="Base Increase",VLOOKUP(I300,Inputs!$A$7:$G$16,3,FALSE),0),0)</f>
        <v>0</v>
      </c>
      <c r="P300" s="5">
        <f>IFERROR(IF(VLOOKUP(I300,Inputs!$A$20:$G$29,4,FALSE)="Base Increase",VLOOKUP(I300,Inputs!$A$7:$G$16,4,FALSE),0),0)</f>
        <v>0</v>
      </c>
      <c r="Q300" s="5">
        <f>IFERROR(IF(F300=1,IF(VLOOKUP(I300,Inputs!$A$20:$G$29,5,FALSE)="Base Increase",VLOOKUP(I300,Inputs!$A$7:$G$16,5,FALSE),0),0),0)</f>
        <v>0</v>
      </c>
      <c r="R300" s="5">
        <f>IFERROR(IF(G300=1,IF(VLOOKUP(I300,Inputs!$A$20:$G$29,6,FALSE)="Base Increase",VLOOKUP(I300,Inputs!$A$7:$G$16,6,FALSE),0),0),0)</f>
        <v>0</v>
      </c>
      <c r="S300" s="5">
        <f>IFERROR(IF(H300=1,IF(VLOOKUP(I300,Inputs!$A$20:$G$29,7,FALSE)="Base Increase",VLOOKUP(I300,Inputs!$A$7:$G$16,7,FALSE),0),0),0)</f>
        <v>0</v>
      </c>
      <c r="T300" s="5">
        <f t="shared" si="24"/>
        <v>0</v>
      </c>
      <c r="U300" s="5">
        <f t="shared" si="25"/>
        <v>0</v>
      </c>
      <c r="V300" s="5">
        <f t="shared" si="26"/>
        <v>0</v>
      </c>
      <c r="W300" s="5">
        <f t="shared" si="27"/>
        <v>0</v>
      </c>
      <c r="X300" s="5">
        <f>IF(AND(I300&lt;=4,V300&gt;Inputs!$B$32),MAX(C300,Inputs!$B$32),V300)</f>
        <v>0</v>
      </c>
      <c r="Y300" s="5">
        <f>IF(AND(I300&lt;=4,W300&gt;Inputs!$B$32),MAX(C300,Inputs!$B$32),W300)</f>
        <v>0</v>
      </c>
      <c r="Z300" s="5">
        <f>IF(AND(I300&lt;=7,X300&gt;Inputs!$B$33),MAX(C300,Inputs!$B$33),X300)</f>
        <v>0</v>
      </c>
      <c r="AA300" s="5">
        <f>IF(W300&gt;Inputs!$B$34,Inputs!$B$34,Y300)</f>
        <v>0</v>
      </c>
      <c r="AB300" s="5">
        <f>IF(Z300&gt;Inputs!$B$34,Inputs!$B$34,Z300)</f>
        <v>0</v>
      </c>
      <c r="AC300" s="5">
        <f>IF(AA300&gt;Inputs!$B$34,Inputs!$B$34,AA300)</f>
        <v>0</v>
      </c>
      <c r="AD300" s="11">
        <f t="shared" si="28"/>
        <v>0</v>
      </c>
      <c r="AE300" s="11">
        <f t="shared" si="29"/>
        <v>0</v>
      </c>
    </row>
    <row r="301" spans="1:31" x14ac:dyDescent="0.25">
      <c r="A301" s="1">
        <f>'Salary and Rating'!A302</f>
        <v>0</v>
      </c>
      <c r="B301" s="1">
        <f>'Salary and Rating'!B302</f>
        <v>0</v>
      </c>
      <c r="C301" s="13">
        <f>IF(AND(D301=0,E301=1),'Salary and Rating'!C302,'2012-2013'!AD301)</f>
        <v>0</v>
      </c>
      <c r="D301" s="5">
        <v>0</v>
      </c>
      <c r="E301" s="5">
        <v>0</v>
      </c>
      <c r="F301" s="5">
        <v>0</v>
      </c>
      <c r="G301" s="5">
        <v>0</v>
      </c>
      <c r="H301" s="5">
        <v>0</v>
      </c>
      <c r="I301" s="5">
        <f>'Salary and Rating'!K302</f>
        <v>0</v>
      </c>
      <c r="J301" s="5">
        <f>IFERROR(IF(VLOOKUP(I301,Inputs!$A$20:$G$29,3,FALSE)="Stipend Award",VLOOKUP(I301,Inputs!$A$7:$G$16,3,FALSE),0),0)</f>
        <v>0</v>
      </c>
      <c r="K301" s="5">
        <f>IFERROR(IF(VLOOKUP(I301,Inputs!$A$20:$G$29,4,FALSE)="Stipend Award",VLOOKUP(I301,Inputs!$A$7:$G$16,4,FALSE),0),0)</f>
        <v>0</v>
      </c>
      <c r="L301" s="5">
        <f>IFERROR(IF(F301=1,IF(VLOOKUP(I301,Inputs!$A$20:$G$29,5,FALSE)="Stipend Award",VLOOKUP(I301,Inputs!$A$7:$G$16,5,FALSE),0),0),0)</f>
        <v>0</v>
      </c>
      <c r="M301" s="5">
        <f>IFERROR(IF(G301=1,IF(VLOOKUP(I301,Inputs!$A$20:$G$29,6,FALSE)="Stipend Award",VLOOKUP(I301,Inputs!$A$7:$G$16,6,FALSE),0),0),0)</f>
        <v>0</v>
      </c>
      <c r="N301" s="5">
        <f>IFERROR(IF(H301=1,IF(VLOOKUP(I301,Inputs!$A$20:$G$29,7,FALSE)="Stipend Award",VLOOKUP(I301,Inputs!$A$7:$G$16,7,FALSE),0),0),0)</f>
        <v>0</v>
      </c>
      <c r="O301" s="5">
        <f>IFERROR(IF(VLOOKUP(I301,Inputs!$A$20:$G$29,3,FALSE)="Base Increase",VLOOKUP(I301,Inputs!$A$7:$G$16,3,FALSE),0),0)</f>
        <v>0</v>
      </c>
      <c r="P301" s="5">
        <f>IFERROR(IF(VLOOKUP(I301,Inputs!$A$20:$G$29,4,FALSE)="Base Increase",VLOOKUP(I301,Inputs!$A$7:$G$16,4,FALSE),0),0)</f>
        <v>0</v>
      </c>
      <c r="Q301" s="5">
        <f>IFERROR(IF(F301=1,IF(VLOOKUP(I301,Inputs!$A$20:$G$29,5,FALSE)="Base Increase",VLOOKUP(I301,Inputs!$A$7:$G$16,5,FALSE),0),0),0)</f>
        <v>0</v>
      </c>
      <c r="R301" s="5">
        <f>IFERROR(IF(G301=1,IF(VLOOKUP(I301,Inputs!$A$20:$G$29,6,FALSE)="Base Increase",VLOOKUP(I301,Inputs!$A$7:$G$16,6,FALSE),0),0),0)</f>
        <v>0</v>
      </c>
      <c r="S301" s="5">
        <f>IFERROR(IF(H301=1,IF(VLOOKUP(I301,Inputs!$A$20:$G$29,7,FALSE)="Base Increase",VLOOKUP(I301,Inputs!$A$7:$G$16,7,FALSE),0),0),0)</f>
        <v>0</v>
      </c>
      <c r="T301" s="5">
        <f t="shared" si="24"/>
        <v>0</v>
      </c>
      <c r="U301" s="5">
        <f t="shared" si="25"/>
        <v>0</v>
      </c>
      <c r="V301" s="5">
        <f t="shared" si="26"/>
        <v>0</v>
      </c>
      <c r="W301" s="5">
        <f t="shared" si="27"/>
        <v>0</v>
      </c>
      <c r="X301" s="5">
        <f>IF(AND(I301&lt;=4,V301&gt;Inputs!$B$32),MAX(C301,Inputs!$B$32),V301)</f>
        <v>0</v>
      </c>
      <c r="Y301" s="5">
        <f>IF(AND(I301&lt;=4,W301&gt;Inputs!$B$32),MAX(C301,Inputs!$B$32),W301)</f>
        <v>0</v>
      </c>
      <c r="Z301" s="5">
        <f>IF(AND(I301&lt;=7,X301&gt;Inputs!$B$33),MAX(C301,Inputs!$B$33),X301)</f>
        <v>0</v>
      </c>
      <c r="AA301" s="5">
        <f>IF(W301&gt;Inputs!$B$34,Inputs!$B$34,Y301)</f>
        <v>0</v>
      </c>
      <c r="AB301" s="5">
        <f>IF(Z301&gt;Inputs!$B$34,Inputs!$B$34,Z301)</f>
        <v>0</v>
      </c>
      <c r="AC301" s="5">
        <f>IF(AA301&gt;Inputs!$B$34,Inputs!$B$34,AA301)</f>
        <v>0</v>
      </c>
      <c r="AD301" s="11">
        <f t="shared" si="28"/>
        <v>0</v>
      </c>
      <c r="AE301" s="11">
        <f t="shared" si="29"/>
        <v>0</v>
      </c>
    </row>
    <row r="302" spans="1:31" x14ac:dyDescent="0.25">
      <c r="A302" s="1">
        <f>'Salary and Rating'!A303</f>
        <v>0</v>
      </c>
      <c r="B302" s="1">
        <f>'Salary and Rating'!B303</f>
        <v>0</v>
      </c>
      <c r="C302" s="13">
        <f>IF(AND(D302=0,E302=1),'Salary and Rating'!C303,'2012-2013'!AD302)</f>
        <v>0</v>
      </c>
      <c r="D302" s="5">
        <v>0</v>
      </c>
      <c r="E302" s="5">
        <v>0</v>
      </c>
      <c r="F302" s="5">
        <v>0</v>
      </c>
      <c r="G302" s="5">
        <v>0</v>
      </c>
      <c r="H302" s="5">
        <v>0</v>
      </c>
      <c r="I302" s="5">
        <f>'Salary and Rating'!K303</f>
        <v>0</v>
      </c>
      <c r="J302" s="5">
        <f>IFERROR(IF(VLOOKUP(I302,Inputs!$A$20:$G$29,3,FALSE)="Stipend Award",VLOOKUP(I302,Inputs!$A$7:$G$16,3,FALSE),0),0)</f>
        <v>0</v>
      </c>
      <c r="K302" s="5">
        <f>IFERROR(IF(VLOOKUP(I302,Inputs!$A$20:$G$29,4,FALSE)="Stipend Award",VLOOKUP(I302,Inputs!$A$7:$G$16,4,FALSE),0),0)</f>
        <v>0</v>
      </c>
      <c r="L302" s="5">
        <f>IFERROR(IF(F302=1,IF(VLOOKUP(I302,Inputs!$A$20:$G$29,5,FALSE)="Stipend Award",VLOOKUP(I302,Inputs!$A$7:$G$16,5,FALSE),0),0),0)</f>
        <v>0</v>
      </c>
      <c r="M302" s="5">
        <f>IFERROR(IF(G302=1,IF(VLOOKUP(I302,Inputs!$A$20:$G$29,6,FALSE)="Stipend Award",VLOOKUP(I302,Inputs!$A$7:$G$16,6,FALSE),0),0),0)</f>
        <v>0</v>
      </c>
      <c r="N302" s="5">
        <f>IFERROR(IF(H302=1,IF(VLOOKUP(I302,Inputs!$A$20:$G$29,7,FALSE)="Stipend Award",VLOOKUP(I302,Inputs!$A$7:$G$16,7,FALSE),0),0),0)</f>
        <v>0</v>
      </c>
      <c r="O302" s="5">
        <f>IFERROR(IF(VLOOKUP(I302,Inputs!$A$20:$G$29,3,FALSE)="Base Increase",VLOOKUP(I302,Inputs!$A$7:$G$16,3,FALSE),0),0)</f>
        <v>0</v>
      </c>
      <c r="P302" s="5">
        <f>IFERROR(IF(VLOOKUP(I302,Inputs!$A$20:$G$29,4,FALSE)="Base Increase",VLOOKUP(I302,Inputs!$A$7:$G$16,4,FALSE),0),0)</f>
        <v>0</v>
      </c>
      <c r="Q302" s="5">
        <f>IFERROR(IF(F302=1,IF(VLOOKUP(I302,Inputs!$A$20:$G$29,5,FALSE)="Base Increase",VLOOKUP(I302,Inputs!$A$7:$G$16,5,FALSE),0),0),0)</f>
        <v>0</v>
      </c>
      <c r="R302" s="5">
        <f>IFERROR(IF(G302=1,IF(VLOOKUP(I302,Inputs!$A$20:$G$29,6,FALSE)="Base Increase",VLOOKUP(I302,Inputs!$A$7:$G$16,6,FALSE),0),0),0)</f>
        <v>0</v>
      </c>
      <c r="S302" s="5">
        <f>IFERROR(IF(H302=1,IF(VLOOKUP(I302,Inputs!$A$20:$G$29,7,FALSE)="Base Increase",VLOOKUP(I302,Inputs!$A$7:$G$16,7,FALSE),0),0),0)</f>
        <v>0</v>
      </c>
      <c r="T302" s="5">
        <f t="shared" si="24"/>
        <v>0</v>
      </c>
      <c r="U302" s="5">
        <f t="shared" si="25"/>
        <v>0</v>
      </c>
      <c r="V302" s="5">
        <f t="shared" si="26"/>
        <v>0</v>
      </c>
      <c r="W302" s="5">
        <f t="shared" si="27"/>
        <v>0</v>
      </c>
      <c r="X302" s="5">
        <f>IF(AND(I302&lt;=4,V302&gt;Inputs!$B$32),MAX(C302,Inputs!$B$32),V302)</f>
        <v>0</v>
      </c>
      <c r="Y302" s="5">
        <f>IF(AND(I302&lt;=4,W302&gt;Inputs!$B$32),MAX(C302,Inputs!$B$32),W302)</f>
        <v>0</v>
      </c>
      <c r="Z302" s="5">
        <f>IF(AND(I302&lt;=7,X302&gt;Inputs!$B$33),MAX(C302,Inputs!$B$33),X302)</f>
        <v>0</v>
      </c>
      <c r="AA302" s="5">
        <f>IF(W302&gt;Inputs!$B$34,Inputs!$B$34,Y302)</f>
        <v>0</v>
      </c>
      <c r="AB302" s="5">
        <f>IF(Z302&gt;Inputs!$B$34,Inputs!$B$34,Z302)</f>
        <v>0</v>
      </c>
      <c r="AC302" s="5">
        <f>IF(AA302&gt;Inputs!$B$34,Inputs!$B$34,AA302)</f>
        <v>0</v>
      </c>
      <c r="AD302" s="11">
        <f t="shared" si="28"/>
        <v>0</v>
      </c>
      <c r="AE302" s="11">
        <f t="shared" si="29"/>
        <v>0</v>
      </c>
    </row>
    <row r="303" spans="1:31" x14ac:dyDescent="0.25">
      <c r="A303" s="1">
        <f>'Salary and Rating'!A304</f>
        <v>0</v>
      </c>
      <c r="B303" s="1">
        <f>'Salary and Rating'!B304</f>
        <v>0</v>
      </c>
      <c r="C303" s="13">
        <f>IF(AND(D303=0,E303=1),'Salary and Rating'!C304,'2012-2013'!AD303)</f>
        <v>0</v>
      </c>
      <c r="D303" s="5">
        <v>0</v>
      </c>
      <c r="E303" s="5">
        <v>0</v>
      </c>
      <c r="F303" s="5">
        <v>0</v>
      </c>
      <c r="G303" s="5">
        <v>0</v>
      </c>
      <c r="H303" s="5">
        <v>0</v>
      </c>
      <c r="I303" s="5">
        <f>'Salary and Rating'!K304</f>
        <v>0</v>
      </c>
      <c r="J303" s="5">
        <f>IFERROR(IF(VLOOKUP(I303,Inputs!$A$20:$G$29,3,FALSE)="Stipend Award",VLOOKUP(I303,Inputs!$A$7:$G$16,3,FALSE),0),0)</f>
        <v>0</v>
      </c>
      <c r="K303" s="5">
        <f>IFERROR(IF(VLOOKUP(I303,Inputs!$A$20:$G$29,4,FALSE)="Stipend Award",VLOOKUP(I303,Inputs!$A$7:$G$16,4,FALSE),0),0)</f>
        <v>0</v>
      </c>
      <c r="L303" s="5">
        <f>IFERROR(IF(F303=1,IF(VLOOKUP(I303,Inputs!$A$20:$G$29,5,FALSE)="Stipend Award",VLOOKUP(I303,Inputs!$A$7:$G$16,5,FALSE),0),0),0)</f>
        <v>0</v>
      </c>
      <c r="M303" s="5">
        <f>IFERROR(IF(G303=1,IF(VLOOKUP(I303,Inputs!$A$20:$G$29,6,FALSE)="Stipend Award",VLOOKUP(I303,Inputs!$A$7:$G$16,6,FALSE),0),0),0)</f>
        <v>0</v>
      </c>
      <c r="N303" s="5">
        <f>IFERROR(IF(H303=1,IF(VLOOKUP(I303,Inputs!$A$20:$G$29,7,FALSE)="Stipend Award",VLOOKUP(I303,Inputs!$A$7:$G$16,7,FALSE),0),0),0)</f>
        <v>0</v>
      </c>
      <c r="O303" s="5">
        <f>IFERROR(IF(VLOOKUP(I303,Inputs!$A$20:$G$29,3,FALSE)="Base Increase",VLOOKUP(I303,Inputs!$A$7:$G$16,3,FALSE),0),0)</f>
        <v>0</v>
      </c>
      <c r="P303" s="5">
        <f>IFERROR(IF(VLOOKUP(I303,Inputs!$A$20:$G$29,4,FALSE)="Base Increase",VLOOKUP(I303,Inputs!$A$7:$G$16,4,FALSE),0),0)</f>
        <v>0</v>
      </c>
      <c r="Q303" s="5">
        <f>IFERROR(IF(F303=1,IF(VLOOKUP(I303,Inputs!$A$20:$G$29,5,FALSE)="Base Increase",VLOOKUP(I303,Inputs!$A$7:$G$16,5,FALSE),0),0),0)</f>
        <v>0</v>
      </c>
      <c r="R303" s="5">
        <f>IFERROR(IF(G303=1,IF(VLOOKUP(I303,Inputs!$A$20:$G$29,6,FALSE)="Base Increase",VLOOKUP(I303,Inputs!$A$7:$G$16,6,FALSE),0),0),0)</f>
        <v>0</v>
      </c>
      <c r="S303" s="5">
        <f>IFERROR(IF(H303=1,IF(VLOOKUP(I303,Inputs!$A$20:$G$29,7,FALSE)="Base Increase",VLOOKUP(I303,Inputs!$A$7:$G$16,7,FALSE),0),0),0)</f>
        <v>0</v>
      </c>
      <c r="T303" s="5">
        <f t="shared" si="24"/>
        <v>0</v>
      </c>
      <c r="U303" s="5">
        <f t="shared" si="25"/>
        <v>0</v>
      </c>
      <c r="V303" s="5">
        <f t="shared" si="26"/>
        <v>0</v>
      </c>
      <c r="W303" s="5">
        <f t="shared" si="27"/>
        <v>0</v>
      </c>
      <c r="X303" s="5">
        <f>IF(AND(I303&lt;=4,V303&gt;Inputs!$B$32),MAX(C303,Inputs!$B$32),V303)</f>
        <v>0</v>
      </c>
      <c r="Y303" s="5">
        <f>IF(AND(I303&lt;=4,W303&gt;Inputs!$B$32),MAX(C303,Inputs!$B$32),W303)</f>
        <v>0</v>
      </c>
      <c r="Z303" s="5">
        <f>IF(AND(I303&lt;=7,X303&gt;Inputs!$B$33),MAX(C303,Inputs!$B$33),X303)</f>
        <v>0</v>
      </c>
      <c r="AA303" s="5">
        <f>IF(W303&gt;Inputs!$B$34,Inputs!$B$34,Y303)</f>
        <v>0</v>
      </c>
      <c r="AB303" s="5">
        <f>IF(Z303&gt;Inputs!$B$34,Inputs!$B$34,Z303)</f>
        <v>0</v>
      </c>
      <c r="AC303" s="5">
        <f>IF(AA303&gt;Inputs!$B$34,Inputs!$B$34,AA303)</f>
        <v>0</v>
      </c>
      <c r="AD303" s="11">
        <f t="shared" si="28"/>
        <v>0</v>
      </c>
      <c r="AE303" s="11">
        <f t="shared" si="29"/>
        <v>0</v>
      </c>
    </row>
    <row r="304" spans="1:31" x14ac:dyDescent="0.25">
      <c r="C304" s="7"/>
    </row>
    <row r="305" spans="3:3" x14ac:dyDescent="0.25">
      <c r="C305" s="7"/>
    </row>
    <row r="306" spans="3:3" x14ac:dyDescent="0.25">
      <c r="C306" s="7"/>
    </row>
    <row r="307" spans="3:3" x14ac:dyDescent="0.25">
      <c r="C307" s="7"/>
    </row>
    <row r="308" spans="3:3" x14ac:dyDescent="0.25">
      <c r="C308" s="7"/>
    </row>
    <row r="309" spans="3:3" x14ac:dyDescent="0.25">
      <c r="C309" s="7"/>
    </row>
    <row r="310" spans="3:3" x14ac:dyDescent="0.25">
      <c r="C310" s="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0"/>
  <sheetViews>
    <sheetView showGridLines="0" topLeftCell="B1" workbookViewId="0">
      <selection activeCell="D3" sqref="D3:E3"/>
    </sheetView>
  </sheetViews>
  <sheetFormatPr defaultRowHeight="15" x14ac:dyDescent="0.25"/>
  <cols>
    <col min="1" max="1" width="44.7109375" bestFit="1" customWidth="1"/>
    <col min="2" max="2" width="13.85546875" bestFit="1" customWidth="1"/>
    <col min="3" max="3" width="7.5703125" bestFit="1" customWidth="1"/>
    <col min="4" max="4" width="15.42578125" bestFit="1" customWidth="1"/>
    <col min="5" max="8" width="14" bestFit="1" customWidth="1"/>
    <col min="9" max="9" width="8.85546875" hidden="1" customWidth="1"/>
    <col min="10" max="10" width="7.28515625" hidden="1" customWidth="1"/>
    <col min="11" max="11" width="8" hidden="1" customWidth="1"/>
    <col min="12" max="14" width="10.42578125" hidden="1" customWidth="1"/>
    <col min="15" max="15" width="8" hidden="1" customWidth="1"/>
    <col min="16" max="16" width="8.7109375" hidden="1" customWidth="1"/>
    <col min="17" max="19" width="11.140625" hidden="1" customWidth="1"/>
    <col min="20" max="20" width="15.85546875" hidden="1" customWidth="1"/>
    <col min="21" max="21" width="13.140625" hidden="1" customWidth="1"/>
    <col min="22" max="22" width="11.140625" hidden="1" customWidth="1"/>
    <col min="23" max="23" width="11.42578125" hidden="1" customWidth="1"/>
    <col min="24" max="24" width="11.140625" hidden="1" customWidth="1"/>
    <col min="25" max="25" width="11.42578125" hidden="1" customWidth="1"/>
    <col min="26" max="26" width="11.140625" hidden="1" customWidth="1"/>
    <col min="27" max="29" width="11.42578125" hidden="1" customWidth="1"/>
    <col min="30" max="30" width="14.5703125" bestFit="1" customWidth="1"/>
    <col min="31" max="31" width="14.85546875" bestFit="1" customWidth="1"/>
    <col min="33" max="33" width="17.5703125" bestFit="1" customWidth="1"/>
    <col min="34" max="34" width="10.140625" bestFit="1" customWidth="1"/>
  </cols>
  <sheetData>
    <row r="1" spans="1:34" x14ac:dyDescent="0.25">
      <c r="A1" s="2" t="s">
        <v>89</v>
      </c>
    </row>
    <row r="2" spans="1:34" x14ac:dyDescent="0.25">
      <c r="E2" s="7"/>
    </row>
    <row r="3" spans="1:34" x14ac:dyDescent="0.25">
      <c r="A3" s="9" t="s">
        <v>18</v>
      </c>
      <c r="B3" s="9" t="s">
        <v>19</v>
      </c>
      <c r="C3" s="9" t="s">
        <v>20</v>
      </c>
      <c r="D3" s="38" t="s">
        <v>105</v>
      </c>
      <c r="E3" s="38" t="s">
        <v>106</v>
      </c>
      <c r="F3" s="38" t="s">
        <v>52</v>
      </c>
      <c r="G3" s="38" t="s">
        <v>53</v>
      </c>
      <c r="H3" s="38" t="s">
        <v>54</v>
      </c>
      <c r="I3" s="9" t="s">
        <v>51</v>
      </c>
      <c r="J3" s="9" t="s">
        <v>55</v>
      </c>
      <c r="K3" s="9" t="s">
        <v>56</v>
      </c>
      <c r="L3" s="9" t="s">
        <v>57</v>
      </c>
      <c r="M3" s="9" t="s">
        <v>58</v>
      </c>
      <c r="N3" s="9" t="s">
        <v>59</v>
      </c>
      <c r="O3" s="9" t="s">
        <v>60</v>
      </c>
      <c r="P3" s="9" t="s">
        <v>61</v>
      </c>
      <c r="Q3" s="9" t="s">
        <v>62</v>
      </c>
      <c r="R3" s="9" t="s">
        <v>63</v>
      </c>
      <c r="S3" s="9" t="s">
        <v>64</v>
      </c>
      <c r="T3" s="9" t="s">
        <v>65</v>
      </c>
      <c r="U3" s="9" t="s">
        <v>8</v>
      </c>
      <c r="V3" s="9" t="s">
        <v>66</v>
      </c>
      <c r="W3" s="9" t="s">
        <v>67</v>
      </c>
      <c r="X3" s="9" t="s">
        <v>68</v>
      </c>
      <c r="Y3" s="9" t="s">
        <v>69</v>
      </c>
      <c r="Z3" s="9" t="s">
        <v>75</v>
      </c>
      <c r="AA3" s="9" t="s">
        <v>76</v>
      </c>
      <c r="AB3" s="9" t="s">
        <v>94</v>
      </c>
      <c r="AC3" s="9" t="s">
        <v>95</v>
      </c>
      <c r="AD3" s="10" t="s">
        <v>81</v>
      </c>
      <c r="AE3" s="10" t="s">
        <v>82</v>
      </c>
      <c r="AG3" s="1" t="s">
        <v>72</v>
      </c>
      <c r="AH3" s="13">
        <f>Budget!B8+'2013-2014'!AH4</f>
        <v>1185769</v>
      </c>
    </row>
    <row r="4" spans="1:34" x14ac:dyDescent="0.25">
      <c r="A4" s="1">
        <f>'Salary and Rating'!A5</f>
        <v>1</v>
      </c>
      <c r="B4" s="1" t="str">
        <f>'Salary and Rating'!B5</f>
        <v>Teacher 1</v>
      </c>
      <c r="C4" s="13">
        <f>IF(AND(D4=0,E4=1),'Salary and Rating'!C5,'2013-2014'!AD4)</f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>'Salary and Rating'!L5</f>
        <v>0</v>
      </c>
      <c r="J4" s="5">
        <f>IFERROR(IF(VLOOKUP(I4,Inputs!$A$20:$G$29,3,FALSE)="Stipend Award",VLOOKUP(I4,Inputs!$A$7:$G$16,3,FALSE),0),0)</f>
        <v>0</v>
      </c>
      <c r="K4" s="5">
        <f>IFERROR(IF(VLOOKUP(I4,Inputs!$A$20:$G$29,4,FALSE)="Stipend Award",VLOOKUP(I4,Inputs!$A$7:$G$16,4,FALSE),0),0)</f>
        <v>0</v>
      </c>
      <c r="L4" s="5">
        <f>IFERROR(IF(F4=1,IF(VLOOKUP(I4,Inputs!$A$20:$G$29,5,FALSE)="Stipend Award",VLOOKUP(I4,Inputs!$A$7:$G$16,5,FALSE),0),0),0)</f>
        <v>0</v>
      </c>
      <c r="M4" s="5">
        <f>IFERROR(IF(G4=1,IF(VLOOKUP(I4,Inputs!$A$20:$G$29,6,FALSE)="Stipend Award",VLOOKUP(I4,Inputs!$A$7:$G$16,6,FALSE),0),0),0)</f>
        <v>0</v>
      </c>
      <c r="N4" s="5">
        <f>IFERROR(IF(H4=1,IF(VLOOKUP(I4,Inputs!$A$20:$G$29,7,FALSE)="Stipend Award",VLOOKUP(I4,Inputs!$A$7:$G$16,7,FALSE),0),0),0)</f>
        <v>0</v>
      </c>
      <c r="O4" s="5">
        <f>IFERROR(IF(VLOOKUP(I4,Inputs!$A$20:$G$29,3,FALSE)="Base Increase",VLOOKUP(I4,Inputs!$A$7:$G$16,3,FALSE),0),0)</f>
        <v>0</v>
      </c>
      <c r="P4" s="5">
        <f>IFERROR(IF(VLOOKUP(I4,Inputs!$A$20:$G$29,4,FALSE)="Base Increase",VLOOKUP(I4,Inputs!$A$7:$G$16,4,FALSE),0),0)</f>
        <v>0</v>
      </c>
      <c r="Q4" s="5">
        <f>IFERROR(IF(F4=1,IF(VLOOKUP(I4,Inputs!$A$20:$G$29,5,FALSE)="Base Increase",VLOOKUP(I4,Inputs!$A$7:$G$16,5,FALSE),0),0),0)</f>
        <v>0</v>
      </c>
      <c r="R4" s="5">
        <f>IFERROR(IF(G4=1,IF(VLOOKUP(I4,Inputs!$A$20:$G$29,6,FALSE)="Base Increase",VLOOKUP(I4,Inputs!$A$7:$G$16,6,FALSE),0),0),0)</f>
        <v>0</v>
      </c>
      <c r="S4" s="5">
        <f>IFERROR(IF(H4=1,IF(VLOOKUP(I4,Inputs!$A$20:$G$29,7,FALSE)="Base Increase",VLOOKUP(I4,Inputs!$A$7:$G$16,7,FALSE),0),0),0)</f>
        <v>0</v>
      </c>
      <c r="T4" s="5">
        <f>SUM(J4:N4)</f>
        <v>0</v>
      </c>
      <c r="U4" s="5">
        <f>SUM(O4:S4)</f>
        <v>0</v>
      </c>
      <c r="V4" s="5">
        <f>U4+C4</f>
        <v>0</v>
      </c>
      <c r="W4" s="5">
        <f>U4+T4+C4</f>
        <v>0</v>
      </c>
      <c r="X4" s="5">
        <f>IF(AND(I4&lt;=4,V4&gt;Inputs!$B$32),MAX(C4,Inputs!$B$32),V4)</f>
        <v>0</v>
      </c>
      <c r="Y4" s="5">
        <f>IF(AND(I4&lt;=4,W4&gt;Inputs!$B$32),MAX(C4,Inputs!$B$32),W4)</f>
        <v>0</v>
      </c>
      <c r="Z4" s="5">
        <f>IF(AND(I4&lt;=7,X4&gt;Inputs!$B$33),MAX(C4,Inputs!$B$33),X4)</f>
        <v>0</v>
      </c>
      <c r="AA4" s="5">
        <f>IF(AND(I4&lt;=7,Y4&gt;Inputs!$B$33),MAX(C4,Inputs!$B$33),Y4)</f>
        <v>0</v>
      </c>
      <c r="AB4" s="5">
        <f>IF(Z4&gt;Inputs!$B$34,Inputs!$B$34,Z4)</f>
        <v>0</v>
      </c>
      <c r="AC4" s="5">
        <f>IF(AA4&gt;Inputs!$B$34,Inputs!$B$34,AA4)</f>
        <v>0</v>
      </c>
      <c r="AD4" s="11">
        <f>IF(E4=0,0,AB4)</f>
        <v>0</v>
      </c>
      <c r="AE4" s="11">
        <f>IF(E4=0,0,AC4)</f>
        <v>0</v>
      </c>
      <c r="AG4" s="1" t="s">
        <v>73</v>
      </c>
      <c r="AH4" s="13">
        <f>AH3-SUM(AE:AE)</f>
        <v>339217</v>
      </c>
    </row>
    <row r="5" spans="1:34" x14ac:dyDescent="0.25">
      <c r="A5" s="1">
        <f>'Salary and Rating'!A6</f>
        <v>2</v>
      </c>
      <c r="B5" s="1" t="str">
        <f>'Salary and Rating'!B6</f>
        <v>Teacher 2</v>
      </c>
      <c r="C5" s="13">
        <f>'2013-2014'!AD5</f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>'Salary and Rating'!L6</f>
        <v>0</v>
      </c>
      <c r="J5" s="5">
        <f>IFERROR(IF(VLOOKUP(I5,Inputs!$A$20:$G$29,3,FALSE)="Stipend Award",VLOOKUP(I5,Inputs!$A$7:$G$16,3,FALSE),0),0)</f>
        <v>0</v>
      </c>
      <c r="K5" s="5">
        <f>IFERROR(IF(VLOOKUP(I5,Inputs!$A$20:$G$29,4,FALSE)="Stipend Award",VLOOKUP(I5,Inputs!$A$7:$G$16,4,FALSE),0),0)</f>
        <v>0</v>
      </c>
      <c r="L5" s="5">
        <f>IFERROR(IF(F5=1,IF(VLOOKUP(I5,Inputs!$A$20:$G$29,5,FALSE)="Stipend Award",VLOOKUP(I5,Inputs!$A$7:$G$16,5,FALSE),0),0),0)</f>
        <v>0</v>
      </c>
      <c r="M5" s="5">
        <f>IFERROR(IF(G5=1,IF(VLOOKUP(I5,Inputs!$A$20:$G$29,6,FALSE)="Stipend Award",VLOOKUP(I5,Inputs!$A$7:$G$16,6,FALSE),0),0),0)</f>
        <v>0</v>
      </c>
      <c r="N5" s="5">
        <f>IFERROR(IF(H5=1,IF(VLOOKUP(I5,Inputs!$A$20:$G$29,7,FALSE)="Stipend Award",VLOOKUP(I5,Inputs!$A$7:$G$16,7,FALSE),0),0),0)</f>
        <v>0</v>
      </c>
      <c r="O5" s="5">
        <f>IFERROR(IF(VLOOKUP(I5,Inputs!$A$20:$G$29,3,FALSE)="Base Increase",VLOOKUP(I5,Inputs!$A$7:$G$16,3,FALSE),0),0)</f>
        <v>0</v>
      </c>
      <c r="P5" s="5">
        <f>IFERROR(IF(VLOOKUP(I5,Inputs!$A$20:$G$29,4,FALSE)="Base Increase",VLOOKUP(I5,Inputs!$A$7:$G$16,4,FALSE),0),0)</f>
        <v>0</v>
      </c>
      <c r="Q5" s="5">
        <f>IFERROR(IF(F5=1,IF(VLOOKUP(I5,Inputs!$A$20:$G$29,5,FALSE)="Base Increase",VLOOKUP(I5,Inputs!$A$7:$G$16,5,FALSE),0),0),0)</f>
        <v>0</v>
      </c>
      <c r="R5" s="5">
        <f>IFERROR(IF(G5=1,IF(VLOOKUP(I5,Inputs!$A$20:$G$29,6,FALSE)="Base Increase",VLOOKUP(I5,Inputs!$A$7:$G$16,6,FALSE),0),0),0)</f>
        <v>0</v>
      </c>
      <c r="S5" s="5">
        <f>IFERROR(IF(H5=1,IF(VLOOKUP(I5,Inputs!$A$20:$G$29,7,FALSE)="Base Increase",VLOOKUP(I5,Inputs!$A$7:$G$16,7,FALSE),0),0),0)</f>
        <v>0</v>
      </c>
      <c r="T5" s="5">
        <f t="shared" ref="T5:T68" si="0">SUM(J5:N5)</f>
        <v>0</v>
      </c>
      <c r="U5" s="5">
        <f t="shared" ref="U5:U68" si="1">SUM(O5:S5)</f>
        <v>0</v>
      </c>
      <c r="V5" s="5">
        <f t="shared" ref="V5:V68" si="2">U5+C5</f>
        <v>0</v>
      </c>
      <c r="W5" s="5">
        <f t="shared" ref="W5:W68" si="3">U5+T5+C5</f>
        <v>0</v>
      </c>
      <c r="X5" s="5">
        <f>IF(AND(I5&lt;=4,V5&gt;Inputs!$B$32),MAX(C5,Inputs!$B$32),V5)</f>
        <v>0</v>
      </c>
      <c r="Y5" s="5">
        <f>IF(AND(I5&lt;=4,W5&gt;Inputs!$B$32),MAX(C5,Inputs!$B$32),W5)</f>
        <v>0</v>
      </c>
      <c r="Z5" s="5">
        <f>IF(AND(I5&lt;=7,X5&gt;Inputs!$B$33),MAX(C5,Inputs!$B$33),X5)</f>
        <v>0</v>
      </c>
      <c r="AA5" s="5">
        <f>IF(W5&gt;Inputs!$B$34,Inputs!$B$34,Y5)</f>
        <v>0</v>
      </c>
      <c r="AB5" s="5">
        <f>IF(Z5&gt;Inputs!$B$34,Inputs!$B$34,Z5)</f>
        <v>0</v>
      </c>
      <c r="AC5" s="5">
        <f>IF(AA5&gt;Inputs!$B$34,Inputs!$B$34,AA5)</f>
        <v>0</v>
      </c>
      <c r="AD5" s="11">
        <f t="shared" ref="AD5:AD68" si="4">IF(E5=0,0,AB5)</f>
        <v>0</v>
      </c>
      <c r="AE5" s="11">
        <f t="shared" ref="AE5:AE68" si="5">IF(E5=0,0,AC5)</f>
        <v>0</v>
      </c>
      <c r="AG5" s="1" t="s">
        <v>74</v>
      </c>
      <c r="AH5" s="12" t="str">
        <f>IF(AND(AH4&gt;0,'2013-2014'!AH5="YES"),"YES","NO")</f>
        <v>YES</v>
      </c>
    </row>
    <row r="6" spans="1:34" x14ac:dyDescent="0.25">
      <c r="A6" s="1">
        <f>'Salary and Rating'!A7</f>
        <v>3</v>
      </c>
      <c r="B6" s="1" t="str">
        <f>'Salary and Rating'!B7</f>
        <v>Teacher 3</v>
      </c>
      <c r="C6" s="13">
        <f>'2013-2014'!AD6</f>
        <v>0</v>
      </c>
      <c r="D6" s="5">
        <v>0</v>
      </c>
      <c r="E6" s="5">
        <v>0</v>
      </c>
      <c r="F6" s="5">
        <v>1</v>
      </c>
      <c r="G6" s="5">
        <v>0</v>
      </c>
      <c r="H6" s="5">
        <v>0</v>
      </c>
      <c r="I6" s="5">
        <f>'Salary and Rating'!L7</f>
        <v>0</v>
      </c>
      <c r="J6" s="5">
        <f>IFERROR(IF(VLOOKUP(I6,Inputs!$A$20:$G$29,3,FALSE)="Stipend Award",VLOOKUP(I6,Inputs!$A$7:$G$16,3,FALSE),0),0)</f>
        <v>0</v>
      </c>
      <c r="K6" s="5">
        <f>IFERROR(IF(VLOOKUP(I6,Inputs!$A$20:$G$29,4,FALSE)="Stipend Award",VLOOKUP(I6,Inputs!$A$7:$G$16,4,FALSE),0),0)</f>
        <v>0</v>
      </c>
      <c r="L6" s="5">
        <f>IFERROR(IF(F6=1,IF(VLOOKUP(I6,Inputs!$A$20:$G$29,5,FALSE)="Stipend Award",VLOOKUP(I6,Inputs!$A$7:$G$16,5,FALSE),0),0),0)</f>
        <v>0</v>
      </c>
      <c r="M6" s="5">
        <f>IFERROR(IF(G6=1,IF(VLOOKUP(I6,Inputs!$A$20:$G$29,6,FALSE)="Stipend Award",VLOOKUP(I6,Inputs!$A$7:$G$16,6,FALSE),0),0),0)</f>
        <v>0</v>
      </c>
      <c r="N6" s="5">
        <f>IFERROR(IF(H6=1,IF(VLOOKUP(I6,Inputs!$A$20:$G$29,7,FALSE)="Stipend Award",VLOOKUP(I6,Inputs!$A$7:$G$16,7,FALSE),0),0),0)</f>
        <v>0</v>
      </c>
      <c r="O6" s="5">
        <f>IFERROR(IF(VLOOKUP(I6,Inputs!$A$20:$G$29,3,FALSE)="Base Increase",VLOOKUP(I6,Inputs!$A$7:$G$16,3,FALSE),0),0)</f>
        <v>0</v>
      </c>
      <c r="P6" s="5">
        <f>IFERROR(IF(VLOOKUP(I6,Inputs!$A$20:$G$29,4,FALSE)="Base Increase",VLOOKUP(I6,Inputs!$A$7:$G$16,4,FALSE),0),0)</f>
        <v>0</v>
      </c>
      <c r="Q6" s="5">
        <f>IFERROR(IF(F6=1,IF(VLOOKUP(I6,Inputs!$A$20:$G$29,5,FALSE)="Base Increase",VLOOKUP(I6,Inputs!$A$7:$G$16,5,FALSE),0),0),0)</f>
        <v>0</v>
      </c>
      <c r="R6" s="5">
        <f>IFERROR(IF(G6=1,IF(VLOOKUP(I6,Inputs!$A$20:$G$29,6,FALSE)="Base Increase",VLOOKUP(I6,Inputs!$A$7:$G$16,6,FALSE),0),0),0)</f>
        <v>0</v>
      </c>
      <c r="S6" s="5">
        <f>IFERROR(IF(H6=1,IF(VLOOKUP(I6,Inputs!$A$20:$G$29,7,FALSE)="Base Increase",VLOOKUP(I6,Inputs!$A$7:$G$16,7,FALSE),0),0),0)</f>
        <v>0</v>
      </c>
      <c r="T6" s="5">
        <f t="shared" si="0"/>
        <v>0</v>
      </c>
      <c r="U6" s="5">
        <f t="shared" si="1"/>
        <v>0</v>
      </c>
      <c r="V6" s="5">
        <f t="shared" si="2"/>
        <v>0</v>
      </c>
      <c r="W6" s="5">
        <f t="shared" si="3"/>
        <v>0</v>
      </c>
      <c r="X6" s="5">
        <f>IF(AND(I6&lt;=4,V6&gt;Inputs!$B$32),MAX(C6,Inputs!$B$32),V6)</f>
        <v>0</v>
      </c>
      <c r="Y6" s="5">
        <f>IF(AND(I6&lt;=4,W6&gt;Inputs!$B$32),MAX(C6,Inputs!$B$32),W6)</f>
        <v>0</v>
      </c>
      <c r="Z6" s="5">
        <f>IF(AND(I6&lt;=7,X6&gt;Inputs!$B$33),MAX(C6,Inputs!$B$33),X6)</f>
        <v>0</v>
      </c>
      <c r="AA6" s="5">
        <f>IF(W6&gt;Inputs!$B$34,Inputs!$B$34,Y6)</f>
        <v>0</v>
      </c>
      <c r="AB6" s="5">
        <f>IF(Z6&gt;Inputs!$B$34,Inputs!$B$34,Z6)</f>
        <v>0</v>
      </c>
      <c r="AC6" s="5">
        <f>IF(AA6&gt;Inputs!$B$34,Inputs!$B$34,AA6)</f>
        <v>0</v>
      </c>
      <c r="AD6" s="11">
        <f t="shared" si="4"/>
        <v>0</v>
      </c>
      <c r="AE6" s="11">
        <f t="shared" si="5"/>
        <v>0</v>
      </c>
    </row>
    <row r="7" spans="1:34" x14ac:dyDescent="0.25">
      <c r="A7" s="1">
        <f>'Salary and Rating'!A8</f>
        <v>4</v>
      </c>
      <c r="B7" s="1" t="str">
        <f>'Salary and Rating'!B8</f>
        <v>Teacher 4</v>
      </c>
      <c r="C7" s="13">
        <f>'2013-2014'!AD7</f>
        <v>0</v>
      </c>
      <c r="D7" s="5">
        <v>0</v>
      </c>
      <c r="E7" s="5">
        <v>0</v>
      </c>
      <c r="F7" s="5">
        <v>1</v>
      </c>
      <c r="G7" s="5">
        <v>0</v>
      </c>
      <c r="H7" s="5">
        <v>0</v>
      </c>
      <c r="I7" s="5">
        <f>'Salary and Rating'!L8</f>
        <v>0</v>
      </c>
      <c r="J7" s="5">
        <f>IFERROR(IF(VLOOKUP(I7,Inputs!$A$20:$G$29,3,FALSE)="Stipend Award",VLOOKUP(I7,Inputs!$A$7:$G$16,3,FALSE),0),0)</f>
        <v>0</v>
      </c>
      <c r="K7" s="5">
        <f>IFERROR(IF(VLOOKUP(I7,Inputs!$A$20:$G$29,4,FALSE)="Stipend Award",VLOOKUP(I7,Inputs!$A$7:$G$16,4,FALSE),0),0)</f>
        <v>0</v>
      </c>
      <c r="L7" s="5">
        <f>IFERROR(IF(F7=1,IF(VLOOKUP(I7,Inputs!$A$20:$G$29,5,FALSE)="Stipend Award",VLOOKUP(I7,Inputs!$A$7:$G$16,5,FALSE),0),0),0)</f>
        <v>0</v>
      </c>
      <c r="M7" s="5">
        <f>IFERROR(IF(G7=1,IF(VLOOKUP(I7,Inputs!$A$20:$G$29,6,FALSE)="Stipend Award",VLOOKUP(I7,Inputs!$A$7:$G$16,6,FALSE),0),0),0)</f>
        <v>0</v>
      </c>
      <c r="N7" s="5">
        <f>IFERROR(IF(H7=1,IF(VLOOKUP(I7,Inputs!$A$20:$G$29,7,FALSE)="Stipend Award",VLOOKUP(I7,Inputs!$A$7:$G$16,7,FALSE),0),0),0)</f>
        <v>0</v>
      </c>
      <c r="O7" s="5">
        <f>IFERROR(IF(VLOOKUP(I7,Inputs!$A$20:$G$29,3,FALSE)="Base Increase",VLOOKUP(I7,Inputs!$A$7:$G$16,3,FALSE),0),0)</f>
        <v>0</v>
      </c>
      <c r="P7" s="5">
        <f>IFERROR(IF(VLOOKUP(I7,Inputs!$A$20:$G$29,4,FALSE)="Base Increase",VLOOKUP(I7,Inputs!$A$7:$G$16,4,FALSE),0),0)</f>
        <v>0</v>
      </c>
      <c r="Q7" s="5">
        <f>IFERROR(IF(F7=1,IF(VLOOKUP(I7,Inputs!$A$20:$G$29,5,FALSE)="Base Increase",VLOOKUP(I7,Inputs!$A$7:$G$16,5,FALSE),0),0),0)</f>
        <v>0</v>
      </c>
      <c r="R7" s="5">
        <f>IFERROR(IF(G7=1,IF(VLOOKUP(I7,Inputs!$A$20:$G$29,6,FALSE)="Base Increase",VLOOKUP(I7,Inputs!$A$7:$G$16,6,FALSE),0),0),0)</f>
        <v>0</v>
      </c>
      <c r="S7" s="5">
        <f>IFERROR(IF(H7=1,IF(VLOOKUP(I7,Inputs!$A$20:$G$29,7,FALSE)="Base Increase",VLOOKUP(I7,Inputs!$A$7:$G$16,7,FALSE),0),0),0)</f>
        <v>0</v>
      </c>
      <c r="T7" s="5">
        <f t="shared" si="0"/>
        <v>0</v>
      </c>
      <c r="U7" s="5">
        <f t="shared" si="1"/>
        <v>0</v>
      </c>
      <c r="V7" s="5">
        <f t="shared" si="2"/>
        <v>0</v>
      </c>
      <c r="W7" s="5">
        <f t="shared" si="3"/>
        <v>0</v>
      </c>
      <c r="X7" s="5">
        <f>IF(AND(I7&lt;=4,V7&gt;Inputs!$B$32),MAX(C7,Inputs!$B$32),V7)</f>
        <v>0</v>
      </c>
      <c r="Y7" s="5">
        <f>IF(AND(I7&lt;=4,W7&gt;Inputs!$B$32),MAX(C7,Inputs!$B$32),W7)</f>
        <v>0</v>
      </c>
      <c r="Z7" s="5">
        <f>IF(AND(I7&lt;=7,X7&gt;Inputs!$B$33),MAX(C7,Inputs!$B$33),X7)</f>
        <v>0</v>
      </c>
      <c r="AA7" s="5">
        <f>IF(W7&gt;Inputs!$B$34,Inputs!$B$34,Y7)</f>
        <v>0</v>
      </c>
      <c r="AB7" s="5">
        <f>IF(Z7&gt;Inputs!$B$34,Inputs!$B$34,Z7)</f>
        <v>0</v>
      </c>
      <c r="AC7" s="5">
        <f>IF(AA7&gt;Inputs!$B$34,Inputs!$B$34,AA7)</f>
        <v>0</v>
      </c>
      <c r="AD7" s="11">
        <f t="shared" si="4"/>
        <v>0</v>
      </c>
      <c r="AE7" s="11">
        <f t="shared" si="5"/>
        <v>0</v>
      </c>
    </row>
    <row r="8" spans="1:34" x14ac:dyDescent="0.25">
      <c r="A8" s="1">
        <f>'Salary and Rating'!A9</f>
        <v>5</v>
      </c>
      <c r="B8" s="1" t="str">
        <f>'Salary and Rating'!B9</f>
        <v>Teacher 5</v>
      </c>
      <c r="C8" s="13">
        <f>'2013-2014'!AD8</f>
        <v>56062</v>
      </c>
      <c r="D8" s="5">
        <v>1</v>
      </c>
      <c r="E8" s="5">
        <v>1</v>
      </c>
      <c r="F8" s="5">
        <v>1</v>
      </c>
      <c r="G8" s="5">
        <v>0</v>
      </c>
      <c r="H8" s="5">
        <v>0</v>
      </c>
      <c r="I8" s="5">
        <f>'Salary and Rating'!L9</f>
        <v>5</v>
      </c>
      <c r="J8" s="5">
        <f>IFERROR(IF(VLOOKUP(I8,Inputs!$A$20:$G$29,3,FALSE)="Stipend Award",VLOOKUP(I8,Inputs!$A$7:$G$16,3,FALSE),0),0)</f>
        <v>0</v>
      </c>
      <c r="K8" s="5">
        <f>IFERROR(IF(VLOOKUP(I8,Inputs!$A$20:$G$29,4,FALSE)="Stipend Award",VLOOKUP(I8,Inputs!$A$7:$G$16,4,FALSE),0),0)</f>
        <v>0</v>
      </c>
      <c r="L8" s="5">
        <f>IFERROR(IF(F8=1,IF(VLOOKUP(I8,Inputs!$A$20:$G$29,5,FALSE)="Stipend Award",VLOOKUP(I8,Inputs!$A$7:$G$16,5,FALSE),0),0),0)</f>
        <v>100</v>
      </c>
      <c r="M8" s="5">
        <f>IFERROR(IF(G8=1,IF(VLOOKUP(I8,Inputs!$A$20:$G$29,6,FALSE)="Stipend Award",VLOOKUP(I8,Inputs!$A$7:$G$16,6,FALSE),0),0),0)</f>
        <v>0</v>
      </c>
      <c r="N8" s="5">
        <f>IFERROR(IF(H8=1,IF(VLOOKUP(I8,Inputs!$A$20:$G$29,7,FALSE)="Stipend Award",VLOOKUP(I8,Inputs!$A$7:$G$16,7,FALSE),0),0),0)</f>
        <v>0</v>
      </c>
      <c r="O8" s="5">
        <f>IFERROR(IF(VLOOKUP(I8,Inputs!$A$20:$G$29,3,FALSE)="Base Increase",VLOOKUP(I8,Inputs!$A$7:$G$16,3,FALSE),0),0)</f>
        <v>200</v>
      </c>
      <c r="P8" s="5">
        <f>IFERROR(IF(VLOOKUP(I8,Inputs!$A$20:$G$29,4,FALSE)="Base Increase",VLOOKUP(I8,Inputs!$A$7:$G$16,4,FALSE),0),0)</f>
        <v>100</v>
      </c>
      <c r="Q8" s="5">
        <f>IFERROR(IF(F8=1,IF(VLOOKUP(I8,Inputs!$A$20:$G$29,5,FALSE)="Base Increase",VLOOKUP(I8,Inputs!$A$7:$G$16,5,FALSE),0),0),0)</f>
        <v>0</v>
      </c>
      <c r="R8" s="5">
        <f>IFERROR(IF(G8=1,IF(VLOOKUP(I8,Inputs!$A$20:$G$29,6,FALSE)="Base Increase",VLOOKUP(I8,Inputs!$A$7:$G$16,6,FALSE),0),0),0)</f>
        <v>0</v>
      </c>
      <c r="S8" s="5">
        <f>IFERROR(IF(H8=1,IF(VLOOKUP(I8,Inputs!$A$20:$G$29,7,FALSE)="Base Increase",VLOOKUP(I8,Inputs!$A$7:$G$16,7,FALSE),0),0),0)</f>
        <v>0</v>
      </c>
      <c r="T8" s="5">
        <f t="shared" si="0"/>
        <v>100</v>
      </c>
      <c r="U8" s="5">
        <f t="shared" si="1"/>
        <v>300</v>
      </c>
      <c r="V8" s="5">
        <f t="shared" si="2"/>
        <v>56362</v>
      </c>
      <c r="W8" s="5">
        <f t="shared" si="3"/>
        <v>56462</v>
      </c>
      <c r="X8" s="5">
        <f>IF(AND(I8&lt;=4,V8&gt;Inputs!$B$32),MAX(C8,Inputs!$B$32),V8)</f>
        <v>56362</v>
      </c>
      <c r="Y8" s="5">
        <f>IF(AND(I8&lt;=4,W8&gt;Inputs!$B$32),MAX(C8,Inputs!$B$32),W8)</f>
        <v>56462</v>
      </c>
      <c r="Z8" s="5">
        <f>IF(AND(I8&lt;=7,X8&gt;Inputs!$B$33),MAX(C8,Inputs!$B$33),X8)</f>
        <v>56362</v>
      </c>
      <c r="AA8" s="5">
        <f>IF(W8&gt;Inputs!$B$34,Inputs!$B$34,Y8)</f>
        <v>56462</v>
      </c>
      <c r="AB8" s="5">
        <f>IF(Z8&gt;Inputs!$B$34,Inputs!$B$34,Z8)</f>
        <v>56362</v>
      </c>
      <c r="AC8" s="5">
        <f>IF(AA8&gt;Inputs!$B$34,Inputs!$B$34,AA8)</f>
        <v>56462</v>
      </c>
      <c r="AD8" s="11">
        <f t="shared" si="4"/>
        <v>56362</v>
      </c>
      <c r="AE8" s="11">
        <f t="shared" si="5"/>
        <v>56462</v>
      </c>
    </row>
    <row r="9" spans="1:34" x14ac:dyDescent="0.25">
      <c r="A9" s="1">
        <f>'Salary and Rating'!A10</f>
        <v>6</v>
      </c>
      <c r="B9" s="1" t="str">
        <f>'Salary and Rating'!B10</f>
        <v>Teacher 6</v>
      </c>
      <c r="C9" s="13">
        <f>'2013-2014'!AD9</f>
        <v>58534</v>
      </c>
      <c r="D9" s="5">
        <v>1</v>
      </c>
      <c r="E9" s="5">
        <v>1</v>
      </c>
      <c r="F9" s="5">
        <v>0</v>
      </c>
      <c r="G9" s="5">
        <v>0</v>
      </c>
      <c r="H9" s="5">
        <v>0</v>
      </c>
      <c r="I9" s="5">
        <f>'Salary and Rating'!L10</f>
        <v>10</v>
      </c>
      <c r="J9" s="5">
        <f>IFERROR(IF(VLOOKUP(I9,Inputs!$A$20:$G$29,3,FALSE)="Stipend Award",VLOOKUP(I9,Inputs!$A$7:$G$16,3,FALSE),0),0)</f>
        <v>0</v>
      </c>
      <c r="K9" s="5">
        <f>IFERROR(IF(VLOOKUP(I9,Inputs!$A$20:$G$29,4,FALSE)="Stipend Award",VLOOKUP(I9,Inputs!$A$7:$G$16,4,FALSE),0),0)</f>
        <v>0</v>
      </c>
      <c r="L9" s="5">
        <f>IFERROR(IF(F9=1,IF(VLOOKUP(I9,Inputs!$A$20:$G$29,5,FALSE)="Stipend Award",VLOOKUP(I9,Inputs!$A$7:$G$16,5,FALSE),0),0),0)</f>
        <v>0</v>
      </c>
      <c r="M9" s="5">
        <f>IFERROR(IF(G9=1,IF(VLOOKUP(I9,Inputs!$A$20:$G$29,6,FALSE)="Stipend Award",VLOOKUP(I9,Inputs!$A$7:$G$16,6,FALSE),0),0),0)</f>
        <v>0</v>
      </c>
      <c r="N9" s="5">
        <f>IFERROR(IF(H9=1,IF(VLOOKUP(I9,Inputs!$A$20:$G$29,7,FALSE)="Stipend Award",VLOOKUP(I9,Inputs!$A$7:$G$16,7,FALSE),0),0),0)</f>
        <v>0</v>
      </c>
      <c r="O9" s="5">
        <f>IFERROR(IF(VLOOKUP(I9,Inputs!$A$20:$G$29,3,FALSE)="Base Increase",VLOOKUP(I9,Inputs!$A$7:$G$16,3,FALSE),0),0)</f>
        <v>600</v>
      </c>
      <c r="P9" s="5">
        <f>IFERROR(IF(VLOOKUP(I9,Inputs!$A$20:$G$29,4,FALSE)="Base Increase",VLOOKUP(I9,Inputs!$A$7:$G$16,4,FALSE),0),0)</f>
        <v>300</v>
      </c>
      <c r="Q9" s="5">
        <f>IFERROR(IF(F9=1,IF(VLOOKUP(I9,Inputs!$A$20:$G$29,5,FALSE)="Base Increase",VLOOKUP(I9,Inputs!$A$7:$G$16,5,FALSE),0),0),0)</f>
        <v>0</v>
      </c>
      <c r="R9" s="5">
        <f>IFERROR(IF(G9=1,IF(VLOOKUP(I9,Inputs!$A$20:$G$29,6,FALSE)="Base Increase",VLOOKUP(I9,Inputs!$A$7:$G$16,6,FALSE),0),0),0)</f>
        <v>0</v>
      </c>
      <c r="S9" s="5">
        <f>IFERROR(IF(H9=1,IF(VLOOKUP(I9,Inputs!$A$20:$G$29,7,FALSE)="Base Increase",VLOOKUP(I9,Inputs!$A$7:$G$16,7,FALSE),0),0),0)</f>
        <v>0</v>
      </c>
      <c r="T9" s="5">
        <f t="shared" si="0"/>
        <v>0</v>
      </c>
      <c r="U9" s="5">
        <f t="shared" si="1"/>
        <v>900</v>
      </c>
      <c r="V9" s="5">
        <f t="shared" si="2"/>
        <v>59434</v>
      </c>
      <c r="W9" s="5">
        <f t="shared" si="3"/>
        <v>59434</v>
      </c>
      <c r="X9" s="5">
        <f>IF(AND(I9&lt;=4,V9&gt;Inputs!$B$32),MAX(C9,Inputs!$B$32),V9)</f>
        <v>59434</v>
      </c>
      <c r="Y9" s="5">
        <f>IF(AND(I9&lt;=4,W9&gt;Inputs!$B$32),MAX(C9,Inputs!$B$32),W9)</f>
        <v>59434</v>
      </c>
      <c r="Z9" s="5">
        <f>IF(AND(I9&lt;=7,X9&gt;Inputs!$B$33),MAX(C9,Inputs!$B$33),X9)</f>
        <v>59434</v>
      </c>
      <c r="AA9" s="5">
        <f>IF(W9&gt;Inputs!$B$34,Inputs!$B$34,Y9)</f>
        <v>59434</v>
      </c>
      <c r="AB9" s="5">
        <f>IF(Z9&gt;Inputs!$B$34,Inputs!$B$34,Z9)</f>
        <v>59434</v>
      </c>
      <c r="AC9" s="5">
        <f>IF(AA9&gt;Inputs!$B$34,Inputs!$B$34,AA9)</f>
        <v>59434</v>
      </c>
      <c r="AD9" s="11">
        <f t="shared" si="4"/>
        <v>59434</v>
      </c>
      <c r="AE9" s="11">
        <f t="shared" si="5"/>
        <v>59434</v>
      </c>
    </row>
    <row r="10" spans="1:34" x14ac:dyDescent="0.25">
      <c r="A10" s="1">
        <f>'Salary and Rating'!A11</f>
        <v>7</v>
      </c>
      <c r="B10" s="1" t="str">
        <f>'Salary and Rating'!B11</f>
        <v>Teacher 7</v>
      </c>
      <c r="C10" s="13">
        <f>'2013-2014'!AD10</f>
        <v>57805</v>
      </c>
      <c r="D10" s="5">
        <v>1</v>
      </c>
      <c r="E10" s="5">
        <v>1</v>
      </c>
      <c r="F10" s="5">
        <v>1</v>
      </c>
      <c r="G10" s="5">
        <v>0</v>
      </c>
      <c r="H10" s="5">
        <v>0</v>
      </c>
      <c r="I10" s="5">
        <f>'Salary and Rating'!L11</f>
        <v>5</v>
      </c>
      <c r="J10" s="5">
        <f>IFERROR(IF(VLOOKUP(I10,Inputs!$A$20:$G$29,3,FALSE)="Stipend Award",VLOOKUP(I10,Inputs!$A$7:$G$16,3,FALSE),0),0)</f>
        <v>0</v>
      </c>
      <c r="K10" s="5">
        <f>IFERROR(IF(VLOOKUP(I10,Inputs!$A$20:$G$29,4,FALSE)="Stipend Award",VLOOKUP(I10,Inputs!$A$7:$G$16,4,FALSE),0),0)</f>
        <v>0</v>
      </c>
      <c r="L10" s="5">
        <f>IFERROR(IF(F10=1,IF(VLOOKUP(I10,Inputs!$A$20:$G$29,5,FALSE)="Stipend Award",VLOOKUP(I10,Inputs!$A$7:$G$16,5,FALSE),0),0),0)</f>
        <v>100</v>
      </c>
      <c r="M10" s="5">
        <f>IFERROR(IF(G10=1,IF(VLOOKUP(I10,Inputs!$A$20:$G$29,6,FALSE)="Stipend Award",VLOOKUP(I10,Inputs!$A$7:$G$16,6,FALSE),0),0),0)</f>
        <v>0</v>
      </c>
      <c r="N10" s="5">
        <f>IFERROR(IF(H10=1,IF(VLOOKUP(I10,Inputs!$A$20:$G$29,7,FALSE)="Stipend Award",VLOOKUP(I10,Inputs!$A$7:$G$16,7,FALSE),0),0),0)</f>
        <v>0</v>
      </c>
      <c r="O10" s="5">
        <f>IFERROR(IF(VLOOKUP(I10,Inputs!$A$20:$G$29,3,FALSE)="Base Increase",VLOOKUP(I10,Inputs!$A$7:$G$16,3,FALSE),0),0)</f>
        <v>200</v>
      </c>
      <c r="P10" s="5">
        <f>IFERROR(IF(VLOOKUP(I10,Inputs!$A$20:$G$29,4,FALSE)="Base Increase",VLOOKUP(I10,Inputs!$A$7:$G$16,4,FALSE),0),0)</f>
        <v>100</v>
      </c>
      <c r="Q10" s="5">
        <f>IFERROR(IF(F10=1,IF(VLOOKUP(I10,Inputs!$A$20:$G$29,5,FALSE)="Base Increase",VLOOKUP(I10,Inputs!$A$7:$G$16,5,FALSE),0),0),0)</f>
        <v>0</v>
      </c>
      <c r="R10" s="5">
        <f>IFERROR(IF(G10=1,IF(VLOOKUP(I10,Inputs!$A$20:$G$29,6,FALSE)="Base Increase",VLOOKUP(I10,Inputs!$A$7:$G$16,6,FALSE),0),0),0)</f>
        <v>0</v>
      </c>
      <c r="S10" s="5">
        <f>IFERROR(IF(H10=1,IF(VLOOKUP(I10,Inputs!$A$20:$G$29,7,FALSE)="Base Increase",VLOOKUP(I10,Inputs!$A$7:$G$16,7,FALSE),0),0),0)</f>
        <v>0</v>
      </c>
      <c r="T10" s="5">
        <f t="shared" si="0"/>
        <v>100</v>
      </c>
      <c r="U10" s="5">
        <f t="shared" si="1"/>
        <v>300</v>
      </c>
      <c r="V10" s="5">
        <f t="shared" si="2"/>
        <v>58105</v>
      </c>
      <c r="W10" s="5">
        <f t="shared" si="3"/>
        <v>58205</v>
      </c>
      <c r="X10" s="5">
        <f>IF(AND(I10&lt;=4,V10&gt;Inputs!$B$32),MAX(C10,Inputs!$B$32),V10)</f>
        <v>58105</v>
      </c>
      <c r="Y10" s="5">
        <f>IF(AND(I10&lt;=4,W10&gt;Inputs!$B$32),MAX(C10,Inputs!$B$32),W10)</f>
        <v>58205</v>
      </c>
      <c r="Z10" s="5">
        <f>IF(AND(I10&lt;=7,X10&gt;Inputs!$B$33),MAX(C10,Inputs!$B$33),X10)</f>
        <v>58105</v>
      </c>
      <c r="AA10" s="5">
        <f>IF(W10&gt;Inputs!$B$34,Inputs!$B$34,Y10)</f>
        <v>58205</v>
      </c>
      <c r="AB10" s="5">
        <f>IF(Z10&gt;Inputs!$B$34,Inputs!$B$34,Z10)</f>
        <v>58105</v>
      </c>
      <c r="AC10" s="5">
        <f>IF(AA10&gt;Inputs!$B$34,Inputs!$B$34,AA10)</f>
        <v>58205</v>
      </c>
      <c r="AD10" s="11">
        <f t="shared" si="4"/>
        <v>58105</v>
      </c>
      <c r="AE10" s="11">
        <f t="shared" si="5"/>
        <v>58205</v>
      </c>
    </row>
    <row r="11" spans="1:34" x14ac:dyDescent="0.25">
      <c r="A11" s="1">
        <f>'Salary and Rating'!A12</f>
        <v>8</v>
      </c>
      <c r="B11" s="1" t="str">
        <f>'Salary and Rating'!B12</f>
        <v>Teacher 8</v>
      </c>
      <c r="C11" s="13">
        <f>'2013-2014'!AD11</f>
        <v>55416</v>
      </c>
      <c r="D11" s="5">
        <v>1</v>
      </c>
      <c r="E11" s="5">
        <v>1</v>
      </c>
      <c r="F11" s="5">
        <v>1</v>
      </c>
      <c r="G11" s="5">
        <v>0</v>
      </c>
      <c r="H11" s="5">
        <v>0</v>
      </c>
      <c r="I11" s="5">
        <f>'Salary and Rating'!L12</f>
        <v>5</v>
      </c>
      <c r="J11" s="5">
        <f>IFERROR(IF(VLOOKUP(I11,Inputs!$A$20:$G$29,3,FALSE)="Stipend Award",VLOOKUP(I11,Inputs!$A$7:$G$16,3,FALSE),0),0)</f>
        <v>0</v>
      </c>
      <c r="K11" s="5">
        <f>IFERROR(IF(VLOOKUP(I11,Inputs!$A$20:$G$29,4,FALSE)="Stipend Award",VLOOKUP(I11,Inputs!$A$7:$G$16,4,FALSE),0),0)</f>
        <v>0</v>
      </c>
      <c r="L11" s="5">
        <f>IFERROR(IF(F11=1,IF(VLOOKUP(I11,Inputs!$A$20:$G$29,5,FALSE)="Stipend Award",VLOOKUP(I11,Inputs!$A$7:$G$16,5,FALSE),0),0),0)</f>
        <v>100</v>
      </c>
      <c r="M11" s="5">
        <f>IFERROR(IF(G11=1,IF(VLOOKUP(I11,Inputs!$A$20:$G$29,6,FALSE)="Stipend Award",VLOOKUP(I11,Inputs!$A$7:$G$16,6,FALSE),0),0),0)</f>
        <v>0</v>
      </c>
      <c r="N11" s="5">
        <f>IFERROR(IF(H11=1,IF(VLOOKUP(I11,Inputs!$A$20:$G$29,7,FALSE)="Stipend Award",VLOOKUP(I11,Inputs!$A$7:$G$16,7,FALSE),0),0),0)</f>
        <v>0</v>
      </c>
      <c r="O11" s="5">
        <f>IFERROR(IF(VLOOKUP(I11,Inputs!$A$20:$G$29,3,FALSE)="Base Increase",VLOOKUP(I11,Inputs!$A$7:$G$16,3,FALSE),0),0)</f>
        <v>200</v>
      </c>
      <c r="P11" s="5">
        <f>IFERROR(IF(VLOOKUP(I11,Inputs!$A$20:$G$29,4,FALSE)="Base Increase",VLOOKUP(I11,Inputs!$A$7:$G$16,4,FALSE),0),0)</f>
        <v>100</v>
      </c>
      <c r="Q11" s="5">
        <f>IFERROR(IF(F11=1,IF(VLOOKUP(I11,Inputs!$A$20:$G$29,5,FALSE)="Base Increase",VLOOKUP(I11,Inputs!$A$7:$G$16,5,FALSE),0),0),0)</f>
        <v>0</v>
      </c>
      <c r="R11" s="5">
        <f>IFERROR(IF(G11=1,IF(VLOOKUP(I11,Inputs!$A$20:$G$29,6,FALSE)="Base Increase",VLOOKUP(I11,Inputs!$A$7:$G$16,6,FALSE),0),0),0)</f>
        <v>0</v>
      </c>
      <c r="S11" s="5">
        <f>IFERROR(IF(H11=1,IF(VLOOKUP(I11,Inputs!$A$20:$G$29,7,FALSE)="Base Increase",VLOOKUP(I11,Inputs!$A$7:$G$16,7,FALSE),0),0),0)</f>
        <v>0</v>
      </c>
      <c r="T11" s="5">
        <f t="shared" si="0"/>
        <v>100</v>
      </c>
      <c r="U11" s="5">
        <f t="shared" si="1"/>
        <v>300</v>
      </c>
      <c r="V11" s="5">
        <f t="shared" si="2"/>
        <v>55716</v>
      </c>
      <c r="W11" s="5">
        <f t="shared" si="3"/>
        <v>55816</v>
      </c>
      <c r="X11" s="5">
        <f>IF(AND(I11&lt;=4,V11&gt;Inputs!$B$32),MAX(C11,Inputs!$B$32),V11)</f>
        <v>55716</v>
      </c>
      <c r="Y11" s="5">
        <f>IF(AND(I11&lt;=4,W11&gt;Inputs!$B$32),MAX(C11,Inputs!$B$32),W11)</f>
        <v>55816</v>
      </c>
      <c r="Z11" s="5">
        <f>IF(AND(I11&lt;=7,X11&gt;Inputs!$B$33),MAX(C11,Inputs!$B$33),X11)</f>
        <v>55716</v>
      </c>
      <c r="AA11" s="5">
        <f>IF(W11&gt;Inputs!$B$34,Inputs!$B$34,Y11)</f>
        <v>55816</v>
      </c>
      <c r="AB11" s="5">
        <f>IF(Z11&gt;Inputs!$B$34,Inputs!$B$34,Z11)</f>
        <v>55716</v>
      </c>
      <c r="AC11" s="5">
        <f>IF(AA11&gt;Inputs!$B$34,Inputs!$B$34,AA11)</f>
        <v>55816</v>
      </c>
      <c r="AD11" s="11">
        <f t="shared" si="4"/>
        <v>55716</v>
      </c>
      <c r="AE11" s="11">
        <f t="shared" si="5"/>
        <v>55816</v>
      </c>
    </row>
    <row r="12" spans="1:34" x14ac:dyDescent="0.25">
      <c r="A12" s="1">
        <f>'Salary and Rating'!A13</f>
        <v>9</v>
      </c>
      <c r="B12" s="1" t="str">
        <f>'Salary and Rating'!B13</f>
        <v>Teacher 9</v>
      </c>
      <c r="C12" s="13">
        <f>'2013-2014'!AD12</f>
        <v>60550</v>
      </c>
      <c r="D12" s="5">
        <v>1</v>
      </c>
      <c r="E12" s="5">
        <v>1</v>
      </c>
      <c r="F12" s="5">
        <v>0</v>
      </c>
      <c r="G12" s="5">
        <v>0</v>
      </c>
      <c r="H12" s="5">
        <v>0</v>
      </c>
      <c r="I12" s="5">
        <f>'Salary and Rating'!L13</f>
        <v>8</v>
      </c>
      <c r="J12" s="5">
        <f>IFERROR(IF(VLOOKUP(I12,Inputs!$A$20:$G$29,3,FALSE)="Stipend Award",VLOOKUP(I12,Inputs!$A$7:$G$16,3,FALSE),0),0)</f>
        <v>0</v>
      </c>
      <c r="K12" s="5">
        <f>IFERROR(IF(VLOOKUP(I12,Inputs!$A$20:$G$29,4,FALSE)="Stipend Award",VLOOKUP(I12,Inputs!$A$7:$G$16,4,FALSE),0),0)</f>
        <v>0</v>
      </c>
      <c r="L12" s="5">
        <f>IFERROR(IF(F12=1,IF(VLOOKUP(I12,Inputs!$A$20:$G$29,5,FALSE)="Stipend Award",VLOOKUP(I12,Inputs!$A$7:$G$16,5,FALSE),0),0),0)</f>
        <v>0</v>
      </c>
      <c r="M12" s="5">
        <f>IFERROR(IF(G12=1,IF(VLOOKUP(I12,Inputs!$A$20:$G$29,6,FALSE)="Stipend Award",VLOOKUP(I12,Inputs!$A$7:$G$16,6,FALSE),0),0),0)</f>
        <v>0</v>
      </c>
      <c r="N12" s="5">
        <f>IFERROR(IF(H12=1,IF(VLOOKUP(I12,Inputs!$A$20:$G$29,7,FALSE)="Stipend Award",VLOOKUP(I12,Inputs!$A$7:$G$16,7,FALSE),0),0),0)</f>
        <v>0</v>
      </c>
      <c r="O12" s="5">
        <f>IFERROR(IF(VLOOKUP(I12,Inputs!$A$20:$G$29,3,FALSE)="Base Increase",VLOOKUP(I12,Inputs!$A$7:$G$16,3,FALSE),0),0)</f>
        <v>400</v>
      </c>
      <c r="P12" s="5">
        <f>IFERROR(IF(VLOOKUP(I12,Inputs!$A$20:$G$29,4,FALSE)="Base Increase",VLOOKUP(I12,Inputs!$A$7:$G$16,4,FALSE),0),0)</f>
        <v>200</v>
      </c>
      <c r="Q12" s="5">
        <f>IFERROR(IF(F12=1,IF(VLOOKUP(I12,Inputs!$A$20:$G$29,5,FALSE)="Base Increase",VLOOKUP(I12,Inputs!$A$7:$G$16,5,FALSE),0),0),0)</f>
        <v>0</v>
      </c>
      <c r="R12" s="5">
        <f>IFERROR(IF(G12=1,IF(VLOOKUP(I12,Inputs!$A$20:$G$29,6,FALSE)="Base Increase",VLOOKUP(I12,Inputs!$A$7:$G$16,6,FALSE),0),0),0)</f>
        <v>0</v>
      </c>
      <c r="S12" s="5">
        <f>IFERROR(IF(H12=1,IF(VLOOKUP(I12,Inputs!$A$20:$G$29,7,FALSE)="Base Increase",VLOOKUP(I12,Inputs!$A$7:$G$16,7,FALSE),0),0),0)</f>
        <v>0</v>
      </c>
      <c r="T12" s="5">
        <f t="shared" si="0"/>
        <v>0</v>
      </c>
      <c r="U12" s="5">
        <f t="shared" si="1"/>
        <v>600</v>
      </c>
      <c r="V12" s="5">
        <f t="shared" si="2"/>
        <v>61150</v>
      </c>
      <c r="W12" s="5">
        <f t="shared" si="3"/>
        <v>61150</v>
      </c>
      <c r="X12" s="5">
        <f>IF(AND(I12&lt;=4,V12&gt;Inputs!$B$32),MAX(C12,Inputs!$B$32),V12)</f>
        <v>61150</v>
      </c>
      <c r="Y12" s="5">
        <f>IF(AND(I12&lt;=4,W12&gt;Inputs!$B$32),MAX(C12,Inputs!$B$32),W12)</f>
        <v>61150</v>
      </c>
      <c r="Z12" s="5">
        <f>IF(AND(I12&lt;=7,X12&gt;Inputs!$B$33),MAX(C12,Inputs!$B$33),X12)</f>
        <v>61150</v>
      </c>
      <c r="AA12" s="5">
        <f>IF(W12&gt;Inputs!$B$34,Inputs!$B$34,Y12)</f>
        <v>61150</v>
      </c>
      <c r="AB12" s="5">
        <f>IF(Z12&gt;Inputs!$B$34,Inputs!$B$34,Z12)</f>
        <v>61150</v>
      </c>
      <c r="AC12" s="5">
        <f>IF(AA12&gt;Inputs!$B$34,Inputs!$B$34,AA12)</f>
        <v>61150</v>
      </c>
      <c r="AD12" s="11">
        <f t="shared" si="4"/>
        <v>61150</v>
      </c>
      <c r="AE12" s="11">
        <f t="shared" si="5"/>
        <v>61150</v>
      </c>
    </row>
    <row r="13" spans="1:34" x14ac:dyDescent="0.25">
      <c r="A13" s="1">
        <f>'Salary and Rating'!A14</f>
        <v>10</v>
      </c>
      <c r="B13" s="1" t="str">
        <f>'Salary and Rating'!B14</f>
        <v>Teacher 10</v>
      </c>
      <c r="C13" s="13">
        <f>'2013-2014'!AD13</f>
        <v>53410</v>
      </c>
      <c r="D13" s="5">
        <v>1</v>
      </c>
      <c r="E13" s="5">
        <v>1</v>
      </c>
      <c r="F13" s="5">
        <v>0</v>
      </c>
      <c r="G13" s="5">
        <v>0</v>
      </c>
      <c r="H13" s="5">
        <v>0</v>
      </c>
      <c r="I13" s="5">
        <f>'Salary and Rating'!L14</f>
        <v>1</v>
      </c>
      <c r="J13" s="5">
        <f>IFERROR(IF(VLOOKUP(I13,Inputs!$A$20:$G$29,3,FALSE)="Stipend Award",VLOOKUP(I13,Inputs!$A$7:$G$16,3,FALSE),0),0)</f>
        <v>0</v>
      </c>
      <c r="K13" s="5">
        <f>IFERROR(IF(VLOOKUP(I13,Inputs!$A$20:$G$29,4,FALSE)="Stipend Award",VLOOKUP(I13,Inputs!$A$7:$G$16,4,FALSE),0),0)</f>
        <v>0</v>
      </c>
      <c r="L13" s="5">
        <f>IFERROR(IF(F13=1,IF(VLOOKUP(I13,Inputs!$A$20:$G$29,5,FALSE)="Stipend Award",VLOOKUP(I13,Inputs!$A$7:$G$16,5,FALSE),0),0),0)</f>
        <v>0</v>
      </c>
      <c r="M13" s="5">
        <f>IFERROR(IF(G13=1,IF(VLOOKUP(I13,Inputs!$A$20:$G$29,6,FALSE)="Stipend Award",VLOOKUP(I13,Inputs!$A$7:$G$16,6,FALSE),0),0),0)</f>
        <v>0</v>
      </c>
      <c r="N13" s="5">
        <f>IFERROR(IF(H13=1,IF(VLOOKUP(I13,Inputs!$A$20:$G$29,7,FALSE)="Stipend Award",VLOOKUP(I13,Inputs!$A$7:$G$16,7,FALSE),0),0),0)</f>
        <v>0</v>
      </c>
      <c r="O13" s="5">
        <f>IFERROR(IF(VLOOKUP(I13,Inputs!$A$20:$G$29,3,FALSE)="Base Increase",VLOOKUP(I13,Inputs!$A$7:$G$16,3,FALSE),0),0)</f>
        <v>0</v>
      </c>
      <c r="P13" s="5">
        <f>IFERROR(IF(VLOOKUP(I13,Inputs!$A$20:$G$29,4,FALSE)="Base Increase",VLOOKUP(I13,Inputs!$A$7:$G$16,4,FALSE),0),0)</f>
        <v>0</v>
      </c>
      <c r="Q13" s="5">
        <f>IFERROR(IF(F13=1,IF(VLOOKUP(I13,Inputs!$A$20:$G$29,5,FALSE)="Base Increase",VLOOKUP(I13,Inputs!$A$7:$G$16,5,FALSE),0),0),0)</f>
        <v>0</v>
      </c>
      <c r="R13" s="5">
        <f>IFERROR(IF(G13=1,IF(VLOOKUP(I13,Inputs!$A$20:$G$29,6,FALSE)="Base Increase",VLOOKUP(I13,Inputs!$A$7:$G$16,6,FALSE),0),0),0)</f>
        <v>0</v>
      </c>
      <c r="S13" s="5">
        <f>IFERROR(IF(H13=1,IF(VLOOKUP(I13,Inputs!$A$20:$G$29,7,FALSE)="Base Increase",VLOOKUP(I13,Inputs!$A$7:$G$16,7,FALSE),0),0),0)</f>
        <v>0</v>
      </c>
      <c r="T13" s="5">
        <f t="shared" si="0"/>
        <v>0</v>
      </c>
      <c r="U13" s="5">
        <f t="shared" si="1"/>
        <v>0</v>
      </c>
      <c r="V13" s="5">
        <f t="shared" si="2"/>
        <v>53410</v>
      </c>
      <c r="W13" s="5">
        <f t="shared" si="3"/>
        <v>53410</v>
      </c>
      <c r="X13" s="5">
        <f>IF(AND(I13&lt;=4,V13&gt;Inputs!$B$32),MAX(C13,Inputs!$B$32),V13)</f>
        <v>53410</v>
      </c>
      <c r="Y13" s="5">
        <f>IF(AND(I13&lt;=4,W13&gt;Inputs!$B$32),MAX(C13,Inputs!$B$32),W13)</f>
        <v>53410</v>
      </c>
      <c r="Z13" s="5">
        <f>IF(AND(I13&lt;=7,X13&gt;Inputs!$B$33),MAX(C13,Inputs!$B$33),X13)</f>
        <v>53410</v>
      </c>
      <c r="AA13" s="5">
        <f>IF(W13&gt;Inputs!$B$34,Inputs!$B$34,Y13)</f>
        <v>53410</v>
      </c>
      <c r="AB13" s="5">
        <f>IF(Z13&gt;Inputs!$B$34,Inputs!$B$34,Z13)</f>
        <v>53410</v>
      </c>
      <c r="AC13" s="5">
        <f>IF(AA13&gt;Inputs!$B$34,Inputs!$B$34,AA13)</f>
        <v>53410</v>
      </c>
      <c r="AD13" s="11">
        <f t="shared" si="4"/>
        <v>53410</v>
      </c>
      <c r="AE13" s="11">
        <f t="shared" si="5"/>
        <v>53410</v>
      </c>
    </row>
    <row r="14" spans="1:34" x14ac:dyDescent="0.25">
      <c r="A14" s="1">
        <f>'Salary and Rating'!A15</f>
        <v>11</v>
      </c>
      <c r="B14" s="1" t="str">
        <f>'Salary and Rating'!B15</f>
        <v>Teacher 11</v>
      </c>
      <c r="C14" s="13">
        <f>'2013-2014'!AD14</f>
        <v>53155</v>
      </c>
      <c r="D14" s="5">
        <v>1</v>
      </c>
      <c r="E14" s="5">
        <v>1</v>
      </c>
      <c r="F14" s="5">
        <v>1</v>
      </c>
      <c r="G14" s="5">
        <v>0</v>
      </c>
      <c r="H14" s="5">
        <v>0</v>
      </c>
      <c r="I14" s="5">
        <f>'Salary and Rating'!L15</f>
        <v>2</v>
      </c>
      <c r="J14" s="5">
        <f>IFERROR(IF(VLOOKUP(I14,Inputs!$A$20:$G$29,3,FALSE)="Stipend Award",VLOOKUP(I14,Inputs!$A$7:$G$16,3,FALSE),0),0)</f>
        <v>50</v>
      </c>
      <c r="K14" s="5">
        <f>IFERROR(IF(VLOOKUP(I14,Inputs!$A$20:$G$29,4,FALSE)="Stipend Award",VLOOKUP(I14,Inputs!$A$7:$G$16,4,FALSE),0),0)</f>
        <v>50</v>
      </c>
      <c r="L14" s="5">
        <f>IFERROR(IF(F14=1,IF(VLOOKUP(I14,Inputs!$A$20:$G$29,5,FALSE)="Stipend Award",VLOOKUP(I14,Inputs!$A$7:$G$16,5,FALSE),0),0),0)</f>
        <v>50</v>
      </c>
      <c r="M14" s="5">
        <f>IFERROR(IF(G14=1,IF(VLOOKUP(I14,Inputs!$A$20:$G$29,6,FALSE)="Stipend Award",VLOOKUP(I14,Inputs!$A$7:$G$16,6,FALSE),0),0),0)</f>
        <v>0</v>
      </c>
      <c r="N14" s="5">
        <f>IFERROR(IF(H14=1,IF(VLOOKUP(I14,Inputs!$A$20:$G$29,7,FALSE)="Stipend Award",VLOOKUP(I14,Inputs!$A$7:$G$16,7,FALSE),0),0),0)</f>
        <v>0</v>
      </c>
      <c r="O14" s="5">
        <f>IFERROR(IF(VLOOKUP(I14,Inputs!$A$20:$G$29,3,FALSE)="Base Increase",VLOOKUP(I14,Inputs!$A$7:$G$16,3,FALSE),0),0)</f>
        <v>0</v>
      </c>
      <c r="P14" s="5">
        <f>IFERROR(IF(VLOOKUP(I14,Inputs!$A$20:$G$29,4,FALSE)="Base Increase",VLOOKUP(I14,Inputs!$A$7:$G$16,4,FALSE),0),0)</f>
        <v>0</v>
      </c>
      <c r="Q14" s="5">
        <f>IFERROR(IF(F14=1,IF(VLOOKUP(I14,Inputs!$A$20:$G$29,5,FALSE)="Base Increase",VLOOKUP(I14,Inputs!$A$7:$G$16,5,FALSE),0),0),0)</f>
        <v>0</v>
      </c>
      <c r="R14" s="5">
        <f>IFERROR(IF(G14=1,IF(VLOOKUP(I14,Inputs!$A$20:$G$29,6,FALSE)="Base Increase",VLOOKUP(I14,Inputs!$A$7:$G$16,6,FALSE),0),0),0)</f>
        <v>0</v>
      </c>
      <c r="S14" s="5">
        <f>IFERROR(IF(H14=1,IF(VLOOKUP(I14,Inputs!$A$20:$G$29,7,FALSE)="Base Increase",VLOOKUP(I14,Inputs!$A$7:$G$16,7,FALSE),0),0),0)</f>
        <v>0</v>
      </c>
      <c r="T14" s="5">
        <f t="shared" si="0"/>
        <v>150</v>
      </c>
      <c r="U14" s="5">
        <f t="shared" si="1"/>
        <v>0</v>
      </c>
      <c r="V14" s="5">
        <f t="shared" si="2"/>
        <v>53155</v>
      </c>
      <c r="W14" s="5">
        <f t="shared" si="3"/>
        <v>53305</v>
      </c>
      <c r="X14" s="5">
        <f>IF(AND(I14&lt;=4,V14&gt;Inputs!$B$32),MAX(C14,Inputs!$B$32),V14)</f>
        <v>53155</v>
      </c>
      <c r="Y14" s="5">
        <f>IF(AND(I14&lt;=4,W14&gt;Inputs!$B$32),MAX(C14,Inputs!$B$32),W14)</f>
        <v>53155</v>
      </c>
      <c r="Z14" s="5">
        <f>IF(AND(I14&lt;=7,X14&gt;Inputs!$B$33),MAX(C14,Inputs!$B$33),X14)</f>
        <v>53155</v>
      </c>
      <c r="AA14" s="5">
        <f>IF(W14&gt;Inputs!$B$34,Inputs!$B$34,Y14)</f>
        <v>53155</v>
      </c>
      <c r="AB14" s="5">
        <f>IF(Z14&gt;Inputs!$B$34,Inputs!$B$34,Z14)</f>
        <v>53155</v>
      </c>
      <c r="AC14" s="5">
        <f>IF(AA14&gt;Inputs!$B$34,Inputs!$B$34,AA14)</f>
        <v>53155</v>
      </c>
      <c r="AD14" s="11">
        <f t="shared" si="4"/>
        <v>53155</v>
      </c>
      <c r="AE14" s="11">
        <f t="shared" si="5"/>
        <v>53155</v>
      </c>
    </row>
    <row r="15" spans="1:34" x14ac:dyDescent="0.25">
      <c r="A15" s="1">
        <f>'Salary and Rating'!A16</f>
        <v>12</v>
      </c>
      <c r="B15" s="1" t="str">
        <f>'Salary and Rating'!B16</f>
        <v>Teacher 12</v>
      </c>
      <c r="C15" s="13">
        <f>'2013-2014'!AD15</f>
        <v>48112</v>
      </c>
      <c r="D15" s="5">
        <v>1</v>
      </c>
      <c r="E15" s="5">
        <v>1</v>
      </c>
      <c r="F15" s="5">
        <v>1</v>
      </c>
      <c r="G15" s="5">
        <v>0</v>
      </c>
      <c r="H15" s="5">
        <v>0</v>
      </c>
      <c r="I15" s="5">
        <f>'Salary and Rating'!L16</f>
        <v>7</v>
      </c>
      <c r="J15" s="5">
        <f>IFERROR(IF(VLOOKUP(I15,Inputs!$A$20:$G$29,3,FALSE)="Stipend Award",VLOOKUP(I15,Inputs!$A$7:$G$16,3,FALSE),0),0)</f>
        <v>0</v>
      </c>
      <c r="K15" s="5">
        <f>IFERROR(IF(VLOOKUP(I15,Inputs!$A$20:$G$29,4,FALSE)="Stipend Award",VLOOKUP(I15,Inputs!$A$7:$G$16,4,FALSE),0),0)</f>
        <v>0</v>
      </c>
      <c r="L15" s="5">
        <f>IFERROR(IF(F15=1,IF(VLOOKUP(I15,Inputs!$A$20:$G$29,5,FALSE)="Stipend Award",VLOOKUP(I15,Inputs!$A$7:$G$16,5,FALSE),0),0),0)</f>
        <v>200</v>
      </c>
      <c r="M15" s="5">
        <f>IFERROR(IF(G15=1,IF(VLOOKUP(I15,Inputs!$A$20:$G$29,6,FALSE)="Stipend Award",VLOOKUP(I15,Inputs!$A$7:$G$16,6,FALSE),0),0),0)</f>
        <v>0</v>
      </c>
      <c r="N15" s="5">
        <f>IFERROR(IF(H15=1,IF(VLOOKUP(I15,Inputs!$A$20:$G$29,7,FALSE)="Stipend Award",VLOOKUP(I15,Inputs!$A$7:$G$16,7,FALSE),0),0),0)</f>
        <v>0</v>
      </c>
      <c r="O15" s="5">
        <f>IFERROR(IF(VLOOKUP(I15,Inputs!$A$20:$G$29,3,FALSE)="Base Increase",VLOOKUP(I15,Inputs!$A$7:$G$16,3,FALSE),0),0)</f>
        <v>400</v>
      </c>
      <c r="P15" s="5">
        <f>IFERROR(IF(VLOOKUP(I15,Inputs!$A$20:$G$29,4,FALSE)="Base Increase",VLOOKUP(I15,Inputs!$A$7:$G$16,4,FALSE),0),0)</f>
        <v>200</v>
      </c>
      <c r="Q15" s="5">
        <f>IFERROR(IF(F15=1,IF(VLOOKUP(I15,Inputs!$A$20:$G$29,5,FALSE)="Base Increase",VLOOKUP(I15,Inputs!$A$7:$G$16,5,FALSE),0),0),0)</f>
        <v>0</v>
      </c>
      <c r="R15" s="5">
        <f>IFERROR(IF(G15=1,IF(VLOOKUP(I15,Inputs!$A$20:$G$29,6,FALSE)="Base Increase",VLOOKUP(I15,Inputs!$A$7:$G$16,6,FALSE),0),0),0)</f>
        <v>0</v>
      </c>
      <c r="S15" s="5">
        <f>IFERROR(IF(H15=1,IF(VLOOKUP(I15,Inputs!$A$20:$G$29,7,FALSE)="Base Increase",VLOOKUP(I15,Inputs!$A$7:$G$16,7,FALSE),0),0),0)</f>
        <v>0</v>
      </c>
      <c r="T15" s="5">
        <f t="shared" si="0"/>
        <v>200</v>
      </c>
      <c r="U15" s="5">
        <f t="shared" si="1"/>
        <v>600</v>
      </c>
      <c r="V15" s="5">
        <f t="shared" si="2"/>
        <v>48712</v>
      </c>
      <c r="W15" s="5">
        <f t="shared" si="3"/>
        <v>48912</v>
      </c>
      <c r="X15" s="5">
        <f>IF(AND(I15&lt;=4,V15&gt;Inputs!$B$32),MAX(C15,Inputs!$B$32),V15)</f>
        <v>48712</v>
      </c>
      <c r="Y15" s="5">
        <f>IF(AND(I15&lt;=4,W15&gt;Inputs!$B$32),MAX(C15,Inputs!$B$32),W15)</f>
        <v>48912</v>
      </c>
      <c r="Z15" s="5">
        <f>IF(AND(I15&lt;=7,X15&gt;Inputs!$B$33),MAX(C15,Inputs!$B$33),X15)</f>
        <v>48712</v>
      </c>
      <c r="AA15" s="5">
        <f>IF(W15&gt;Inputs!$B$34,Inputs!$B$34,Y15)</f>
        <v>48912</v>
      </c>
      <c r="AB15" s="5">
        <f>IF(Z15&gt;Inputs!$B$34,Inputs!$B$34,Z15)</f>
        <v>48712</v>
      </c>
      <c r="AC15" s="5">
        <f>IF(AA15&gt;Inputs!$B$34,Inputs!$B$34,AA15)</f>
        <v>48912</v>
      </c>
      <c r="AD15" s="11">
        <f t="shared" si="4"/>
        <v>48712</v>
      </c>
      <c r="AE15" s="11">
        <f t="shared" si="5"/>
        <v>48912</v>
      </c>
    </row>
    <row r="16" spans="1:34" x14ac:dyDescent="0.25">
      <c r="A16" s="1">
        <f>'Salary and Rating'!A17</f>
        <v>13</v>
      </c>
      <c r="B16" s="1" t="str">
        <f>'Salary and Rating'!B17</f>
        <v>Teacher 13</v>
      </c>
      <c r="C16" s="13">
        <f>'2013-2014'!AD16</f>
        <v>54854</v>
      </c>
      <c r="D16" s="5">
        <v>1</v>
      </c>
      <c r="E16" s="5">
        <v>1</v>
      </c>
      <c r="F16" s="5">
        <v>0</v>
      </c>
      <c r="G16" s="5">
        <v>0</v>
      </c>
      <c r="H16" s="5">
        <v>0</v>
      </c>
      <c r="I16" s="5">
        <f>'Salary and Rating'!L17</f>
        <v>7</v>
      </c>
      <c r="J16" s="5">
        <f>IFERROR(IF(VLOOKUP(I16,Inputs!$A$20:$G$29,3,FALSE)="Stipend Award",VLOOKUP(I16,Inputs!$A$7:$G$16,3,FALSE),0),0)</f>
        <v>0</v>
      </c>
      <c r="K16" s="5">
        <f>IFERROR(IF(VLOOKUP(I16,Inputs!$A$20:$G$29,4,FALSE)="Stipend Award",VLOOKUP(I16,Inputs!$A$7:$G$16,4,FALSE),0),0)</f>
        <v>0</v>
      </c>
      <c r="L16" s="5">
        <f>IFERROR(IF(F16=1,IF(VLOOKUP(I16,Inputs!$A$20:$G$29,5,FALSE)="Stipend Award",VLOOKUP(I16,Inputs!$A$7:$G$16,5,FALSE),0),0),0)</f>
        <v>0</v>
      </c>
      <c r="M16" s="5">
        <f>IFERROR(IF(G16=1,IF(VLOOKUP(I16,Inputs!$A$20:$G$29,6,FALSE)="Stipend Award",VLOOKUP(I16,Inputs!$A$7:$G$16,6,FALSE),0),0),0)</f>
        <v>0</v>
      </c>
      <c r="N16" s="5">
        <f>IFERROR(IF(H16=1,IF(VLOOKUP(I16,Inputs!$A$20:$G$29,7,FALSE)="Stipend Award",VLOOKUP(I16,Inputs!$A$7:$G$16,7,FALSE),0),0),0)</f>
        <v>0</v>
      </c>
      <c r="O16" s="5">
        <f>IFERROR(IF(VLOOKUP(I16,Inputs!$A$20:$G$29,3,FALSE)="Base Increase",VLOOKUP(I16,Inputs!$A$7:$G$16,3,FALSE),0),0)</f>
        <v>400</v>
      </c>
      <c r="P16" s="5">
        <f>IFERROR(IF(VLOOKUP(I16,Inputs!$A$20:$G$29,4,FALSE)="Base Increase",VLOOKUP(I16,Inputs!$A$7:$G$16,4,FALSE),0),0)</f>
        <v>200</v>
      </c>
      <c r="Q16" s="5">
        <f>IFERROR(IF(F16=1,IF(VLOOKUP(I16,Inputs!$A$20:$G$29,5,FALSE)="Base Increase",VLOOKUP(I16,Inputs!$A$7:$G$16,5,FALSE),0),0),0)</f>
        <v>0</v>
      </c>
      <c r="R16" s="5">
        <f>IFERROR(IF(G16=1,IF(VLOOKUP(I16,Inputs!$A$20:$G$29,6,FALSE)="Base Increase",VLOOKUP(I16,Inputs!$A$7:$G$16,6,FALSE),0),0),0)</f>
        <v>0</v>
      </c>
      <c r="S16" s="5">
        <f>IFERROR(IF(H16=1,IF(VLOOKUP(I16,Inputs!$A$20:$G$29,7,FALSE)="Base Increase",VLOOKUP(I16,Inputs!$A$7:$G$16,7,FALSE),0),0),0)</f>
        <v>0</v>
      </c>
      <c r="T16" s="5">
        <f t="shared" si="0"/>
        <v>0</v>
      </c>
      <c r="U16" s="5">
        <f t="shared" si="1"/>
        <v>600</v>
      </c>
      <c r="V16" s="5">
        <f t="shared" si="2"/>
        <v>55454</v>
      </c>
      <c r="W16" s="5">
        <f t="shared" si="3"/>
        <v>55454</v>
      </c>
      <c r="X16" s="5">
        <f>IF(AND(I16&lt;=4,V16&gt;Inputs!$B$32),MAX(C16,Inputs!$B$32),V16)</f>
        <v>55454</v>
      </c>
      <c r="Y16" s="5">
        <f>IF(AND(I16&lt;=4,W16&gt;Inputs!$B$32),MAX(C16,Inputs!$B$32),W16)</f>
        <v>55454</v>
      </c>
      <c r="Z16" s="5">
        <f>IF(AND(I16&lt;=7,X16&gt;Inputs!$B$33),MAX(C16,Inputs!$B$33),X16)</f>
        <v>55454</v>
      </c>
      <c r="AA16" s="5">
        <f>IF(W16&gt;Inputs!$B$34,Inputs!$B$34,Y16)</f>
        <v>55454</v>
      </c>
      <c r="AB16" s="5">
        <f>IF(Z16&gt;Inputs!$B$34,Inputs!$B$34,Z16)</f>
        <v>55454</v>
      </c>
      <c r="AC16" s="5">
        <f>IF(AA16&gt;Inputs!$B$34,Inputs!$B$34,AA16)</f>
        <v>55454</v>
      </c>
      <c r="AD16" s="11">
        <f t="shared" si="4"/>
        <v>55454</v>
      </c>
      <c r="AE16" s="11">
        <f t="shared" si="5"/>
        <v>55454</v>
      </c>
    </row>
    <row r="17" spans="1:31" x14ac:dyDescent="0.25">
      <c r="A17" s="1">
        <f>'Salary and Rating'!A18</f>
        <v>14</v>
      </c>
      <c r="B17" s="1" t="str">
        <f>'Salary and Rating'!B18</f>
        <v>Teacher 14</v>
      </c>
      <c r="C17" s="13">
        <f>'2013-2014'!AD17</f>
        <v>51536</v>
      </c>
      <c r="D17" s="5">
        <v>1</v>
      </c>
      <c r="E17" s="5">
        <v>1</v>
      </c>
      <c r="F17" s="5">
        <v>1</v>
      </c>
      <c r="G17" s="5">
        <v>0</v>
      </c>
      <c r="H17" s="5">
        <v>0</v>
      </c>
      <c r="I17" s="5">
        <f>'Salary and Rating'!L18</f>
        <v>6</v>
      </c>
      <c r="J17" s="5">
        <f>IFERROR(IF(VLOOKUP(I17,Inputs!$A$20:$G$29,3,FALSE)="Stipend Award",VLOOKUP(I17,Inputs!$A$7:$G$16,3,FALSE),0),0)</f>
        <v>0</v>
      </c>
      <c r="K17" s="5">
        <f>IFERROR(IF(VLOOKUP(I17,Inputs!$A$20:$G$29,4,FALSE)="Stipend Award",VLOOKUP(I17,Inputs!$A$7:$G$16,4,FALSE),0),0)</f>
        <v>0</v>
      </c>
      <c r="L17" s="5">
        <f>IFERROR(IF(F17=1,IF(VLOOKUP(I17,Inputs!$A$20:$G$29,5,FALSE)="Stipend Award",VLOOKUP(I17,Inputs!$A$7:$G$16,5,FALSE),0),0),0)</f>
        <v>150</v>
      </c>
      <c r="M17" s="5">
        <f>IFERROR(IF(G17=1,IF(VLOOKUP(I17,Inputs!$A$20:$G$29,6,FALSE)="Stipend Award",VLOOKUP(I17,Inputs!$A$7:$G$16,6,FALSE),0),0),0)</f>
        <v>0</v>
      </c>
      <c r="N17" s="5">
        <f>IFERROR(IF(H17=1,IF(VLOOKUP(I17,Inputs!$A$20:$G$29,7,FALSE)="Stipend Award",VLOOKUP(I17,Inputs!$A$7:$G$16,7,FALSE),0),0),0)</f>
        <v>0</v>
      </c>
      <c r="O17" s="5">
        <f>IFERROR(IF(VLOOKUP(I17,Inputs!$A$20:$G$29,3,FALSE)="Base Increase",VLOOKUP(I17,Inputs!$A$7:$G$16,3,FALSE),0),0)</f>
        <v>300</v>
      </c>
      <c r="P17" s="5">
        <f>IFERROR(IF(VLOOKUP(I17,Inputs!$A$20:$G$29,4,FALSE)="Base Increase",VLOOKUP(I17,Inputs!$A$7:$G$16,4,FALSE),0),0)</f>
        <v>150</v>
      </c>
      <c r="Q17" s="5">
        <f>IFERROR(IF(F17=1,IF(VLOOKUP(I17,Inputs!$A$20:$G$29,5,FALSE)="Base Increase",VLOOKUP(I17,Inputs!$A$7:$G$16,5,FALSE),0),0),0)</f>
        <v>0</v>
      </c>
      <c r="R17" s="5">
        <f>IFERROR(IF(G17=1,IF(VLOOKUP(I17,Inputs!$A$20:$G$29,6,FALSE)="Base Increase",VLOOKUP(I17,Inputs!$A$7:$G$16,6,FALSE),0),0),0)</f>
        <v>0</v>
      </c>
      <c r="S17" s="5">
        <f>IFERROR(IF(H17=1,IF(VLOOKUP(I17,Inputs!$A$20:$G$29,7,FALSE)="Base Increase",VLOOKUP(I17,Inputs!$A$7:$G$16,7,FALSE),0),0),0)</f>
        <v>0</v>
      </c>
      <c r="T17" s="5">
        <f t="shared" si="0"/>
        <v>150</v>
      </c>
      <c r="U17" s="5">
        <f t="shared" si="1"/>
        <v>450</v>
      </c>
      <c r="V17" s="5">
        <f t="shared" si="2"/>
        <v>51986</v>
      </c>
      <c r="W17" s="5">
        <f t="shared" si="3"/>
        <v>52136</v>
      </c>
      <c r="X17" s="5">
        <f>IF(AND(I17&lt;=4,V17&gt;Inputs!$B$32),MAX(C17,Inputs!$B$32),V17)</f>
        <v>51986</v>
      </c>
      <c r="Y17" s="5">
        <f>IF(AND(I17&lt;=4,W17&gt;Inputs!$B$32),MAX(C17,Inputs!$B$32),W17)</f>
        <v>52136</v>
      </c>
      <c r="Z17" s="5">
        <f>IF(AND(I17&lt;=7,X17&gt;Inputs!$B$33),MAX(C17,Inputs!$B$33),X17)</f>
        <v>51986</v>
      </c>
      <c r="AA17" s="5">
        <f>IF(W17&gt;Inputs!$B$34,Inputs!$B$34,Y17)</f>
        <v>52136</v>
      </c>
      <c r="AB17" s="5">
        <f>IF(Z17&gt;Inputs!$B$34,Inputs!$B$34,Z17)</f>
        <v>51986</v>
      </c>
      <c r="AC17" s="5">
        <f>IF(AA17&gt;Inputs!$B$34,Inputs!$B$34,AA17)</f>
        <v>52136</v>
      </c>
      <c r="AD17" s="11">
        <f t="shared" si="4"/>
        <v>51986</v>
      </c>
      <c r="AE17" s="11">
        <f t="shared" si="5"/>
        <v>52136</v>
      </c>
    </row>
    <row r="18" spans="1:31" x14ac:dyDescent="0.25">
      <c r="A18" s="1">
        <f>'Salary and Rating'!A19</f>
        <v>15</v>
      </c>
      <c r="B18" s="1" t="str">
        <f>'Salary and Rating'!B19</f>
        <v>Teacher 15</v>
      </c>
      <c r="C18" s="13">
        <f>'2013-2014'!AD18</f>
        <v>55984</v>
      </c>
      <c r="D18" s="5">
        <v>1</v>
      </c>
      <c r="E18" s="5">
        <v>1</v>
      </c>
      <c r="F18" s="5">
        <v>0</v>
      </c>
      <c r="G18" s="5">
        <v>0</v>
      </c>
      <c r="H18" s="5">
        <v>0</v>
      </c>
      <c r="I18" s="5">
        <f>'Salary and Rating'!L19</f>
        <v>10</v>
      </c>
      <c r="J18" s="5">
        <f>IFERROR(IF(VLOOKUP(I18,Inputs!$A$20:$G$29,3,FALSE)="Stipend Award",VLOOKUP(I18,Inputs!$A$7:$G$16,3,FALSE),0),0)</f>
        <v>0</v>
      </c>
      <c r="K18" s="5">
        <f>IFERROR(IF(VLOOKUP(I18,Inputs!$A$20:$G$29,4,FALSE)="Stipend Award",VLOOKUP(I18,Inputs!$A$7:$G$16,4,FALSE),0),0)</f>
        <v>0</v>
      </c>
      <c r="L18" s="5">
        <f>IFERROR(IF(F18=1,IF(VLOOKUP(I18,Inputs!$A$20:$G$29,5,FALSE)="Stipend Award",VLOOKUP(I18,Inputs!$A$7:$G$16,5,FALSE),0),0),0)</f>
        <v>0</v>
      </c>
      <c r="M18" s="5">
        <f>IFERROR(IF(G18=1,IF(VLOOKUP(I18,Inputs!$A$20:$G$29,6,FALSE)="Stipend Award",VLOOKUP(I18,Inputs!$A$7:$G$16,6,FALSE),0),0),0)</f>
        <v>0</v>
      </c>
      <c r="N18" s="5">
        <f>IFERROR(IF(H18=1,IF(VLOOKUP(I18,Inputs!$A$20:$G$29,7,FALSE)="Stipend Award",VLOOKUP(I18,Inputs!$A$7:$G$16,7,FALSE),0),0),0)</f>
        <v>0</v>
      </c>
      <c r="O18" s="5">
        <f>IFERROR(IF(VLOOKUP(I18,Inputs!$A$20:$G$29,3,FALSE)="Base Increase",VLOOKUP(I18,Inputs!$A$7:$G$16,3,FALSE),0),0)</f>
        <v>600</v>
      </c>
      <c r="P18" s="5">
        <f>IFERROR(IF(VLOOKUP(I18,Inputs!$A$20:$G$29,4,FALSE)="Base Increase",VLOOKUP(I18,Inputs!$A$7:$G$16,4,FALSE),0),0)</f>
        <v>300</v>
      </c>
      <c r="Q18" s="5">
        <f>IFERROR(IF(F18=1,IF(VLOOKUP(I18,Inputs!$A$20:$G$29,5,FALSE)="Base Increase",VLOOKUP(I18,Inputs!$A$7:$G$16,5,FALSE),0),0),0)</f>
        <v>0</v>
      </c>
      <c r="R18" s="5">
        <f>IFERROR(IF(G18=1,IF(VLOOKUP(I18,Inputs!$A$20:$G$29,6,FALSE)="Base Increase",VLOOKUP(I18,Inputs!$A$7:$G$16,6,FALSE),0),0),0)</f>
        <v>0</v>
      </c>
      <c r="S18" s="5">
        <f>IFERROR(IF(H18=1,IF(VLOOKUP(I18,Inputs!$A$20:$G$29,7,FALSE)="Base Increase",VLOOKUP(I18,Inputs!$A$7:$G$16,7,FALSE),0),0),0)</f>
        <v>0</v>
      </c>
      <c r="T18" s="5">
        <f t="shared" si="0"/>
        <v>0</v>
      </c>
      <c r="U18" s="5">
        <f t="shared" si="1"/>
        <v>900</v>
      </c>
      <c r="V18" s="5">
        <f t="shared" si="2"/>
        <v>56884</v>
      </c>
      <c r="W18" s="5">
        <f t="shared" si="3"/>
        <v>56884</v>
      </c>
      <c r="X18" s="5">
        <f>IF(AND(I18&lt;=4,V18&gt;Inputs!$B$32),MAX(C18,Inputs!$B$32),V18)</f>
        <v>56884</v>
      </c>
      <c r="Y18" s="5">
        <f>IF(AND(I18&lt;=4,W18&gt;Inputs!$B$32),MAX(C18,Inputs!$B$32),W18)</f>
        <v>56884</v>
      </c>
      <c r="Z18" s="5">
        <f>IF(AND(I18&lt;=7,X18&gt;Inputs!$B$33),MAX(C18,Inputs!$B$33),X18)</f>
        <v>56884</v>
      </c>
      <c r="AA18" s="5">
        <f>IF(W18&gt;Inputs!$B$34,Inputs!$B$34,Y18)</f>
        <v>56884</v>
      </c>
      <c r="AB18" s="5">
        <f>IF(Z18&gt;Inputs!$B$34,Inputs!$B$34,Z18)</f>
        <v>56884</v>
      </c>
      <c r="AC18" s="5">
        <f>IF(AA18&gt;Inputs!$B$34,Inputs!$B$34,AA18)</f>
        <v>56884</v>
      </c>
      <c r="AD18" s="11">
        <f t="shared" si="4"/>
        <v>56884</v>
      </c>
      <c r="AE18" s="11">
        <f t="shared" si="5"/>
        <v>56884</v>
      </c>
    </row>
    <row r="19" spans="1:31" x14ac:dyDescent="0.25">
      <c r="A19" s="1">
        <f>'Salary and Rating'!A20</f>
        <v>16</v>
      </c>
      <c r="B19" s="1" t="str">
        <f>'Salary and Rating'!B20</f>
        <v>Teacher 16</v>
      </c>
      <c r="C19" s="13">
        <f>'2013-2014'!AD19</f>
        <v>47984</v>
      </c>
      <c r="D19" s="5">
        <v>1</v>
      </c>
      <c r="E19" s="5">
        <v>1</v>
      </c>
      <c r="F19" s="5">
        <v>1</v>
      </c>
      <c r="G19" s="5">
        <v>0</v>
      </c>
      <c r="H19" s="5">
        <v>0</v>
      </c>
      <c r="I19" s="5">
        <f>'Salary and Rating'!L20</f>
        <v>7</v>
      </c>
      <c r="J19" s="5">
        <f>IFERROR(IF(VLOOKUP(I19,Inputs!$A$20:$G$29,3,FALSE)="Stipend Award",VLOOKUP(I19,Inputs!$A$7:$G$16,3,FALSE),0),0)</f>
        <v>0</v>
      </c>
      <c r="K19" s="5">
        <f>IFERROR(IF(VLOOKUP(I19,Inputs!$A$20:$G$29,4,FALSE)="Stipend Award",VLOOKUP(I19,Inputs!$A$7:$G$16,4,FALSE),0),0)</f>
        <v>0</v>
      </c>
      <c r="L19" s="5">
        <f>IFERROR(IF(F19=1,IF(VLOOKUP(I19,Inputs!$A$20:$G$29,5,FALSE)="Stipend Award",VLOOKUP(I19,Inputs!$A$7:$G$16,5,FALSE),0),0),0)</f>
        <v>200</v>
      </c>
      <c r="M19" s="5">
        <f>IFERROR(IF(G19=1,IF(VLOOKUP(I19,Inputs!$A$20:$G$29,6,FALSE)="Stipend Award",VLOOKUP(I19,Inputs!$A$7:$G$16,6,FALSE),0),0),0)</f>
        <v>0</v>
      </c>
      <c r="N19" s="5">
        <f>IFERROR(IF(H19=1,IF(VLOOKUP(I19,Inputs!$A$20:$G$29,7,FALSE)="Stipend Award",VLOOKUP(I19,Inputs!$A$7:$G$16,7,FALSE),0),0),0)</f>
        <v>0</v>
      </c>
      <c r="O19" s="5">
        <f>IFERROR(IF(VLOOKUP(I19,Inputs!$A$20:$G$29,3,FALSE)="Base Increase",VLOOKUP(I19,Inputs!$A$7:$G$16,3,FALSE),0),0)</f>
        <v>400</v>
      </c>
      <c r="P19" s="5">
        <f>IFERROR(IF(VLOOKUP(I19,Inputs!$A$20:$G$29,4,FALSE)="Base Increase",VLOOKUP(I19,Inputs!$A$7:$G$16,4,FALSE),0),0)</f>
        <v>200</v>
      </c>
      <c r="Q19" s="5">
        <f>IFERROR(IF(F19=1,IF(VLOOKUP(I19,Inputs!$A$20:$G$29,5,FALSE)="Base Increase",VLOOKUP(I19,Inputs!$A$7:$G$16,5,FALSE),0),0),0)</f>
        <v>0</v>
      </c>
      <c r="R19" s="5">
        <f>IFERROR(IF(G19=1,IF(VLOOKUP(I19,Inputs!$A$20:$G$29,6,FALSE)="Base Increase",VLOOKUP(I19,Inputs!$A$7:$G$16,6,FALSE),0),0),0)</f>
        <v>0</v>
      </c>
      <c r="S19" s="5">
        <f>IFERROR(IF(H19=1,IF(VLOOKUP(I19,Inputs!$A$20:$G$29,7,FALSE)="Base Increase",VLOOKUP(I19,Inputs!$A$7:$G$16,7,FALSE),0),0),0)</f>
        <v>0</v>
      </c>
      <c r="T19" s="5">
        <f t="shared" si="0"/>
        <v>200</v>
      </c>
      <c r="U19" s="5">
        <f t="shared" si="1"/>
        <v>600</v>
      </c>
      <c r="V19" s="5">
        <f t="shared" si="2"/>
        <v>48584</v>
      </c>
      <c r="W19" s="5">
        <f t="shared" si="3"/>
        <v>48784</v>
      </c>
      <c r="X19" s="5">
        <f>IF(AND(I19&lt;=4,V19&gt;Inputs!$B$32),MAX(C19,Inputs!$B$32),V19)</f>
        <v>48584</v>
      </c>
      <c r="Y19" s="5">
        <f>IF(AND(I19&lt;=4,W19&gt;Inputs!$B$32),MAX(C19,Inputs!$B$32),W19)</f>
        <v>48784</v>
      </c>
      <c r="Z19" s="5">
        <f>IF(AND(I19&lt;=7,X19&gt;Inputs!$B$33),MAX(C19,Inputs!$B$33),X19)</f>
        <v>48584</v>
      </c>
      <c r="AA19" s="5">
        <f>IF(W19&gt;Inputs!$B$34,Inputs!$B$34,Y19)</f>
        <v>48784</v>
      </c>
      <c r="AB19" s="5">
        <f>IF(Z19&gt;Inputs!$B$34,Inputs!$B$34,Z19)</f>
        <v>48584</v>
      </c>
      <c r="AC19" s="5">
        <f>IF(AA19&gt;Inputs!$B$34,Inputs!$B$34,AA19)</f>
        <v>48784</v>
      </c>
      <c r="AD19" s="11">
        <f t="shared" si="4"/>
        <v>48584</v>
      </c>
      <c r="AE19" s="11">
        <f t="shared" si="5"/>
        <v>48784</v>
      </c>
    </row>
    <row r="20" spans="1:31" x14ac:dyDescent="0.25">
      <c r="A20" s="1">
        <f>'Salary and Rating'!A21</f>
        <v>17</v>
      </c>
      <c r="B20" s="1" t="str">
        <f>'Salary and Rating'!B21</f>
        <v>Teacher 17</v>
      </c>
      <c r="C20" s="13">
        <f>'2013-2014'!AD20</f>
        <v>46400</v>
      </c>
      <c r="D20" s="5">
        <v>1</v>
      </c>
      <c r="E20" s="5">
        <v>1</v>
      </c>
      <c r="F20" s="5">
        <v>1</v>
      </c>
      <c r="G20" s="5">
        <v>0</v>
      </c>
      <c r="H20" s="5">
        <v>0</v>
      </c>
      <c r="I20" s="5">
        <f>'Salary and Rating'!L21</f>
        <v>6</v>
      </c>
      <c r="J20" s="5">
        <f>IFERROR(IF(VLOOKUP(I20,Inputs!$A$20:$G$29,3,FALSE)="Stipend Award",VLOOKUP(I20,Inputs!$A$7:$G$16,3,FALSE),0),0)</f>
        <v>0</v>
      </c>
      <c r="K20" s="5">
        <f>IFERROR(IF(VLOOKUP(I20,Inputs!$A$20:$G$29,4,FALSE)="Stipend Award",VLOOKUP(I20,Inputs!$A$7:$G$16,4,FALSE),0),0)</f>
        <v>0</v>
      </c>
      <c r="L20" s="5">
        <f>IFERROR(IF(F20=1,IF(VLOOKUP(I20,Inputs!$A$20:$G$29,5,FALSE)="Stipend Award",VLOOKUP(I20,Inputs!$A$7:$G$16,5,FALSE),0),0),0)</f>
        <v>150</v>
      </c>
      <c r="M20" s="5">
        <f>IFERROR(IF(G20=1,IF(VLOOKUP(I20,Inputs!$A$20:$G$29,6,FALSE)="Stipend Award",VLOOKUP(I20,Inputs!$A$7:$G$16,6,FALSE),0),0),0)</f>
        <v>0</v>
      </c>
      <c r="N20" s="5">
        <f>IFERROR(IF(H20=1,IF(VLOOKUP(I20,Inputs!$A$20:$G$29,7,FALSE)="Stipend Award",VLOOKUP(I20,Inputs!$A$7:$G$16,7,FALSE),0),0),0)</f>
        <v>0</v>
      </c>
      <c r="O20" s="5">
        <f>IFERROR(IF(VLOOKUP(I20,Inputs!$A$20:$G$29,3,FALSE)="Base Increase",VLOOKUP(I20,Inputs!$A$7:$G$16,3,FALSE),0),0)</f>
        <v>300</v>
      </c>
      <c r="P20" s="5">
        <f>IFERROR(IF(VLOOKUP(I20,Inputs!$A$20:$G$29,4,FALSE)="Base Increase",VLOOKUP(I20,Inputs!$A$7:$G$16,4,FALSE),0),0)</f>
        <v>150</v>
      </c>
      <c r="Q20" s="5">
        <f>IFERROR(IF(F20=1,IF(VLOOKUP(I20,Inputs!$A$20:$G$29,5,FALSE)="Base Increase",VLOOKUP(I20,Inputs!$A$7:$G$16,5,FALSE),0),0),0)</f>
        <v>0</v>
      </c>
      <c r="R20" s="5">
        <f>IFERROR(IF(G20=1,IF(VLOOKUP(I20,Inputs!$A$20:$G$29,6,FALSE)="Base Increase",VLOOKUP(I20,Inputs!$A$7:$G$16,6,FALSE),0),0),0)</f>
        <v>0</v>
      </c>
      <c r="S20" s="5">
        <f>IFERROR(IF(H20=1,IF(VLOOKUP(I20,Inputs!$A$20:$G$29,7,FALSE)="Base Increase",VLOOKUP(I20,Inputs!$A$7:$G$16,7,FALSE),0),0),0)</f>
        <v>0</v>
      </c>
      <c r="T20" s="5">
        <f t="shared" si="0"/>
        <v>150</v>
      </c>
      <c r="U20" s="5">
        <f t="shared" si="1"/>
        <v>450</v>
      </c>
      <c r="V20" s="5">
        <f t="shared" si="2"/>
        <v>46850</v>
      </c>
      <c r="W20" s="5">
        <f t="shared" si="3"/>
        <v>47000</v>
      </c>
      <c r="X20" s="5">
        <f>IF(AND(I20&lt;=4,V20&gt;Inputs!$B$32),MAX(C20,Inputs!$B$32),V20)</f>
        <v>46850</v>
      </c>
      <c r="Y20" s="5">
        <f>IF(AND(I20&lt;=4,W20&gt;Inputs!$B$32),MAX(C20,Inputs!$B$32),W20)</f>
        <v>47000</v>
      </c>
      <c r="Z20" s="5">
        <f>IF(AND(I20&lt;=7,X20&gt;Inputs!$B$33),MAX(C20,Inputs!$B$33),X20)</f>
        <v>46850</v>
      </c>
      <c r="AA20" s="5">
        <f>IF(W20&gt;Inputs!$B$34,Inputs!$B$34,Y20)</f>
        <v>47000</v>
      </c>
      <c r="AB20" s="5">
        <f>IF(Z20&gt;Inputs!$B$34,Inputs!$B$34,Z20)</f>
        <v>46850</v>
      </c>
      <c r="AC20" s="5">
        <f>IF(AA20&gt;Inputs!$B$34,Inputs!$B$34,AA20)</f>
        <v>47000</v>
      </c>
      <c r="AD20" s="11">
        <f t="shared" si="4"/>
        <v>46850</v>
      </c>
      <c r="AE20" s="11">
        <f t="shared" si="5"/>
        <v>47000</v>
      </c>
    </row>
    <row r="21" spans="1:31" x14ac:dyDescent="0.25">
      <c r="A21" s="1">
        <f>'Salary and Rating'!A22</f>
        <v>18</v>
      </c>
      <c r="B21" s="1" t="str">
        <f>'Salary and Rating'!B22</f>
        <v>Teacher 18</v>
      </c>
      <c r="C21" s="13">
        <f>'2013-2014'!AD21</f>
        <v>46400</v>
      </c>
      <c r="D21" s="5">
        <v>1</v>
      </c>
      <c r="E21" s="5">
        <v>1</v>
      </c>
      <c r="F21" s="5">
        <v>0</v>
      </c>
      <c r="G21" s="5">
        <v>0</v>
      </c>
      <c r="H21" s="5">
        <v>0</v>
      </c>
      <c r="I21" s="5">
        <f>'Salary and Rating'!L22</f>
        <v>6</v>
      </c>
      <c r="J21" s="5">
        <f>IFERROR(IF(VLOOKUP(I21,Inputs!$A$20:$G$29,3,FALSE)="Stipend Award",VLOOKUP(I21,Inputs!$A$7:$G$16,3,FALSE),0),0)</f>
        <v>0</v>
      </c>
      <c r="K21" s="5">
        <f>IFERROR(IF(VLOOKUP(I21,Inputs!$A$20:$G$29,4,FALSE)="Stipend Award",VLOOKUP(I21,Inputs!$A$7:$G$16,4,FALSE),0),0)</f>
        <v>0</v>
      </c>
      <c r="L21" s="5">
        <f>IFERROR(IF(F21=1,IF(VLOOKUP(I21,Inputs!$A$20:$G$29,5,FALSE)="Stipend Award",VLOOKUP(I21,Inputs!$A$7:$G$16,5,FALSE),0),0),0)</f>
        <v>0</v>
      </c>
      <c r="M21" s="5">
        <f>IFERROR(IF(G21=1,IF(VLOOKUP(I21,Inputs!$A$20:$G$29,6,FALSE)="Stipend Award",VLOOKUP(I21,Inputs!$A$7:$G$16,6,FALSE),0),0),0)</f>
        <v>0</v>
      </c>
      <c r="N21" s="5">
        <f>IFERROR(IF(H21=1,IF(VLOOKUP(I21,Inputs!$A$20:$G$29,7,FALSE)="Stipend Award",VLOOKUP(I21,Inputs!$A$7:$G$16,7,FALSE),0),0),0)</f>
        <v>0</v>
      </c>
      <c r="O21" s="5">
        <f>IFERROR(IF(VLOOKUP(I21,Inputs!$A$20:$G$29,3,FALSE)="Base Increase",VLOOKUP(I21,Inputs!$A$7:$G$16,3,FALSE),0),0)</f>
        <v>300</v>
      </c>
      <c r="P21" s="5">
        <f>IFERROR(IF(VLOOKUP(I21,Inputs!$A$20:$G$29,4,FALSE)="Base Increase",VLOOKUP(I21,Inputs!$A$7:$G$16,4,FALSE),0),0)</f>
        <v>150</v>
      </c>
      <c r="Q21" s="5">
        <f>IFERROR(IF(F21=1,IF(VLOOKUP(I21,Inputs!$A$20:$G$29,5,FALSE)="Base Increase",VLOOKUP(I21,Inputs!$A$7:$G$16,5,FALSE),0),0),0)</f>
        <v>0</v>
      </c>
      <c r="R21" s="5">
        <f>IFERROR(IF(G21=1,IF(VLOOKUP(I21,Inputs!$A$20:$G$29,6,FALSE)="Base Increase",VLOOKUP(I21,Inputs!$A$7:$G$16,6,FALSE),0),0),0)</f>
        <v>0</v>
      </c>
      <c r="S21" s="5">
        <f>IFERROR(IF(H21=1,IF(VLOOKUP(I21,Inputs!$A$20:$G$29,7,FALSE)="Base Increase",VLOOKUP(I21,Inputs!$A$7:$G$16,7,FALSE),0),0),0)</f>
        <v>0</v>
      </c>
      <c r="T21" s="5">
        <f t="shared" si="0"/>
        <v>0</v>
      </c>
      <c r="U21" s="5">
        <f t="shared" si="1"/>
        <v>450</v>
      </c>
      <c r="V21" s="5">
        <f t="shared" si="2"/>
        <v>46850</v>
      </c>
      <c r="W21" s="5">
        <f t="shared" si="3"/>
        <v>46850</v>
      </c>
      <c r="X21" s="5">
        <f>IF(AND(I21&lt;=4,V21&gt;Inputs!$B$32),MAX(C21,Inputs!$B$32),V21)</f>
        <v>46850</v>
      </c>
      <c r="Y21" s="5">
        <f>IF(AND(I21&lt;=4,W21&gt;Inputs!$B$32),MAX(C21,Inputs!$B$32),W21)</f>
        <v>46850</v>
      </c>
      <c r="Z21" s="5">
        <f>IF(AND(I21&lt;=7,X21&gt;Inputs!$B$33),MAX(C21,Inputs!$B$33),X21)</f>
        <v>46850</v>
      </c>
      <c r="AA21" s="5">
        <f>IF(W21&gt;Inputs!$B$34,Inputs!$B$34,Y21)</f>
        <v>46850</v>
      </c>
      <c r="AB21" s="5">
        <f>IF(Z21&gt;Inputs!$B$34,Inputs!$B$34,Z21)</f>
        <v>46850</v>
      </c>
      <c r="AC21" s="5">
        <f>IF(AA21&gt;Inputs!$B$34,Inputs!$B$34,AA21)</f>
        <v>46850</v>
      </c>
      <c r="AD21" s="11">
        <f t="shared" si="4"/>
        <v>46850</v>
      </c>
      <c r="AE21" s="11">
        <f t="shared" si="5"/>
        <v>46850</v>
      </c>
    </row>
    <row r="22" spans="1:31" x14ac:dyDescent="0.25">
      <c r="A22" s="1">
        <f>'Salary and Rating'!A23</f>
        <v>19</v>
      </c>
      <c r="B22" s="1" t="str">
        <f>'Salary and Rating'!B23</f>
        <v>Teacher 19</v>
      </c>
      <c r="C22" s="13">
        <f>'2013-2014'!AD22</f>
        <v>46100</v>
      </c>
      <c r="D22" s="5">
        <v>1</v>
      </c>
      <c r="E22" s="5">
        <v>1</v>
      </c>
      <c r="F22" s="5">
        <v>0</v>
      </c>
      <c r="G22" s="5">
        <v>0</v>
      </c>
      <c r="H22" s="5">
        <v>0</v>
      </c>
      <c r="I22" s="5">
        <f>'Salary and Rating'!L23</f>
        <v>2</v>
      </c>
      <c r="J22" s="5">
        <f>IFERROR(IF(VLOOKUP(I22,Inputs!$A$20:$G$29,3,FALSE)="Stipend Award",VLOOKUP(I22,Inputs!$A$7:$G$16,3,FALSE),0),0)</f>
        <v>50</v>
      </c>
      <c r="K22" s="5">
        <f>IFERROR(IF(VLOOKUP(I22,Inputs!$A$20:$G$29,4,FALSE)="Stipend Award",VLOOKUP(I22,Inputs!$A$7:$G$16,4,FALSE),0),0)</f>
        <v>50</v>
      </c>
      <c r="L22" s="5">
        <f>IFERROR(IF(F22=1,IF(VLOOKUP(I22,Inputs!$A$20:$G$29,5,FALSE)="Stipend Award",VLOOKUP(I22,Inputs!$A$7:$G$16,5,FALSE),0),0),0)</f>
        <v>0</v>
      </c>
      <c r="M22" s="5">
        <f>IFERROR(IF(G22=1,IF(VLOOKUP(I22,Inputs!$A$20:$G$29,6,FALSE)="Stipend Award",VLOOKUP(I22,Inputs!$A$7:$G$16,6,FALSE),0),0),0)</f>
        <v>0</v>
      </c>
      <c r="N22" s="5">
        <f>IFERROR(IF(H22=1,IF(VLOOKUP(I22,Inputs!$A$20:$G$29,7,FALSE)="Stipend Award",VLOOKUP(I22,Inputs!$A$7:$G$16,7,FALSE),0),0),0)</f>
        <v>0</v>
      </c>
      <c r="O22" s="5">
        <f>IFERROR(IF(VLOOKUP(I22,Inputs!$A$20:$G$29,3,FALSE)="Base Increase",VLOOKUP(I22,Inputs!$A$7:$G$16,3,FALSE),0),0)</f>
        <v>0</v>
      </c>
      <c r="P22" s="5">
        <f>IFERROR(IF(VLOOKUP(I22,Inputs!$A$20:$G$29,4,FALSE)="Base Increase",VLOOKUP(I22,Inputs!$A$7:$G$16,4,FALSE),0),0)</f>
        <v>0</v>
      </c>
      <c r="Q22" s="5">
        <f>IFERROR(IF(F22=1,IF(VLOOKUP(I22,Inputs!$A$20:$G$29,5,FALSE)="Base Increase",VLOOKUP(I22,Inputs!$A$7:$G$16,5,FALSE),0),0),0)</f>
        <v>0</v>
      </c>
      <c r="R22" s="5">
        <f>IFERROR(IF(G22=1,IF(VLOOKUP(I22,Inputs!$A$20:$G$29,6,FALSE)="Base Increase",VLOOKUP(I22,Inputs!$A$7:$G$16,6,FALSE),0),0),0)</f>
        <v>0</v>
      </c>
      <c r="S22" s="5">
        <f>IFERROR(IF(H22=1,IF(VLOOKUP(I22,Inputs!$A$20:$G$29,7,FALSE)="Base Increase",VLOOKUP(I22,Inputs!$A$7:$G$16,7,FALSE),0),0),0)</f>
        <v>0</v>
      </c>
      <c r="T22" s="5">
        <f t="shared" si="0"/>
        <v>100</v>
      </c>
      <c r="U22" s="5">
        <f t="shared" si="1"/>
        <v>0</v>
      </c>
      <c r="V22" s="5">
        <f t="shared" si="2"/>
        <v>46100</v>
      </c>
      <c r="W22" s="5">
        <f t="shared" si="3"/>
        <v>46200</v>
      </c>
      <c r="X22" s="5">
        <f>IF(AND(I22&lt;=4,V22&gt;Inputs!$B$32),MAX(C22,Inputs!$B$32),V22)</f>
        <v>46100</v>
      </c>
      <c r="Y22" s="5">
        <f>IF(AND(I22&lt;=4,W22&gt;Inputs!$B$32),MAX(C22,Inputs!$B$32),W22)</f>
        <v>46200</v>
      </c>
      <c r="Z22" s="5">
        <f>IF(AND(I22&lt;=7,X22&gt;Inputs!$B$33),MAX(C22,Inputs!$B$33),X22)</f>
        <v>46100</v>
      </c>
      <c r="AA22" s="5">
        <f>IF(W22&gt;Inputs!$B$34,Inputs!$B$34,Y22)</f>
        <v>46200</v>
      </c>
      <c r="AB22" s="5">
        <f>IF(Z22&gt;Inputs!$B$34,Inputs!$B$34,Z22)</f>
        <v>46100</v>
      </c>
      <c r="AC22" s="5">
        <f>IF(AA22&gt;Inputs!$B$34,Inputs!$B$34,AA22)</f>
        <v>46200</v>
      </c>
      <c r="AD22" s="11">
        <f t="shared" si="4"/>
        <v>46100</v>
      </c>
      <c r="AE22" s="11">
        <f t="shared" si="5"/>
        <v>46200</v>
      </c>
    </row>
    <row r="23" spans="1:31" x14ac:dyDescent="0.25">
      <c r="A23" s="1">
        <f>'Salary and Rating'!A24</f>
        <v>20</v>
      </c>
      <c r="B23" s="1" t="str">
        <f>'Salary and Rating'!B24</f>
        <v>Teacher 20</v>
      </c>
      <c r="C23" s="13">
        <f>'2013-2014'!AD23</f>
        <v>46100</v>
      </c>
      <c r="D23" s="5">
        <v>1</v>
      </c>
      <c r="E23" s="5">
        <v>1</v>
      </c>
      <c r="F23" s="5">
        <v>0</v>
      </c>
      <c r="G23" s="5">
        <v>0</v>
      </c>
      <c r="H23" s="5">
        <v>0</v>
      </c>
      <c r="I23" s="5">
        <f>'Salary and Rating'!L24</f>
        <v>8</v>
      </c>
      <c r="J23" s="5">
        <f>IFERROR(IF(VLOOKUP(I23,Inputs!$A$20:$G$29,3,FALSE)="Stipend Award",VLOOKUP(I23,Inputs!$A$7:$G$16,3,FALSE),0),0)</f>
        <v>0</v>
      </c>
      <c r="K23" s="5">
        <f>IFERROR(IF(VLOOKUP(I23,Inputs!$A$20:$G$29,4,FALSE)="Stipend Award",VLOOKUP(I23,Inputs!$A$7:$G$16,4,FALSE),0),0)</f>
        <v>0</v>
      </c>
      <c r="L23" s="5">
        <f>IFERROR(IF(F23=1,IF(VLOOKUP(I23,Inputs!$A$20:$G$29,5,FALSE)="Stipend Award",VLOOKUP(I23,Inputs!$A$7:$G$16,5,FALSE),0),0),0)</f>
        <v>0</v>
      </c>
      <c r="M23" s="5">
        <f>IFERROR(IF(G23=1,IF(VLOOKUP(I23,Inputs!$A$20:$G$29,6,FALSE)="Stipend Award",VLOOKUP(I23,Inputs!$A$7:$G$16,6,FALSE),0),0),0)</f>
        <v>0</v>
      </c>
      <c r="N23" s="5">
        <f>IFERROR(IF(H23=1,IF(VLOOKUP(I23,Inputs!$A$20:$G$29,7,FALSE)="Stipend Award",VLOOKUP(I23,Inputs!$A$7:$G$16,7,FALSE),0),0),0)</f>
        <v>0</v>
      </c>
      <c r="O23" s="5">
        <f>IFERROR(IF(VLOOKUP(I23,Inputs!$A$20:$G$29,3,FALSE)="Base Increase",VLOOKUP(I23,Inputs!$A$7:$G$16,3,FALSE),0),0)</f>
        <v>400</v>
      </c>
      <c r="P23" s="5">
        <f>IFERROR(IF(VLOOKUP(I23,Inputs!$A$20:$G$29,4,FALSE)="Base Increase",VLOOKUP(I23,Inputs!$A$7:$G$16,4,FALSE),0),0)</f>
        <v>200</v>
      </c>
      <c r="Q23" s="5">
        <f>IFERROR(IF(F23=1,IF(VLOOKUP(I23,Inputs!$A$20:$G$29,5,FALSE)="Base Increase",VLOOKUP(I23,Inputs!$A$7:$G$16,5,FALSE),0),0),0)</f>
        <v>0</v>
      </c>
      <c r="R23" s="5">
        <f>IFERROR(IF(G23=1,IF(VLOOKUP(I23,Inputs!$A$20:$G$29,6,FALSE)="Base Increase",VLOOKUP(I23,Inputs!$A$7:$G$16,6,FALSE),0),0),0)</f>
        <v>0</v>
      </c>
      <c r="S23" s="5">
        <f>IFERROR(IF(H23=1,IF(VLOOKUP(I23,Inputs!$A$20:$G$29,7,FALSE)="Base Increase",VLOOKUP(I23,Inputs!$A$7:$G$16,7,FALSE),0),0),0)</f>
        <v>0</v>
      </c>
      <c r="T23" s="5">
        <f t="shared" si="0"/>
        <v>0</v>
      </c>
      <c r="U23" s="5">
        <f t="shared" si="1"/>
        <v>600</v>
      </c>
      <c r="V23" s="5">
        <f t="shared" si="2"/>
        <v>46700</v>
      </c>
      <c r="W23" s="5">
        <f t="shared" si="3"/>
        <v>46700</v>
      </c>
      <c r="X23" s="5">
        <f>IF(AND(I23&lt;=4,V23&gt;Inputs!$B$32),MAX(C23,Inputs!$B$32),V23)</f>
        <v>46700</v>
      </c>
      <c r="Y23" s="5">
        <f>IF(AND(I23&lt;=4,W23&gt;Inputs!$B$32),MAX(C23,Inputs!$B$32),W23)</f>
        <v>46700</v>
      </c>
      <c r="Z23" s="5">
        <f>IF(AND(I23&lt;=7,X23&gt;Inputs!$B$33),MAX(C23,Inputs!$B$33),X23)</f>
        <v>46700</v>
      </c>
      <c r="AA23" s="5">
        <f>IF(W23&gt;Inputs!$B$34,Inputs!$B$34,Y23)</f>
        <v>46700</v>
      </c>
      <c r="AB23" s="5">
        <f>IF(Z23&gt;Inputs!$B$34,Inputs!$B$34,Z23)</f>
        <v>46700</v>
      </c>
      <c r="AC23" s="5">
        <f>IF(AA23&gt;Inputs!$B$34,Inputs!$B$34,AA23)</f>
        <v>46700</v>
      </c>
      <c r="AD23" s="11">
        <f t="shared" si="4"/>
        <v>46700</v>
      </c>
      <c r="AE23" s="11">
        <f t="shared" si="5"/>
        <v>46700</v>
      </c>
    </row>
    <row r="24" spans="1:31" x14ac:dyDescent="0.25">
      <c r="A24" s="1">
        <f>'Salary and Rating'!A25</f>
        <v>0</v>
      </c>
      <c r="B24" s="1">
        <f>'Salary and Rating'!B25</f>
        <v>0</v>
      </c>
      <c r="C24" s="13">
        <f>'2013-2014'!AD24</f>
        <v>0</v>
      </c>
      <c r="D24" s="5">
        <v>1</v>
      </c>
      <c r="E24" s="5">
        <v>0</v>
      </c>
      <c r="F24" s="5">
        <v>0</v>
      </c>
      <c r="G24" s="5">
        <v>0</v>
      </c>
      <c r="H24" s="5">
        <v>0</v>
      </c>
      <c r="I24" s="5">
        <f>'Salary and Rating'!L25</f>
        <v>0</v>
      </c>
      <c r="J24" s="5">
        <f>IFERROR(IF(VLOOKUP(I24,Inputs!$A$20:$G$29,3,FALSE)="Stipend Award",VLOOKUP(I24,Inputs!$A$7:$G$16,3,FALSE),0),0)</f>
        <v>0</v>
      </c>
      <c r="K24" s="5">
        <f>IFERROR(IF(VLOOKUP(I24,Inputs!$A$20:$G$29,4,FALSE)="Stipend Award",VLOOKUP(I24,Inputs!$A$7:$G$16,4,FALSE),0),0)</f>
        <v>0</v>
      </c>
      <c r="L24" s="5">
        <f>IFERROR(IF(F24=1,IF(VLOOKUP(I24,Inputs!$A$20:$G$29,5,FALSE)="Stipend Award",VLOOKUP(I24,Inputs!$A$7:$G$16,5,FALSE),0),0),0)</f>
        <v>0</v>
      </c>
      <c r="M24" s="5">
        <f>IFERROR(IF(G24=1,IF(VLOOKUP(I24,Inputs!$A$20:$G$29,6,FALSE)="Stipend Award",VLOOKUP(I24,Inputs!$A$7:$G$16,6,FALSE),0),0),0)</f>
        <v>0</v>
      </c>
      <c r="N24" s="5">
        <f>IFERROR(IF(H24=1,IF(VLOOKUP(I24,Inputs!$A$20:$G$29,7,FALSE)="Stipend Award",VLOOKUP(I24,Inputs!$A$7:$G$16,7,FALSE),0),0),0)</f>
        <v>0</v>
      </c>
      <c r="O24" s="5">
        <f>IFERROR(IF(VLOOKUP(I24,Inputs!$A$20:$G$29,3,FALSE)="Base Increase",VLOOKUP(I24,Inputs!$A$7:$G$16,3,FALSE),0),0)</f>
        <v>0</v>
      </c>
      <c r="P24" s="5">
        <f>IFERROR(IF(VLOOKUP(I24,Inputs!$A$20:$G$29,4,FALSE)="Base Increase",VLOOKUP(I24,Inputs!$A$7:$G$16,4,FALSE),0),0)</f>
        <v>0</v>
      </c>
      <c r="Q24" s="5">
        <f>IFERROR(IF(F24=1,IF(VLOOKUP(I24,Inputs!$A$20:$G$29,5,FALSE)="Base Increase",VLOOKUP(I24,Inputs!$A$7:$G$16,5,FALSE),0),0),0)</f>
        <v>0</v>
      </c>
      <c r="R24" s="5">
        <f>IFERROR(IF(G24=1,IF(VLOOKUP(I24,Inputs!$A$20:$G$29,6,FALSE)="Base Increase",VLOOKUP(I24,Inputs!$A$7:$G$16,6,FALSE),0),0),0)</f>
        <v>0</v>
      </c>
      <c r="S24" s="5">
        <f>IFERROR(IF(H24=1,IF(VLOOKUP(I24,Inputs!$A$20:$G$29,7,FALSE)="Base Increase",VLOOKUP(I24,Inputs!$A$7:$G$16,7,FALSE),0),0),0)</f>
        <v>0</v>
      </c>
      <c r="T24" s="5">
        <f t="shared" si="0"/>
        <v>0</v>
      </c>
      <c r="U24" s="5">
        <f t="shared" si="1"/>
        <v>0</v>
      </c>
      <c r="V24" s="5">
        <f t="shared" si="2"/>
        <v>0</v>
      </c>
      <c r="W24" s="5">
        <f t="shared" si="3"/>
        <v>0</v>
      </c>
      <c r="X24" s="5">
        <f>IF(AND(I24&lt;=4,V24&gt;Inputs!$B$32),MAX(C24,Inputs!$B$32),V24)</f>
        <v>0</v>
      </c>
      <c r="Y24" s="5">
        <f>IF(AND(I24&lt;=4,W24&gt;Inputs!$B$32),MAX(C24,Inputs!$B$32),W24)</f>
        <v>0</v>
      </c>
      <c r="Z24" s="5">
        <f>IF(AND(I24&lt;=7,X24&gt;Inputs!$B$33),MAX(C24,Inputs!$B$33),X24)</f>
        <v>0</v>
      </c>
      <c r="AA24" s="5">
        <f>IF(W24&gt;Inputs!$B$34,Inputs!$B$34,Y24)</f>
        <v>0</v>
      </c>
      <c r="AB24" s="5">
        <f>IF(Z24&gt;Inputs!$B$34,Inputs!$B$34,Z24)</f>
        <v>0</v>
      </c>
      <c r="AC24" s="5">
        <f>IF(AA24&gt;Inputs!$B$34,Inputs!$B$34,AA24)</f>
        <v>0</v>
      </c>
      <c r="AD24" s="11">
        <f t="shared" si="4"/>
        <v>0</v>
      </c>
      <c r="AE24" s="11">
        <f t="shared" si="5"/>
        <v>0</v>
      </c>
    </row>
    <row r="25" spans="1:31" x14ac:dyDescent="0.25">
      <c r="A25" s="1">
        <f>'Salary and Rating'!A26</f>
        <v>0</v>
      </c>
      <c r="B25" s="1">
        <f>'Salary and Rating'!B26</f>
        <v>0</v>
      </c>
      <c r="C25" s="13">
        <f>'2013-2014'!AD25</f>
        <v>0</v>
      </c>
      <c r="D25" s="5">
        <v>1</v>
      </c>
      <c r="E25" s="5">
        <v>0</v>
      </c>
      <c r="F25" s="5">
        <v>0</v>
      </c>
      <c r="G25" s="5">
        <v>0</v>
      </c>
      <c r="H25" s="5">
        <v>0</v>
      </c>
      <c r="I25" s="5">
        <f>'Salary and Rating'!L26</f>
        <v>0</v>
      </c>
      <c r="J25" s="5">
        <f>IFERROR(IF(VLOOKUP(I25,Inputs!$A$20:$G$29,3,FALSE)="Stipend Award",VLOOKUP(I25,Inputs!$A$7:$G$16,3,FALSE),0),0)</f>
        <v>0</v>
      </c>
      <c r="K25" s="5">
        <f>IFERROR(IF(VLOOKUP(I25,Inputs!$A$20:$G$29,4,FALSE)="Stipend Award",VLOOKUP(I25,Inputs!$A$7:$G$16,4,FALSE),0),0)</f>
        <v>0</v>
      </c>
      <c r="L25" s="5">
        <f>IFERROR(IF(F25=1,IF(VLOOKUP(I25,Inputs!$A$20:$G$29,5,FALSE)="Stipend Award",VLOOKUP(I25,Inputs!$A$7:$G$16,5,FALSE),0),0),0)</f>
        <v>0</v>
      </c>
      <c r="M25" s="5">
        <f>IFERROR(IF(G25=1,IF(VLOOKUP(I25,Inputs!$A$20:$G$29,6,FALSE)="Stipend Award",VLOOKUP(I25,Inputs!$A$7:$G$16,6,FALSE),0),0),0)</f>
        <v>0</v>
      </c>
      <c r="N25" s="5">
        <f>IFERROR(IF(H25=1,IF(VLOOKUP(I25,Inputs!$A$20:$G$29,7,FALSE)="Stipend Award",VLOOKUP(I25,Inputs!$A$7:$G$16,7,FALSE),0),0),0)</f>
        <v>0</v>
      </c>
      <c r="O25" s="5">
        <f>IFERROR(IF(VLOOKUP(I25,Inputs!$A$20:$G$29,3,FALSE)="Base Increase",VLOOKUP(I25,Inputs!$A$7:$G$16,3,FALSE),0),0)</f>
        <v>0</v>
      </c>
      <c r="P25" s="5">
        <f>IFERROR(IF(VLOOKUP(I25,Inputs!$A$20:$G$29,4,FALSE)="Base Increase",VLOOKUP(I25,Inputs!$A$7:$G$16,4,FALSE),0),0)</f>
        <v>0</v>
      </c>
      <c r="Q25" s="5">
        <f>IFERROR(IF(F25=1,IF(VLOOKUP(I25,Inputs!$A$20:$G$29,5,FALSE)="Base Increase",VLOOKUP(I25,Inputs!$A$7:$G$16,5,FALSE),0),0),0)</f>
        <v>0</v>
      </c>
      <c r="R25" s="5">
        <f>IFERROR(IF(G25=1,IF(VLOOKUP(I25,Inputs!$A$20:$G$29,6,FALSE)="Base Increase",VLOOKUP(I25,Inputs!$A$7:$G$16,6,FALSE),0),0),0)</f>
        <v>0</v>
      </c>
      <c r="S25" s="5">
        <f>IFERROR(IF(H25=1,IF(VLOOKUP(I25,Inputs!$A$20:$G$29,7,FALSE)="Base Increase",VLOOKUP(I25,Inputs!$A$7:$G$16,7,FALSE),0),0),0)</f>
        <v>0</v>
      </c>
      <c r="T25" s="5">
        <f t="shared" si="0"/>
        <v>0</v>
      </c>
      <c r="U25" s="5">
        <f t="shared" si="1"/>
        <v>0</v>
      </c>
      <c r="V25" s="5">
        <f t="shared" si="2"/>
        <v>0</v>
      </c>
      <c r="W25" s="5">
        <f t="shared" si="3"/>
        <v>0</v>
      </c>
      <c r="X25" s="5">
        <f>IF(AND(I25&lt;=4,V25&gt;Inputs!$B$32),MAX(C25,Inputs!$B$32),V25)</f>
        <v>0</v>
      </c>
      <c r="Y25" s="5">
        <f>IF(AND(I25&lt;=4,W25&gt;Inputs!$B$32),MAX(C25,Inputs!$B$32),W25)</f>
        <v>0</v>
      </c>
      <c r="Z25" s="5">
        <f>IF(AND(I25&lt;=7,X25&gt;Inputs!$B$33),MAX(C25,Inputs!$B$33),X25)</f>
        <v>0</v>
      </c>
      <c r="AA25" s="5">
        <f>IF(W25&gt;Inputs!$B$34,Inputs!$B$34,Y25)</f>
        <v>0</v>
      </c>
      <c r="AB25" s="5">
        <f>IF(Z25&gt;Inputs!$B$34,Inputs!$B$34,Z25)</f>
        <v>0</v>
      </c>
      <c r="AC25" s="5">
        <f>IF(AA25&gt;Inputs!$B$34,Inputs!$B$34,AA25)</f>
        <v>0</v>
      </c>
      <c r="AD25" s="11">
        <f t="shared" si="4"/>
        <v>0</v>
      </c>
      <c r="AE25" s="11">
        <f t="shared" si="5"/>
        <v>0</v>
      </c>
    </row>
    <row r="26" spans="1:31" x14ac:dyDescent="0.25">
      <c r="A26" s="1">
        <f>'Salary and Rating'!A27</f>
        <v>0</v>
      </c>
      <c r="B26" s="1">
        <f>'Salary and Rating'!B27</f>
        <v>0</v>
      </c>
      <c r="C26" s="13">
        <f>'2013-2014'!AD26</f>
        <v>0</v>
      </c>
      <c r="D26" s="5">
        <v>1</v>
      </c>
      <c r="E26" s="5">
        <v>0</v>
      </c>
      <c r="F26" s="5">
        <v>0</v>
      </c>
      <c r="G26" s="5">
        <v>0</v>
      </c>
      <c r="H26" s="5">
        <v>0</v>
      </c>
      <c r="I26" s="5">
        <f>'Salary and Rating'!L27</f>
        <v>0</v>
      </c>
      <c r="J26" s="5">
        <f>IFERROR(IF(VLOOKUP(I26,Inputs!$A$20:$G$29,3,FALSE)="Stipend Award",VLOOKUP(I26,Inputs!$A$7:$G$16,3,FALSE),0),0)</f>
        <v>0</v>
      </c>
      <c r="K26" s="5">
        <f>IFERROR(IF(VLOOKUP(I26,Inputs!$A$20:$G$29,4,FALSE)="Stipend Award",VLOOKUP(I26,Inputs!$A$7:$G$16,4,FALSE),0),0)</f>
        <v>0</v>
      </c>
      <c r="L26" s="5">
        <f>IFERROR(IF(F26=1,IF(VLOOKUP(I26,Inputs!$A$20:$G$29,5,FALSE)="Stipend Award",VLOOKUP(I26,Inputs!$A$7:$G$16,5,FALSE),0),0),0)</f>
        <v>0</v>
      </c>
      <c r="M26" s="5">
        <f>IFERROR(IF(G26=1,IF(VLOOKUP(I26,Inputs!$A$20:$G$29,6,FALSE)="Stipend Award",VLOOKUP(I26,Inputs!$A$7:$G$16,6,FALSE),0),0),0)</f>
        <v>0</v>
      </c>
      <c r="N26" s="5">
        <f>IFERROR(IF(H26=1,IF(VLOOKUP(I26,Inputs!$A$20:$G$29,7,FALSE)="Stipend Award",VLOOKUP(I26,Inputs!$A$7:$G$16,7,FALSE),0),0),0)</f>
        <v>0</v>
      </c>
      <c r="O26" s="5">
        <f>IFERROR(IF(VLOOKUP(I26,Inputs!$A$20:$G$29,3,FALSE)="Base Increase",VLOOKUP(I26,Inputs!$A$7:$G$16,3,FALSE),0),0)</f>
        <v>0</v>
      </c>
      <c r="P26" s="5">
        <f>IFERROR(IF(VLOOKUP(I26,Inputs!$A$20:$G$29,4,FALSE)="Base Increase",VLOOKUP(I26,Inputs!$A$7:$G$16,4,FALSE),0),0)</f>
        <v>0</v>
      </c>
      <c r="Q26" s="5">
        <f>IFERROR(IF(F26=1,IF(VLOOKUP(I26,Inputs!$A$20:$G$29,5,FALSE)="Base Increase",VLOOKUP(I26,Inputs!$A$7:$G$16,5,FALSE),0),0),0)</f>
        <v>0</v>
      </c>
      <c r="R26" s="5">
        <f>IFERROR(IF(G26=1,IF(VLOOKUP(I26,Inputs!$A$20:$G$29,6,FALSE)="Base Increase",VLOOKUP(I26,Inputs!$A$7:$G$16,6,FALSE),0),0),0)</f>
        <v>0</v>
      </c>
      <c r="S26" s="5">
        <f>IFERROR(IF(H26=1,IF(VLOOKUP(I26,Inputs!$A$20:$G$29,7,FALSE)="Base Increase",VLOOKUP(I26,Inputs!$A$7:$G$16,7,FALSE),0),0),0)</f>
        <v>0</v>
      </c>
      <c r="T26" s="5">
        <f t="shared" si="0"/>
        <v>0</v>
      </c>
      <c r="U26" s="5">
        <f t="shared" si="1"/>
        <v>0</v>
      </c>
      <c r="V26" s="5">
        <f t="shared" si="2"/>
        <v>0</v>
      </c>
      <c r="W26" s="5">
        <f t="shared" si="3"/>
        <v>0</v>
      </c>
      <c r="X26" s="5">
        <f>IF(AND(I26&lt;=4,V26&gt;Inputs!$B$32),MAX(C26,Inputs!$B$32),V26)</f>
        <v>0</v>
      </c>
      <c r="Y26" s="5">
        <f>IF(AND(I26&lt;=4,W26&gt;Inputs!$B$32),MAX(C26,Inputs!$B$32),W26)</f>
        <v>0</v>
      </c>
      <c r="Z26" s="5">
        <f>IF(AND(I26&lt;=7,X26&gt;Inputs!$B$33),MAX(C26,Inputs!$B$33),X26)</f>
        <v>0</v>
      </c>
      <c r="AA26" s="5">
        <f>IF(W26&gt;Inputs!$B$34,Inputs!$B$34,Y26)</f>
        <v>0</v>
      </c>
      <c r="AB26" s="5">
        <f>IF(Z26&gt;Inputs!$B$34,Inputs!$B$34,Z26)</f>
        <v>0</v>
      </c>
      <c r="AC26" s="5">
        <f>IF(AA26&gt;Inputs!$B$34,Inputs!$B$34,AA26)</f>
        <v>0</v>
      </c>
      <c r="AD26" s="11">
        <f t="shared" si="4"/>
        <v>0</v>
      </c>
      <c r="AE26" s="11">
        <f t="shared" si="5"/>
        <v>0</v>
      </c>
    </row>
    <row r="27" spans="1:31" x14ac:dyDescent="0.25">
      <c r="A27" s="1">
        <f>'Salary and Rating'!A28</f>
        <v>0</v>
      </c>
      <c r="B27" s="1">
        <f>'Salary and Rating'!B28</f>
        <v>0</v>
      </c>
      <c r="C27" s="13">
        <f>'2013-2014'!AD27</f>
        <v>0</v>
      </c>
      <c r="D27" s="5">
        <v>1</v>
      </c>
      <c r="E27" s="5">
        <v>0</v>
      </c>
      <c r="F27" s="5">
        <v>0</v>
      </c>
      <c r="G27" s="5">
        <v>0</v>
      </c>
      <c r="H27" s="5">
        <v>0</v>
      </c>
      <c r="I27" s="5">
        <f>'Salary and Rating'!L28</f>
        <v>0</v>
      </c>
      <c r="J27" s="5">
        <f>IFERROR(IF(VLOOKUP(I27,Inputs!$A$20:$G$29,3,FALSE)="Stipend Award",VLOOKUP(I27,Inputs!$A$7:$G$16,3,FALSE),0),0)</f>
        <v>0</v>
      </c>
      <c r="K27" s="5">
        <f>IFERROR(IF(VLOOKUP(I27,Inputs!$A$20:$G$29,4,FALSE)="Stipend Award",VLOOKUP(I27,Inputs!$A$7:$G$16,4,FALSE),0),0)</f>
        <v>0</v>
      </c>
      <c r="L27" s="5">
        <f>IFERROR(IF(F27=1,IF(VLOOKUP(I27,Inputs!$A$20:$G$29,5,FALSE)="Stipend Award",VLOOKUP(I27,Inputs!$A$7:$G$16,5,FALSE),0),0),0)</f>
        <v>0</v>
      </c>
      <c r="M27" s="5">
        <f>IFERROR(IF(G27=1,IF(VLOOKUP(I27,Inputs!$A$20:$G$29,6,FALSE)="Stipend Award",VLOOKUP(I27,Inputs!$A$7:$G$16,6,FALSE),0),0),0)</f>
        <v>0</v>
      </c>
      <c r="N27" s="5">
        <f>IFERROR(IF(H27=1,IF(VLOOKUP(I27,Inputs!$A$20:$G$29,7,FALSE)="Stipend Award",VLOOKUP(I27,Inputs!$A$7:$G$16,7,FALSE),0),0),0)</f>
        <v>0</v>
      </c>
      <c r="O27" s="5">
        <f>IFERROR(IF(VLOOKUP(I27,Inputs!$A$20:$G$29,3,FALSE)="Base Increase",VLOOKUP(I27,Inputs!$A$7:$G$16,3,FALSE),0),0)</f>
        <v>0</v>
      </c>
      <c r="P27" s="5">
        <f>IFERROR(IF(VLOOKUP(I27,Inputs!$A$20:$G$29,4,FALSE)="Base Increase",VLOOKUP(I27,Inputs!$A$7:$G$16,4,FALSE),0),0)</f>
        <v>0</v>
      </c>
      <c r="Q27" s="5">
        <f>IFERROR(IF(F27=1,IF(VLOOKUP(I27,Inputs!$A$20:$G$29,5,FALSE)="Base Increase",VLOOKUP(I27,Inputs!$A$7:$G$16,5,FALSE),0),0),0)</f>
        <v>0</v>
      </c>
      <c r="R27" s="5">
        <f>IFERROR(IF(G27=1,IF(VLOOKUP(I27,Inputs!$A$20:$G$29,6,FALSE)="Base Increase",VLOOKUP(I27,Inputs!$A$7:$G$16,6,FALSE),0),0),0)</f>
        <v>0</v>
      </c>
      <c r="S27" s="5">
        <f>IFERROR(IF(H27=1,IF(VLOOKUP(I27,Inputs!$A$20:$G$29,7,FALSE)="Base Increase",VLOOKUP(I27,Inputs!$A$7:$G$16,7,FALSE),0),0),0)</f>
        <v>0</v>
      </c>
      <c r="T27" s="5">
        <f t="shared" si="0"/>
        <v>0</v>
      </c>
      <c r="U27" s="5">
        <f t="shared" si="1"/>
        <v>0</v>
      </c>
      <c r="V27" s="5">
        <f t="shared" si="2"/>
        <v>0</v>
      </c>
      <c r="W27" s="5">
        <f t="shared" si="3"/>
        <v>0</v>
      </c>
      <c r="X27" s="5">
        <f>IF(AND(I27&lt;=4,V27&gt;Inputs!$B$32),MAX(C27,Inputs!$B$32),V27)</f>
        <v>0</v>
      </c>
      <c r="Y27" s="5">
        <f>IF(AND(I27&lt;=4,W27&gt;Inputs!$B$32),MAX(C27,Inputs!$B$32),W27)</f>
        <v>0</v>
      </c>
      <c r="Z27" s="5">
        <f>IF(AND(I27&lt;=7,X27&gt;Inputs!$B$33),MAX(C27,Inputs!$B$33),X27)</f>
        <v>0</v>
      </c>
      <c r="AA27" s="5">
        <f>IF(W27&gt;Inputs!$B$34,Inputs!$B$34,Y27)</f>
        <v>0</v>
      </c>
      <c r="AB27" s="5">
        <f>IF(Z27&gt;Inputs!$B$34,Inputs!$B$34,Z27)</f>
        <v>0</v>
      </c>
      <c r="AC27" s="5">
        <f>IF(AA27&gt;Inputs!$B$34,Inputs!$B$34,AA27)</f>
        <v>0</v>
      </c>
      <c r="AD27" s="11">
        <f t="shared" si="4"/>
        <v>0</v>
      </c>
      <c r="AE27" s="11">
        <f t="shared" si="5"/>
        <v>0</v>
      </c>
    </row>
    <row r="28" spans="1:31" x14ac:dyDescent="0.25">
      <c r="A28" s="1">
        <f>'Salary and Rating'!A29</f>
        <v>0</v>
      </c>
      <c r="B28" s="1">
        <f>'Salary and Rating'!B29</f>
        <v>0</v>
      </c>
      <c r="C28" s="13">
        <f>'2013-2014'!AD28</f>
        <v>0</v>
      </c>
      <c r="D28" s="5">
        <v>1</v>
      </c>
      <c r="E28" s="5">
        <v>0</v>
      </c>
      <c r="F28" s="5">
        <v>0</v>
      </c>
      <c r="G28" s="5">
        <v>0</v>
      </c>
      <c r="H28" s="5">
        <v>0</v>
      </c>
      <c r="I28" s="5">
        <f>'Salary and Rating'!L29</f>
        <v>0</v>
      </c>
      <c r="J28" s="5">
        <f>IFERROR(IF(VLOOKUP(I28,Inputs!$A$20:$G$29,3,FALSE)="Stipend Award",VLOOKUP(I28,Inputs!$A$7:$G$16,3,FALSE),0),0)</f>
        <v>0</v>
      </c>
      <c r="K28" s="5">
        <f>IFERROR(IF(VLOOKUP(I28,Inputs!$A$20:$G$29,4,FALSE)="Stipend Award",VLOOKUP(I28,Inputs!$A$7:$G$16,4,FALSE),0),0)</f>
        <v>0</v>
      </c>
      <c r="L28" s="5">
        <f>IFERROR(IF(F28=1,IF(VLOOKUP(I28,Inputs!$A$20:$G$29,5,FALSE)="Stipend Award",VLOOKUP(I28,Inputs!$A$7:$G$16,5,FALSE),0),0),0)</f>
        <v>0</v>
      </c>
      <c r="M28" s="5">
        <f>IFERROR(IF(G28=1,IF(VLOOKUP(I28,Inputs!$A$20:$G$29,6,FALSE)="Stipend Award",VLOOKUP(I28,Inputs!$A$7:$G$16,6,FALSE),0),0),0)</f>
        <v>0</v>
      </c>
      <c r="N28" s="5">
        <f>IFERROR(IF(H28=1,IF(VLOOKUP(I28,Inputs!$A$20:$G$29,7,FALSE)="Stipend Award",VLOOKUP(I28,Inputs!$A$7:$G$16,7,FALSE),0),0),0)</f>
        <v>0</v>
      </c>
      <c r="O28" s="5">
        <f>IFERROR(IF(VLOOKUP(I28,Inputs!$A$20:$G$29,3,FALSE)="Base Increase",VLOOKUP(I28,Inputs!$A$7:$G$16,3,FALSE),0),0)</f>
        <v>0</v>
      </c>
      <c r="P28" s="5">
        <f>IFERROR(IF(VLOOKUP(I28,Inputs!$A$20:$G$29,4,FALSE)="Base Increase",VLOOKUP(I28,Inputs!$A$7:$G$16,4,FALSE),0),0)</f>
        <v>0</v>
      </c>
      <c r="Q28" s="5">
        <f>IFERROR(IF(F28=1,IF(VLOOKUP(I28,Inputs!$A$20:$G$29,5,FALSE)="Base Increase",VLOOKUP(I28,Inputs!$A$7:$G$16,5,FALSE),0),0),0)</f>
        <v>0</v>
      </c>
      <c r="R28" s="5">
        <f>IFERROR(IF(G28=1,IF(VLOOKUP(I28,Inputs!$A$20:$G$29,6,FALSE)="Base Increase",VLOOKUP(I28,Inputs!$A$7:$G$16,6,FALSE),0),0),0)</f>
        <v>0</v>
      </c>
      <c r="S28" s="5">
        <f>IFERROR(IF(H28=1,IF(VLOOKUP(I28,Inputs!$A$20:$G$29,7,FALSE)="Base Increase",VLOOKUP(I28,Inputs!$A$7:$G$16,7,FALSE),0),0),0)</f>
        <v>0</v>
      </c>
      <c r="T28" s="5">
        <f t="shared" si="0"/>
        <v>0</v>
      </c>
      <c r="U28" s="5">
        <f t="shared" si="1"/>
        <v>0</v>
      </c>
      <c r="V28" s="5">
        <f t="shared" si="2"/>
        <v>0</v>
      </c>
      <c r="W28" s="5">
        <f t="shared" si="3"/>
        <v>0</v>
      </c>
      <c r="X28" s="5">
        <f>IF(AND(I28&lt;=4,V28&gt;Inputs!$B$32),MAX(C28,Inputs!$B$32),V28)</f>
        <v>0</v>
      </c>
      <c r="Y28" s="5">
        <f>IF(AND(I28&lt;=4,W28&gt;Inputs!$B$32),MAX(C28,Inputs!$B$32),W28)</f>
        <v>0</v>
      </c>
      <c r="Z28" s="5">
        <f>IF(AND(I28&lt;=7,X28&gt;Inputs!$B$33),MAX(C28,Inputs!$B$33),X28)</f>
        <v>0</v>
      </c>
      <c r="AA28" s="5">
        <f>IF(W28&gt;Inputs!$B$34,Inputs!$B$34,Y28)</f>
        <v>0</v>
      </c>
      <c r="AB28" s="5">
        <f>IF(Z28&gt;Inputs!$B$34,Inputs!$B$34,Z28)</f>
        <v>0</v>
      </c>
      <c r="AC28" s="5">
        <f>IF(AA28&gt;Inputs!$B$34,Inputs!$B$34,AA28)</f>
        <v>0</v>
      </c>
      <c r="AD28" s="11">
        <f t="shared" si="4"/>
        <v>0</v>
      </c>
      <c r="AE28" s="11">
        <f t="shared" si="5"/>
        <v>0</v>
      </c>
    </row>
    <row r="29" spans="1:31" x14ac:dyDescent="0.25">
      <c r="A29" s="1">
        <f>'Salary and Rating'!A30</f>
        <v>0</v>
      </c>
      <c r="B29" s="1">
        <f>'Salary and Rating'!B30</f>
        <v>0</v>
      </c>
      <c r="C29" s="13">
        <f>'2013-2014'!AD29</f>
        <v>0</v>
      </c>
      <c r="D29" s="5">
        <v>1</v>
      </c>
      <c r="E29" s="5">
        <v>0</v>
      </c>
      <c r="F29" s="5">
        <v>0</v>
      </c>
      <c r="G29" s="5">
        <v>0</v>
      </c>
      <c r="H29" s="5">
        <v>0</v>
      </c>
      <c r="I29" s="5">
        <f>'Salary and Rating'!L30</f>
        <v>0</v>
      </c>
      <c r="J29" s="5">
        <f>IFERROR(IF(VLOOKUP(I29,Inputs!$A$20:$G$29,3,FALSE)="Stipend Award",VLOOKUP(I29,Inputs!$A$7:$G$16,3,FALSE),0),0)</f>
        <v>0</v>
      </c>
      <c r="K29" s="5">
        <f>IFERROR(IF(VLOOKUP(I29,Inputs!$A$20:$G$29,4,FALSE)="Stipend Award",VLOOKUP(I29,Inputs!$A$7:$G$16,4,FALSE),0),0)</f>
        <v>0</v>
      </c>
      <c r="L29" s="5">
        <f>IFERROR(IF(F29=1,IF(VLOOKUP(I29,Inputs!$A$20:$G$29,5,FALSE)="Stipend Award",VLOOKUP(I29,Inputs!$A$7:$G$16,5,FALSE),0),0),0)</f>
        <v>0</v>
      </c>
      <c r="M29" s="5">
        <f>IFERROR(IF(G29=1,IF(VLOOKUP(I29,Inputs!$A$20:$G$29,6,FALSE)="Stipend Award",VLOOKUP(I29,Inputs!$A$7:$G$16,6,FALSE),0),0),0)</f>
        <v>0</v>
      </c>
      <c r="N29" s="5">
        <f>IFERROR(IF(H29=1,IF(VLOOKUP(I29,Inputs!$A$20:$G$29,7,FALSE)="Stipend Award",VLOOKUP(I29,Inputs!$A$7:$G$16,7,FALSE),0),0),0)</f>
        <v>0</v>
      </c>
      <c r="O29" s="5">
        <f>IFERROR(IF(VLOOKUP(I29,Inputs!$A$20:$G$29,3,FALSE)="Base Increase",VLOOKUP(I29,Inputs!$A$7:$G$16,3,FALSE),0),0)</f>
        <v>0</v>
      </c>
      <c r="P29" s="5">
        <f>IFERROR(IF(VLOOKUP(I29,Inputs!$A$20:$G$29,4,FALSE)="Base Increase",VLOOKUP(I29,Inputs!$A$7:$G$16,4,FALSE),0),0)</f>
        <v>0</v>
      </c>
      <c r="Q29" s="5">
        <f>IFERROR(IF(F29=1,IF(VLOOKUP(I29,Inputs!$A$20:$G$29,5,FALSE)="Base Increase",VLOOKUP(I29,Inputs!$A$7:$G$16,5,FALSE),0),0),0)</f>
        <v>0</v>
      </c>
      <c r="R29" s="5">
        <f>IFERROR(IF(G29=1,IF(VLOOKUP(I29,Inputs!$A$20:$G$29,6,FALSE)="Base Increase",VLOOKUP(I29,Inputs!$A$7:$G$16,6,FALSE),0),0),0)</f>
        <v>0</v>
      </c>
      <c r="S29" s="5">
        <f>IFERROR(IF(H29=1,IF(VLOOKUP(I29,Inputs!$A$20:$G$29,7,FALSE)="Base Increase",VLOOKUP(I29,Inputs!$A$7:$G$16,7,FALSE),0),0),0)</f>
        <v>0</v>
      </c>
      <c r="T29" s="5">
        <f t="shared" si="0"/>
        <v>0</v>
      </c>
      <c r="U29" s="5">
        <f t="shared" si="1"/>
        <v>0</v>
      </c>
      <c r="V29" s="5">
        <f t="shared" si="2"/>
        <v>0</v>
      </c>
      <c r="W29" s="5">
        <f t="shared" si="3"/>
        <v>0</v>
      </c>
      <c r="X29" s="5">
        <f>IF(AND(I29&lt;=4,V29&gt;Inputs!$B$32),MAX(C29,Inputs!$B$32),V29)</f>
        <v>0</v>
      </c>
      <c r="Y29" s="5">
        <f>IF(AND(I29&lt;=4,W29&gt;Inputs!$B$32),MAX(C29,Inputs!$B$32),W29)</f>
        <v>0</v>
      </c>
      <c r="Z29" s="5">
        <f>IF(AND(I29&lt;=7,X29&gt;Inputs!$B$33),MAX(C29,Inputs!$B$33),X29)</f>
        <v>0</v>
      </c>
      <c r="AA29" s="5">
        <f>IF(W29&gt;Inputs!$B$34,Inputs!$B$34,Y29)</f>
        <v>0</v>
      </c>
      <c r="AB29" s="5">
        <f>IF(Z29&gt;Inputs!$B$34,Inputs!$B$34,Z29)</f>
        <v>0</v>
      </c>
      <c r="AC29" s="5">
        <f>IF(AA29&gt;Inputs!$B$34,Inputs!$B$34,AA29)</f>
        <v>0</v>
      </c>
      <c r="AD29" s="11">
        <f t="shared" si="4"/>
        <v>0</v>
      </c>
      <c r="AE29" s="11">
        <f t="shared" si="5"/>
        <v>0</v>
      </c>
    </row>
    <row r="30" spans="1:31" x14ac:dyDescent="0.25">
      <c r="A30" s="1">
        <f>'Salary and Rating'!A31</f>
        <v>0</v>
      </c>
      <c r="B30" s="1">
        <f>'Salary and Rating'!B31</f>
        <v>0</v>
      </c>
      <c r="C30" s="13">
        <f>'2013-2014'!AD30</f>
        <v>0</v>
      </c>
      <c r="D30" s="5">
        <v>1</v>
      </c>
      <c r="E30" s="5">
        <v>0</v>
      </c>
      <c r="F30" s="5">
        <v>0</v>
      </c>
      <c r="G30" s="5">
        <v>0</v>
      </c>
      <c r="H30" s="5">
        <v>0</v>
      </c>
      <c r="I30" s="5">
        <f>'Salary and Rating'!L31</f>
        <v>0</v>
      </c>
      <c r="J30" s="5">
        <f>IFERROR(IF(VLOOKUP(I30,Inputs!$A$20:$G$29,3,FALSE)="Stipend Award",VLOOKUP(I30,Inputs!$A$7:$G$16,3,FALSE),0),0)</f>
        <v>0</v>
      </c>
      <c r="K30" s="5">
        <f>IFERROR(IF(VLOOKUP(I30,Inputs!$A$20:$G$29,4,FALSE)="Stipend Award",VLOOKUP(I30,Inputs!$A$7:$G$16,4,FALSE),0),0)</f>
        <v>0</v>
      </c>
      <c r="L30" s="5">
        <f>IFERROR(IF(F30=1,IF(VLOOKUP(I30,Inputs!$A$20:$G$29,5,FALSE)="Stipend Award",VLOOKUP(I30,Inputs!$A$7:$G$16,5,FALSE),0),0),0)</f>
        <v>0</v>
      </c>
      <c r="M30" s="5">
        <f>IFERROR(IF(G30=1,IF(VLOOKUP(I30,Inputs!$A$20:$G$29,6,FALSE)="Stipend Award",VLOOKUP(I30,Inputs!$A$7:$G$16,6,FALSE),0),0),0)</f>
        <v>0</v>
      </c>
      <c r="N30" s="5">
        <f>IFERROR(IF(H30=1,IF(VLOOKUP(I30,Inputs!$A$20:$G$29,7,FALSE)="Stipend Award",VLOOKUP(I30,Inputs!$A$7:$G$16,7,FALSE),0),0),0)</f>
        <v>0</v>
      </c>
      <c r="O30" s="5">
        <f>IFERROR(IF(VLOOKUP(I30,Inputs!$A$20:$G$29,3,FALSE)="Base Increase",VLOOKUP(I30,Inputs!$A$7:$G$16,3,FALSE),0),0)</f>
        <v>0</v>
      </c>
      <c r="P30" s="5">
        <f>IFERROR(IF(VLOOKUP(I30,Inputs!$A$20:$G$29,4,FALSE)="Base Increase",VLOOKUP(I30,Inputs!$A$7:$G$16,4,FALSE),0),0)</f>
        <v>0</v>
      </c>
      <c r="Q30" s="5">
        <f>IFERROR(IF(F30=1,IF(VLOOKUP(I30,Inputs!$A$20:$G$29,5,FALSE)="Base Increase",VLOOKUP(I30,Inputs!$A$7:$G$16,5,FALSE),0),0),0)</f>
        <v>0</v>
      </c>
      <c r="R30" s="5">
        <f>IFERROR(IF(G30=1,IF(VLOOKUP(I30,Inputs!$A$20:$G$29,6,FALSE)="Base Increase",VLOOKUP(I30,Inputs!$A$7:$G$16,6,FALSE),0),0),0)</f>
        <v>0</v>
      </c>
      <c r="S30" s="5">
        <f>IFERROR(IF(H30=1,IF(VLOOKUP(I30,Inputs!$A$20:$G$29,7,FALSE)="Base Increase",VLOOKUP(I30,Inputs!$A$7:$G$16,7,FALSE),0),0),0)</f>
        <v>0</v>
      </c>
      <c r="T30" s="5">
        <f t="shared" si="0"/>
        <v>0</v>
      </c>
      <c r="U30" s="5">
        <f t="shared" si="1"/>
        <v>0</v>
      </c>
      <c r="V30" s="5">
        <f t="shared" si="2"/>
        <v>0</v>
      </c>
      <c r="W30" s="5">
        <f t="shared" si="3"/>
        <v>0</v>
      </c>
      <c r="X30" s="5">
        <f>IF(AND(I30&lt;=4,V30&gt;Inputs!$B$32),MAX(C30,Inputs!$B$32),V30)</f>
        <v>0</v>
      </c>
      <c r="Y30" s="5">
        <f>IF(AND(I30&lt;=4,W30&gt;Inputs!$B$32),MAX(C30,Inputs!$B$32),W30)</f>
        <v>0</v>
      </c>
      <c r="Z30" s="5">
        <f>IF(AND(I30&lt;=7,X30&gt;Inputs!$B$33),MAX(C30,Inputs!$B$33),X30)</f>
        <v>0</v>
      </c>
      <c r="AA30" s="5">
        <f>IF(W30&gt;Inputs!$B$34,Inputs!$B$34,Y30)</f>
        <v>0</v>
      </c>
      <c r="AB30" s="5">
        <f>IF(Z30&gt;Inputs!$B$34,Inputs!$B$34,Z30)</f>
        <v>0</v>
      </c>
      <c r="AC30" s="5">
        <f>IF(AA30&gt;Inputs!$B$34,Inputs!$B$34,AA30)</f>
        <v>0</v>
      </c>
      <c r="AD30" s="11">
        <f t="shared" si="4"/>
        <v>0</v>
      </c>
      <c r="AE30" s="11">
        <f t="shared" si="5"/>
        <v>0</v>
      </c>
    </row>
    <row r="31" spans="1:31" x14ac:dyDescent="0.25">
      <c r="A31" s="1">
        <f>'Salary and Rating'!A32</f>
        <v>0</v>
      </c>
      <c r="B31" s="1">
        <f>'Salary and Rating'!B32</f>
        <v>0</v>
      </c>
      <c r="C31" s="13">
        <f>'2013-2014'!AD31</f>
        <v>0</v>
      </c>
      <c r="D31" s="5">
        <v>1</v>
      </c>
      <c r="E31" s="5">
        <v>0</v>
      </c>
      <c r="F31" s="5">
        <v>0</v>
      </c>
      <c r="G31" s="5">
        <v>0</v>
      </c>
      <c r="H31" s="5">
        <v>0</v>
      </c>
      <c r="I31" s="5">
        <f>'Salary and Rating'!L32</f>
        <v>0</v>
      </c>
      <c r="J31" s="5">
        <f>IFERROR(IF(VLOOKUP(I31,Inputs!$A$20:$G$29,3,FALSE)="Stipend Award",VLOOKUP(I31,Inputs!$A$7:$G$16,3,FALSE),0),0)</f>
        <v>0</v>
      </c>
      <c r="K31" s="5">
        <f>IFERROR(IF(VLOOKUP(I31,Inputs!$A$20:$G$29,4,FALSE)="Stipend Award",VLOOKUP(I31,Inputs!$A$7:$G$16,4,FALSE),0),0)</f>
        <v>0</v>
      </c>
      <c r="L31" s="5">
        <f>IFERROR(IF(F31=1,IF(VLOOKUP(I31,Inputs!$A$20:$G$29,5,FALSE)="Stipend Award",VLOOKUP(I31,Inputs!$A$7:$G$16,5,FALSE),0),0),0)</f>
        <v>0</v>
      </c>
      <c r="M31" s="5">
        <f>IFERROR(IF(G31=1,IF(VLOOKUP(I31,Inputs!$A$20:$G$29,6,FALSE)="Stipend Award",VLOOKUP(I31,Inputs!$A$7:$G$16,6,FALSE),0),0),0)</f>
        <v>0</v>
      </c>
      <c r="N31" s="5">
        <f>IFERROR(IF(H31=1,IF(VLOOKUP(I31,Inputs!$A$20:$G$29,7,FALSE)="Stipend Award",VLOOKUP(I31,Inputs!$A$7:$G$16,7,FALSE),0),0),0)</f>
        <v>0</v>
      </c>
      <c r="O31" s="5">
        <f>IFERROR(IF(VLOOKUP(I31,Inputs!$A$20:$G$29,3,FALSE)="Base Increase",VLOOKUP(I31,Inputs!$A$7:$G$16,3,FALSE),0),0)</f>
        <v>0</v>
      </c>
      <c r="P31" s="5">
        <f>IFERROR(IF(VLOOKUP(I31,Inputs!$A$20:$G$29,4,FALSE)="Base Increase",VLOOKUP(I31,Inputs!$A$7:$G$16,4,FALSE),0),0)</f>
        <v>0</v>
      </c>
      <c r="Q31" s="5">
        <f>IFERROR(IF(F31=1,IF(VLOOKUP(I31,Inputs!$A$20:$G$29,5,FALSE)="Base Increase",VLOOKUP(I31,Inputs!$A$7:$G$16,5,FALSE),0),0),0)</f>
        <v>0</v>
      </c>
      <c r="R31" s="5">
        <f>IFERROR(IF(G31=1,IF(VLOOKUP(I31,Inputs!$A$20:$G$29,6,FALSE)="Base Increase",VLOOKUP(I31,Inputs!$A$7:$G$16,6,FALSE),0),0),0)</f>
        <v>0</v>
      </c>
      <c r="S31" s="5">
        <f>IFERROR(IF(H31=1,IF(VLOOKUP(I31,Inputs!$A$20:$G$29,7,FALSE)="Base Increase",VLOOKUP(I31,Inputs!$A$7:$G$16,7,FALSE),0),0),0)</f>
        <v>0</v>
      </c>
      <c r="T31" s="5">
        <f t="shared" si="0"/>
        <v>0</v>
      </c>
      <c r="U31" s="5">
        <f t="shared" si="1"/>
        <v>0</v>
      </c>
      <c r="V31" s="5">
        <f t="shared" si="2"/>
        <v>0</v>
      </c>
      <c r="W31" s="5">
        <f t="shared" si="3"/>
        <v>0</v>
      </c>
      <c r="X31" s="5">
        <f>IF(AND(I31&lt;=4,V31&gt;Inputs!$B$32),MAX(C31,Inputs!$B$32),V31)</f>
        <v>0</v>
      </c>
      <c r="Y31" s="5">
        <f>IF(AND(I31&lt;=4,W31&gt;Inputs!$B$32),MAX(C31,Inputs!$B$32),W31)</f>
        <v>0</v>
      </c>
      <c r="Z31" s="5">
        <f>IF(AND(I31&lt;=7,X31&gt;Inputs!$B$33),MAX(C31,Inputs!$B$33),X31)</f>
        <v>0</v>
      </c>
      <c r="AA31" s="5">
        <f>IF(W31&gt;Inputs!$B$34,Inputs!$B$34,Y31)</f>
        <v>0</v>
      </c>
      <c r="AB31" s="5">
        <f>IF(Z31&gt;Inputs!$B$34,Inputs!$B$34,Z31)</f>
        <v>0</v>
      </c>
      <c r="AC31" s="5">
        <f>IF(AA31&gt;Inputs!$B$34,Inputs!$B$34,AA31)</f>
        <v>0</v>
      </c>
      <c r="AD31" s="11">
        <f t="shared" si="4"/>
        <v>0</v>
      </c>
      <c r="AE31" s="11">
        <f t="shared" si="5"/>
        <v>0</v>
      </c>
    </row>
    <row r="32" spans="1:31" x14ac:dyDescent="0.25">
      <c r="A32" s="1">
        <f>'Salary and Rating'!A33</f>
        <v>0</v>
      </c>
      <c r="B32" s="1">
        <f>'Salary and Rating'!B33</f>
        <v>0</v>
      </c>
      <c r="C32" s="13">
        <f>'2013-2014'!AD32</f>
        <v>0</v>
      </c>
      <c r="D32" s="5">
        <v>1</v>
      </c>
      <c r="E32" s="5">
        <v>0</v>
      </c>
      <c r="F32" s="5">
        <v>0</v>
      </c>
      <c r="G32" s="5">
        <v>0</v>
      </c>
      <c r="H32" s="5">
        <v>0</v>
      </c>
      <c r="I32" s="5">
        <f>'Salary and Rating'!L33</f>
        <v>0</v>
      </c>
      <c r="J32" s="5">
        <f>IFERROR(IF(VLOOKUP(I32,Inputs!$A$20:$G$29,3,FALSE)="Stipend Award",VLOOKUP(I32,Inputs!$A$7:$G$16,3,FALSE),0),0)</f>
        <v>0</v>
      </c>
      <c r="K32" s="5">
        <f>IFERROR(IF(VLOOKUP(I32,Inputs!$A$20:$G$29,4,FALSE)="Stipend Award",VLOOKUP(I32,Inputs!$A$7:$G$16,4,FALSE),0),0)</f>
        <v>0</v>
      </c>
      <c r="L32" s="5">
        <f>IFERROR(IF(F32=1,IF(VLOOKUP(I32,Inputs!$A$20:$G$29,5,FALSE)="Stipend Award",VLOOKUP(I32,Inputs!$A$7:$G$16,5,FALSE),0),0),0)</f>
        <v>0</v>
      </c>
      <c r="M32" s="5">
        <f>IFERROR(IF(G32=1,IF(VLOOKUP(I32,Inputs!$A$20:$G$29,6,FALSE)="Stipend Award",VLOOKUP(I32,Inputs!$A$7:$G$16,6,FALSE),0),0),0)</f>
        <v>0</v>
      </c>
      <c r="N32" s="5">
        <f>IFERROR(IF(H32=1,IF(VLOOKUP(I32,Inputs!$A$20:$G$29,7,FALSE)="Stipend Award",VLOOKUP(I32,Inputs!$A$7:$G$16,7,FALSE),0),0),0)</f>
        <v>0</v>
      </c>
      <c r="O32" s="5">
        <f>IFERROR(IF(VLOOKUP(I32,Inputs!$A$20:$G$29,3,FALSE)="Base Increase",VLOOKUP(I32,Inputs!$A$7:$G$16,3,FALSE),0),0)</f>
        <v>0</v>
      </c>
      <c r="P32" s="5">
        <f>IFERROR(IF(VLOOKUP(I32,Inputs!$A$20:$G$29,4,FALSE)="Base Increase",VLOOKUP(I32,Inputs!$A$7:$G$16,4,FALSE),0),0)</f>
        <v>0</v>
      </c>
      <c r="Q32" s="5">
        <f>IFERROR(IF(F32=1,IF(VLOOKUP(I32,Inputs!$A$20:$G$29,5,FALSE)="Base Increase",VLOOKUP(I32,Inputs!$A$7:$G$16,5,FALSE),0),0),0)</f>
        <v>0</v>
      </c>
      <c r="R32" s="5">
        <f>IFERROR(IF(G32=1,IF(VLOOKUP(I32,Inputs!$A$20:$G$29,6,FALSE)="Base Increase",VLOOKUP(I32,Inputs!$A$7:$G$16,6,FALSE),0),0),0)</f>
        <v>0</v>
      </c>
      <c r="S32" s="5">
        <f>IFERROR(IF(H32=1,IF(VLOOKUP(I32,Inputs!$A$20:$G$29,7,FALSE)="Base Increase",VLOOKUP(I32,Inputs!$A$7:$G$16,7,FALSE),0),0),0)</f>
        <v>0</v>
      </c>
      <c r="T32" s="5">
        <f t="shared" si="0"/>
        <v>0</v>
      </c>
      <c r="U32" s="5">
        <f t="shared" si="1"/>
        <v>0</v>
      </c>
      <c r="V32" s="5">
        <f t="shared" si="2"/>
        <v>0</v>
      </c>
      <c r="W32" s="5">
        <f t="shared" si="3"/>
        <v>0</v>
      </c>
      <c r="X32" s="5">
        <f>IF(AND(I32&lt;=4,V32&gt;Inputs!$B$32),MAX(C32,Inputs!$B$32),V32)</f>
        <v>0</v>
      </c>
      <c r="Y32" s="5">
        <f>IF(AND(I32&lt;=4,W32&gt;Inputs!$B$32),MAX(C32,Inputs!$B$32),W32)</f>
        <v>0</v>
      </c>
      <c r="Z32" s="5">
        <f>IF(AND(I32&lt;=7,X32&gt;Inputs!$B$33),MAX(C32,Inputs!$B$33),X32)</f>
        <v>0</v>
      </c>
      <c r="AA32" s="5">
        <f>IF(W32&gt;Inputs!$B$34,Inputs!$B$34,Y32)</f>
        <v>0</v>
      </c>
      <c r="AB32" s="5">
        <f>IF(Z32&gt;Inputs!$B$34,Inputs!$B$34,Z32)</f>
        <v>0</v>
      </c>
      <c r="AC32" s="5">
        <f>IF(AA32&gt;Inputs!$B$34,Inputs!$B$34,AA32)</f>
        <v>0</v>
      </c>
      <c r="AD32" s="11">
        <f t="shared" si="4"/>
        <v>0</v>
      </c>
      <c r="AE32" s="11">
        <f t="shared" si="5"/>
        <v>0</v>
      </c>
    </row>
    <row r="33" spans="1:31" x14ac:dyDescent="0.25">
      <c r="A33" s="1">
        <f>'Salary and Rating'!A34</f>
        <v>0</v>
      </c>
      <c r="B33" s="1">
        <f>'Salary and Rating'!B34</f>
        <v>0</v>
      </c>
      <c r="C33" s="13">
        <f>'2013-2014'!AD33</f>
        <v>0</v>
      </c>
      <c r="D33" s="5">
        <v>1</v>
      </c>
      <c r="E33" s="5">
        <v>0</v>
      </c>
      <c r="F33" s="5">
        <v>0</v>
      </c>
      <c r="G33" s="5">
        <v>0</v>
      </c>
      <c r="H33" s="5">
        <v>0</v>
      </c>
      <c r="I33" s="5">
        <f>'Salary and Rating'!L34</f>
        <v>0</v>
      </c>
      <c r="J33" s="5">
        <f>IFERROR(IF(VLOOKUP(I33,Inputs!$A$20:$G$29,3,FALSE)="Stipend Award",VLOOKUP(I33,Inputs!$A$7:$G$16,3,FALSE),0),0)</f>
        <v>0</v>
      </c>
      <c r="K33" s="5">
        <f>IFERROR(IF(VLOOKUP(I33,Inputs!$A$20:$G$29,4,FALSE)="Stipend Award",VLOOKUP(I33,Inputs!$A$7:$G$16,4,FALSE),0),0)</f>
        <v>0</v>
      </c>
      <c r="L33" s="5">
        <f>IFERROR(IF(F33=1,IF(VLOOKUP(I33,Inputs!$A$20:$G$29,5,FALSE)="Stipend Award",VLOOKUP(I33,Inputs!$A$7:$G$16,5,FALSE),0),0),0)</f>
        <v>0</v>
      </c>
      <c r="M33" s="5">
        <f>IFERROR(IF(G33=1,IF(VLOOKUP(I33,Inputs!$A$20:$G$29,6,FALSE)="Stipend Award",VLOOKUP(I33,Inputs!$A$7:$G$16,6,FALSE),0),0),0)</f>
        <v>0</v>
      </c>
      <c r="N33" s="5">
        <f>IFERROR(IF(H33=1,IF(VLOOKUP(I33,Inputs!$A$20:$G$29,7,FALSE)="Stipend Award",VLOOKUP(I33,Inputs!$A$7:$G$16,7,FALSE),0),0),0)</f>
        <v>0</v>
      </c>
      <c r="O33" s="5">
        <f>IFERROR(IF(VLOOKUP(I33,Inputs!$A$20:$G$29,3,FALSE)="Base Increase",VLOOKUP(I33,Inputs!$A$7:$G$16,3,FALSE),0),0)</f>
        <v>0</v>
      </c>
      <c r="P33" s="5">
        <f>IFERROR(IF(VLOOKUP(I33,Inputs!$A$20:$G$29,4,FALSE)="Base Increase",VLOOKUP(I33,Inputs!$A$7:$G$16,4,FALSE),0),0)</f>
        <v>0</v>
      </c>
      <c r="Q33" s="5">
        <f>IFERROR(IF(F33=1,IF(VLOOKUP(I33,Inputs!$A$20:$G$29,5,FALSE)="Base Increase",VLOOKUP(I33,Inputs!$A$7:$G$16,5,FALSE),0),0),0)</f>
        <v>0</v>
      </c>
      <c r="R33" s="5">
        <f>IFERROR(IF(G33=1,IF(VLOOKUP(I33,Inputs!$A$20:$G$29,6,FALSE)="Base Increase",VLOOKUP(I33,Inputs!$A$7:$G$16,6,FALSE),0),0),0)</f>
        <v>0</v>
      </c>
      <c r="S33" s="5">
        <f>IFERROR(IF(H33=1,IF(VLOOKUP(I33,Inputs!$A$20:$G$29,7,FALSE)="Base Increase",VLOOKUP(I33,Inputs!$A$7:$G$16,7,FALSE),0),0),0)</f>
        <v>0</v>
      </c>
      <c r="T33" s="5">
        <f t="shared" si="0"/>
        <v>0</v>
      </c>
      <c r="U33" s="5">
        <f t="shared" si="1"/>
        <v>0</v>
      </c>
      <c r="V33" s="5">
        <f t="shared" si="2"/>
        <v>0</v>
      </c>
      <c r="W33" s="5">
        <f t="shared" si="3"/>
        <v>0</v>
      </c>
      <c r="X33" s="5">
        <f>IF(AND(I33&lt;=4,V33&gt;Inputs!$B$32),MAX(C33,Inputs!$B$32),V33)</f>
        <v>0</v>
      </c>
      <c r="Y33" s="5">
        <f>IF(AND(I33&lt;=4,W33&gt;Inputs!$B$32),MAX(C33,Inputs!$B$32),W33)</f>
        <v>0</v>
      </c>
      <c r="Z33" s="5">
        <f>IF(AND(I33&lt;=7,X33&gt;Inputs!$B$33),MAX(C33,Inputs!$B$33),X33)</f>
        <v>0</v>
      </c>
      <c r="AA33" s="5">
        <f>IF(W33&gt;Inputs!$B$34,Inputs!$B$34,Y33)</f>
        <v>0</v>
      </c>
      <c r="AB33" s="5">
        <f>IF(Z33&gt;Inputs!$B$34,Inputs!$B$34,Z33)</f>
        <v>0</v>
      </c>
      <c r="AC33" s="5">
        <f>IF(AA33&gt;Inputs!$B$34,Inputs!$B$34,AA33)</f>
        <v>0</v>
      </c>
      <c r="AD33" s="11">
        <f t="shared" si="4"/>
        <v>0</v>
      </c>
      <c r="AE33" s="11">
        <f t="shared" si="5"/>
        <v>0</v>
      </c>
    </row>
    <row r="34" spans="1:31" x14ac:dyDescent="0.25">
      <c r="A34" s="1">
        <f>'Salary and Rating'!A35</f>
        <v>0</v>
      </c>
      <c r="B34" s="1">
        <f>'Salary and Rating'!B35</f>
        <v>0</v>
      </c>
      <c r="C34" s="13">
        <f>'2013-2014'!AD34</f>
        <v>0</v>
      </c>
      <c r="D34" s="5">
        <v>1</v>
      </c>
      <c r="E34" s="5">
        <v>0</v>
      </c>
      <c r="F34" s="5">
        <v>0</v>
      </c>
      <c r="G34" s="5">
        <v>0</v>
      </c>
      <c r="H34" s="5">
        <v>0</v>
      </c>
      <c r="I34" s="5">
        <f>'Salary and Rating'!L35</f>
        <v>0</v>
      </c>
      <c r="J34" s="5">
        <f>IFERROR(IF(VLOOKUP(I34,Inputs!$A$20:$G$29,3,FALSE)="Stipend Award",VLOOKUP(I34,Inputs!$A$7:$G$16,3,FALSE),0),0)</f>
        <v>0</v>
      </c>
      <c r="K34" s="5">
        <f>IFERROR(IF(VLOOKUP(I34,Inputs!$A$20:$G$29,4,FALSE)="Stipend Award",VLOOKUP(I34,Inputs!$A$7:$G$16,4,FALSE),0),0)</f>
        <v>0</v>
      </c>
      <c r="L34" s="5">
        <f>IFERROR(IF(F34=1,IF(VLOOKUP(I34,Inputs!$A$20:$G$29,5,FALSE)="Stipend Award",VLOOKUP(I34,Inputs!$A$7:$G$16,5,FALSE),0),0),0)</f>
        <v>0</v>
      </c>
      <c r="M34" s="5">
        <f>IFERROR(IF(G34=1,IF(VLOOKUP(I34,Inputs!$A$20:$G$29,6,FALSE)="Stipend Award",VLOOKUP(I34,Inputs!$A$7:$G$16,6,FALSE),0),0),0)</f>
        <v>0</v>
      </c>
      <c r="N34" s="5">
        <f>IFERROR(IF(H34=1,IF(VLOOKUP(I34,Inputs!$A$20:$G$29,7,FALSE)="Stipend Award",VLOOKUP(I34,Inputs!$A$7:$G$16,7,FALSE),0),0),0)</f>
        <v>0</v>
      </c>
      <c r="O34" s="5">
        <f>IFERROR(IF(VLOOKUP(I34,Inputs!$A$20:$G$29,3,FALSE)="Base Increase",VLOOKUP(I34,Inputs!$A$7:$G$16,3,FALSE),0),0)</f>
        <v>0</v>
      </c>
      <c r="P34" s="5">
        <f>IFERROR(IF(VLOOKUP(I34,Inputs!$A$20:$G$29,4,FALSE)="Base Increase",VLOOKUP(I34,Inputs!$A$7:$G$16,4,FALSE),0),0)</f>
        <v>0</v>
      </c>
      <c r="Q34" s="5">
        <f>IFERROR(IF(F34=1,IF(VLOOKUP(I34,Inputs!$A$20:$G$29,5,FALSE)="Base Increase",VLOOKUP(I34,Inputs!$A$7:$G$16,5,FALSE),0),0),0)</f>
        <v>0</v>
      </c>
      <c r="R34" s="5">
        <f>IFERROR(IF(G34=1,IF(VLOOKUP(I34,Inputs!$A$20:$G$29,6,FALSE)="Base Increase",VLOOKUP(I34,Inputs!$A$7:$G$16,6,FALSE),0),0),0)</f>
        <v>0</v>
      </c>
      <c r="S34" s="5">
        <f>IFERROR(IF(H34=1,IF(VLOOKUP(I34,Inputs!$A$20:$G$29,7,FALSE)="Base Increase",VLOOKUP(I34,Inputs!$A$7:$G$16,7,FALSE),0),0),0)</f>
        <v>0</v>
      </c>
      <c r="T34" s="5">
        <f t="shared" si="0"/>
        <v>0</v>
      </c>
      <c r="U34" s="5">
        <f t="shared" si="1"/>
        <v>0</v>
      </c>
      <c r="V34" s="5">
        <f t="shared" si="2"/>
        <v>0</v>
      </c>
      <c r="W34" s="5">
        <f t="shared" si="3"/>
        <v>0</v>
      </c>
      <c r="X34" s="5">
        <f>IF(AND(I34&lt;=4,V34&gt;Inputs!$B$32),MAX(C34,Inputs!$B$32),V34)</f>
        <v>0</v>
      </c>
      <c r="Y34" s="5">
        <f>IF(AND(I34&lt;=4,W34&gt;Inputs!$B$32),MAX(C34,Inputs!$B$32),W34)</f>
        <v>0</v>
      </c>
      <c r="Z34" s="5">
        <f>IF(AND(I34&lt;=7,X34&gt;Inputs!$B$33),MAX(C34,Inputs!$B$33),X34)</f>
        <v>0</v>
      </c>
      <c r="AA34" s="5">
        <f>IF(W34&gt;Inputs!$B$34,Inputs!$B$34,Y34)</f>
        <v>0</v>
      </c>
      <c r="AB34" s="5">
        <f>IF(Z34&gt;Inputs!$B$34,Inputs!$B$34,Z34)</f>
        <v>0</v>
      </c>
      <c r="AC34" s="5">
        <f>IF(AA34&gt;Inputs!$B$34,Inputs!$B$34,AA34)</f>
        <v>0</v>
      </c>
      <c r="AD34" s="11">
        <f t="shared" si="4"/>
        <v>0</v>
      </c>
      <c r="AE34" s="11">
        <f t="shared" si="5"/>
        <v>0</v>
      </c>
    </row>
    <row r="35" spans="1:31" x14ac:dyDescent="0.25">
      <c r="A35" s="1">
        <f>'Salary and Rating'!A36</f>
        <v>0</v>
      </c>
      <c r="B35" s="1">
        <f>'Salary and Rating'!B36</f>
        <v>0</v>
      </c>
      <c r="C35" s="13">
        <f>'2013-2014'!AD35</f>
        <v>0</v>
      </c>
      <c r="D35" s="5">
        <v>1</v>
      </c>
      <c r="E35" s="5">
        <v>0</v>
      </c>
      <c r="F35" s="5">
        <v>0</v>
      </c>
      <c r="G35" s="5">
        <v>0</v>
      </c>
      <c r="H35" s="5">
        <v>0</v>
      </c>
      <c r="I35" s="5">
        <f>'Salary and Rating'!L36</f>
        <v>0</v>
      </c>
      <c r="J35" s="5">
        <f>IFERROR(IF(VLOOKUP(I35,Inputs!$A$20:$G$29,3,FALSE)="Stipend Award",VLOOKUP(I35,Inputs!$A$7:$G$16,3,FALSE),0),0)</f>
        <v>0</v>
      </c>
      <c r="K35" s="5">
        <f>IFERROR(IF(VLOOKUP(I35,Inputs!$A$20:$G$29,4,FALSE)="Stipend Award",VLOOKUP(I35,Inputs!$A$7:$G$16,4,FALSE),0),0)</f>
        <v>0</v>
      </c>
      <c r="L35" s="5">
        <f>IFERROR(IF(F35=1,IF(VLOOKUP(I35,Inputs!$A$20:$G$29,5,FALSE)="Stipend Award",VLOOKUP(I35,Inputs!$A$7:$G$16,5,FALSE),0),0),0)</f>
        <v>0</v>
      </c>
      <c r="M35" s="5">
        <f>IFERROR(IF(G35=1,IF(VLOOKUP(I35,Inputs!$A$20:$G$29,6,FALSE)="Stipend Award",VLOOKUP(I35,Inputs!$A$7:$G$16,6,FALSE),0),0),0)</f>
        <v>0</v>
      </c>
      <c r="N35" s="5">
        <f>IFERROR(IF(H35=1,IF(VLOOKUP(I35,Inputs!$A$20:$G$29,7,FALSE)="Stipend Award",VLOOKUP(I35,Inputs!$A$7:$G$16,7,FALSE),0),0),0)</f>
        <v>0</v>
      </c>
      <c r="O35" s="5">
        <f>IFERROR(IF(VLOOKUP(I35,Inputs!$A$20:$G$29,3,FALSE)="Base Increase",VLOOKUP(I35,Inputs!$A$7:$G$16,3,FALSE),0),0)</f>
        <v>0</v>
      </c>
      <c r="P35" s="5">
        <f>IFERROR(IF(VLOOKUP(I35,Inputs!$A$20:$G$29,4,FALSE)="Base Increase",VLOOKUP(I35,Inputs!$A$7:$G$16,4,FALSE),0),0)</f>
        <v>0</v>
      </c>
      <c r="Q35" s="5">
        <f>IFERROR(IF(F35=1,IF(VLOOKUP(I35,Inputs!$A$20:$G$29,5,FALSE)="Base Increase",VLOOKUP(I35,Inputs!$A$7:$G$16,5,FALSE),0),0),0)</f>
        <v>0</v>
      </c>
      <c r="R35" s="5">
        <f>IFERROR(IF(G35=1,IF(VLOOKUP(I35,Inputs!$A$20:$G$29,6,FALSE)="Base Increase",VLOOKUP(I35,Inputs!$A$7:$G$16,6,FALSE),0),0),0)</f>
        <v>0</v>
      </c>
      <c r="S35" s="5">
        <f>IFERROR(IF(H35=1,IF(VLOOKUP(I35,Inputs!$A$20:$G$29,7,FALSE)="Base Increase",VLOOKUP(I35,Inputs!$A$7:$G$16,7,FALSE),0),0),0)</f>
        <v>0</v>
      </c>
      <c r="T35" s="5">
        <f t="shared" si="0"/>
        <v>0</v>
      </c>
      <c r="U35" s="5">
        <f t="shared" si="1"/>
        <v>0</v>
      </c>
      <c r="V35" s="5">
        <f t="shared" si="2"/>
        <v>0</v>
      </c>
      <c r="W35" s="5">
        <f t="shared" si="3"/>
        <v>0</v>
      </c>
      <c r="X35" s="5">
        <f>IF(AND(I35&lt;=4,V35&gt;Inputs!$B$32),MAX(C35,Inputs!$B$32),V35)</f>
        <v>0</v>
      </c>
      <c r="Y35" s="5">
        <f>IF(AND(I35&lt;=4,W35&gt;Inputs!$B$32),MAX(C35,Inputs!$B$32),W35)</f>
        <v>0</v>
      </c>
      <c r="Z35" s="5">
        <f>IF(AND(I35&lt;=7,X35&gt;Inputs!$B$33),MAX(C35,Inputs!$B$33),X35)</f>
        <v>0</v>
      </c>
      <c r="AA35" s="5">
        <f>IF(W35&gt;Inputs!$B$34,Inputs!$B$34,Y35)</f>
        <v>0</v>
      </c>
      <c r="AB35" s="5">
        <f>IF(Z35&gt;Inputs!$B$34,Inputs!$B$34,Z35)</f>
        <v>0</v>
      </c>
      <c r="AC35" s="5">
        <f>IF(AA35&gt;Inputs!$B$34,Inputs!$B$34,AA35)</f>
        <v>0</v>
      </c>
      <c r="AD35" s="11">
        <f t="shared" si="4"/>
        <v>0</v>
      </c>
      <c r="AE35" s="11">
        <f t="shared" si="5"/>
        <v>0</v>
      </c>
    </row>
    <row r="36" spans="1:31" x14ac:dyDescent="0.25">
      <c r="A36" s="1">
        <f>'Salary and Rating'!A37</f>
        <v>0</v>
      </c>
      <c r="B36" s="1">
        <f>'Salary and Rating'!B37</f>
        <v>0</v>
      </c>
      <c r="C36" s="13">
        <f>'2013-2014'!AD36</f>
        <v>0</v>
      </c>
      <c r="D36" s="5">
        <v>1</v>
      </c>
      <c r="E36" s="5">
        <v>0</v>
      </c>
      <c r="F36" s="5">
        <v>0</v>
      </c>
      <c r="G36" s="5">
        <v>0</v>
      </c>
      <c r="H36" s="5">
        <v>0</v>
      </c>
      <c r="I36" s="5">
        <f>'Salary and Rating'!L37</f>
        <v>0</v>
      </c>
      <c r="J36" s="5">
        <f>IFERROR(IF(VLOOKUP(I36,Inputs!$A$20:$G$29,3,FALSE)="Stipend Award",VLOOKUP(I36,Inputs!$A$7:$G$16,3,FALSE),0),0)</f>
        <v>0</v>
      </c>
      <c r="K36" s="5">
        <f>IFERROR(IF(VLOOKUP(I36,Inputs!$A$20:$G$29,4,FALSE)="Stipend Award",VLOOKUP(I36,Inputs!$A$7:$G$16,4,FALSE),0),0)</f>
        <v>0</v>
      </c>
      <c r="L36" s="5">
        <f>IFERROR(IF(F36=1,IF(VLOOKUP(I36,Inputs!$A$20:$G$29,5,FALSE)="Stipend Award",VLOOKUP(I36,Inputs!$A$7:$G$16,5,FALSE),0),0),0)</f>
        <v>0</v>
      </c>
      <c r="M36" s="5">
        <f>IFERROR(IF(G36=1,IF(VLOOKUP(I36,Inputs!$A$20:$G$29,6,FALSE)="Stipend Award",VLOOKUP(I36,Inputs!$A$7:$G$16,6,FALSE),0),0),0)</f>
        <v>0</v>
      </c>
      <c r="N36" s="5">
        <f>IFERROR(IF(H36=1,IF(VLOOKUP(I36,Inputs!$A$20:$G$29,7,FALSE)="Stipend Award",VLOOKUP(I36,Inputs!$A$7:$G$16,7,FALSE),0),0),0)</f>
        <v>0</v>
      </c>
      <c r="O36" s="5">
        <f>IFERROR(IF(VLOOKUP(I36,Inputs!$A$20:$G$29,3,FALSE)="Base Increase",VLOOKUP(I36,Inputs!$A$7:$G$16,3,FALSE),0),0)</f>
        <v>0</v>
      </c>
      <c r="P36" s="5">
        <f>IFERROR(IF(VLOOKUP(I36,Inputs!$A$20:$G$29,4,FALSE)="Base Increase",VLOOKUP(I36,Inputs!$A$7:$G$16,4,FALSE),0),0)</f>
        <v>0</v>
      </c>
      <c r="Q36" s="5">
        <f>IFERROR(IF(F36=1,IF(VLOOKUP(I36,Inputs!$A$20:$G$29,5,FALSE)="Base Increase",VLOOKUP(I36,Inputs!$A$7:$G$16,5,FALSE),0),0),0)</f>
        <v>0</v>
      </c>
      <c r="R36" s="5">
        <f>IFERROR(IF(G36=1,IF(VLOOKUP(I36,Inputs!$A$20:$G$29,6,FALSE)="Base Increase",VLOOKUP(I36,Inputs!$A$7:$G$16,6,FALSE),0),0),0)</f>
        <v>0</v>
      </c>
      <c r="S36" s="5">
        <f>IFERROR(IF(H36=1,IF(VLOOKUP(I36,Inputs!$A$20:$G$29,7,FALSE)="Base Increase",VLOOKUP(I36,Inputs!$A$7:$G$16,7,FALSE),0),0),0)</f>
        <v>0</v>
      </c>
      <c r="T36" s="5">
        <f t="shared" si="0"/>
        <v>0</v>
      </c>
      <c r="U36" s="5">
        <f t="shared" si="1"/>
        <v>0</v>
      </c>
      <c r="V36" s="5">
        <f t="shared" si="2"/>
        <v>0</v>
      </c>
      <c r="W36" s="5">
        <f t="shared" si="3"/>
        <v>0</v>
      </c>
      <c r="X36" s="5">
        <f>IF(AND(I36&lt;=4,V36&gt;Inputs!$B$32),MAX(C36,Inputs!$B$32),V36)</f>
        <v>0</v>
      </c>
      <c r="Y36" s="5">
        <f>IF(AND(I36&lt;=4,W36&gt;Inputs!$B$32),MAX(C36,Inputs!$B$32),W36)</f>
        <v>0</v>
      </c>
      <c r="Z36" s="5">
        <f>IF(AND(I36&lt;=7,X36&gt;Inputs!$B$33),MAX(C36,Inputs!$B$33),X36)</f>
        <v>0</v>
      </c>
      <c r="AA36" s="5">
        <f>IF(W36&gt;Inputs!$B$34,Inputs!$B$34,Y36)</f>
        <v>0</v>
      </c>
      <c r="AB36" s="5">
        <f>IF(Z36&gt;Inputs!$B$34,Inputs!$B$34,Z36)</f>
        <v>0</v>
      </c>
      <c r="AC36" s="5">
        <f>IF(AA36&gt;Inputs!$B$34,Inputs!$B$34,AA36)</f>
        <v>0</v>
      </c>
      <c r="AD36" s="11">
        <f t="shared" si="4"/>
        <v>0</v>
      </c>
      <c r="AE36" s="11">
        <f t="shared" si="5"/>
        <v>0</v>
      </c>
    </row>
    <row r="37" spans="1:31" x14ac:dyDescent="0.25">
      <c r="A37" s="1">
        <f>'Salary and Rating'!A38</f>
        <v>0</v>
      </c>
      <c r="B37" s="1">
        <f>'Salary and Rating'!B38</f>
        <v>0</v>
      </c>
      <c r="C37" s="13">
        <f>'2013-2014'!AD37</f>
        <v>0</v>
      </c>
      <c r="D37" s="5">
        <v>1</v>
      </c>
      <c r="E37" s="5">
        <v>0</v>
      </c>
      <c r="F37" s="5">
        <v>0</v>
      </c>
      <c r="G37" s="5">
        <v>0</v>
      </c>
      <c r="H37" s="5">
        <v>0</v>
      </c>
      <c r="I37" s="5">
        <f>'Salary and Rating'!L38</f>
        <v>0</v>
      </c>
      <c r="J37" s="5">
        <f>IFERROR(IF(VLOOKUP(I37,Inputs!$A$20:$G$29,3,FALSE)="Stipend Award",VLOOKUP(I37,Inputs!$A$7:$G$16,3,FALSE),0),0)</f>
        <v>0</v>
      </c>
      <c r="K37" s="5">
        <f>IFERROR(IF(VLOOKUP(I37,Inputs!$A$20:$G$29,4,FALSE)="Stipend Award",VLOOKUP(I37,Inputs!$A$7:$G$16,4,FALSE),0),0)</f>
        <v>0</v>
      </c>
      <c r="L37" s="5">
        <f>IFERROR(IF(F37=1,IF(VLOOKUP(I37,Inputs!$A$20:$G$29,5,FALSE)="Stipend Award",VLOOKUP(I37,Inputs!$A$7:$G$16,5,FALSE),0),0),0)</f>
        <v>0</v>
      </c>
      <c r="M37" s="5">
        <f>IFERROR(IF(G37=1,IF(VLOOKUP(I37,Inputs!$A$20:$G$29,6,FALSE)="Stipend Award",VLOOKUP(I37,Inputs!$A$7:$G$16,6,FALSE),0),0),0)</f>
        <v>0</v>
      </c>
      <c r="N37" s="5">
        <f>IFERROR(IF(H37=1,IF(VLOOKUP(I37,Inputs!$A$20:$G$29,7,FALSE)="Stipend Award",VLOOKUP(I37,Inputs!$A$7:$G$16,7,FALSE),0),0),0)</f>
        <v>0</v>
      </c>
      <c r="O37" s="5">
        <f>IFERROR(IF(VLOOKUP(I37,Inputs!$A$20:$G$29,3,FALSE)="Base Increase",VLOOKUP(I37,Inputs!$A$7:$G$16,3,FALSE),0),0)</f>
        <v>0</v>
      </c>
      <c r="P37" s="5">
        <f>IFERROR(IF(VLOOKUP(I37,Inputs!$A$20:$G$29,4,FALSE)="Base Increase",VLOOKUP(I37,Inputs!$A$7:$G$16,4,FALSE),0),0)</f>
        <v>0</v>
      </c>
      <c r="Q37" s="5">
        <f>IFERROR(IF(F37=1,IF(VLOOKUP(I37,Inputs!$A$20:$G$29,5,FALSE)="Base Increase",VLOOKUP(I37,Inputs!$A$7:$G$16,5,FALSE),0),0),0)</f>
        <v>0</v>
      </c>
      <c r="R37" s="5">
        <f>IFERROR(IF(G37=1,IF(VLOOKUP(I37,Inputs!$A$20:$G$29,6,FALSE)="Base Increase",VLOOKUP(I37,Inputs!$A$7:$G$16,6,FALSE),0),0),0)</f>
        <v>0</v>
      </c>
      <c r="S37" s="5">
        <f>IFERROR(IF(H37=1,IF(VLOOKUP(I37,Inputs!$A$20:$G$29,7,FALSE)="Base Increase",VLOOKUP(I37,Inputs!$A$7:$G$16,7,FALSE),0),0),0)</f>
        <v>0</v>
      </c>
      <c r="T37" s="5">
        <f t="shared" si="0"/>
        <v>0</v>
      </c>
      <c r="U37" s="5">
        <f t="shared" si="1"/>
        <v>0</v>
      </c>
      <c r="V37" s="5">
        <f t="shared" si="2"/>
        <v>0</v>
      </c>
      <c r="W37" s="5">
        <f t="shared" si="3"/>
        <v>0</v>
      </c>
      <c r="X37" s="5">
        <f>IF(AND(I37&lt;=4,V37&gt;Inputs!$B$32),MAX(C37,Inputs!$B$32),V37)</f>
        <v>0</v>
      </c>
      <c r="Y37" s="5">
        <f>IF(AND(I37&lt;=4,W37&gt;Inputs!$B$32),MAX(C37,Inputs!$B$32),W37)</f>
        <v>0</v>
      </c>
      <c r="Z37" s="5">
        <f>IF(AND(I37&lt;=7,X37&gt;Inputs!$B$33),MAX(C37,Inputs!$B$33),X37)</f>
        <v>0</v>
      </c>
      <c r="AA37" s="5">
        <f>IF(W37&gt;Inputs!$B$34,Inputs!$B$34,Y37)</f>
        <v>0</v>
      </c>
      <c r="AB37" s="5">
        <f>IF(Z37&gt;Inputs!$B$34,Inputs!$B$34,Z37)</f>
        <v>0</v>
      </c>
      <c r="AC37" s="5">
        <f>IF(AA37&gt;Inputs!$B$34,Inputs!$B$34,AA37)</f>
        <v>0</v>
      </c>
      <c r="AD37" s="11">
        <f t="shared" si="4"/>
        <v>0</v>
      </c>
      <c r="AE37" s="11">
        <f t="shared" si="5"/>
        <v>0</v>
      </c>
    </row>
    <row r="38" spans="1:31" x14ac:dyDescent="0.25">
      <c r="A38" s="1">
        <f>'Salary and Rating'!A39</f>
        <v>0</v>
      </c>
      <c r="B38" s="1">
        <f>'Salary and Rating'!B39</f>
        <v>0</v>
      </c>
      <c r="C38" s="13">
        <f>'2013-2014'!AD38</f>
        <v>0</v>
      </c>
      <c r="D38" s="5">
        <v>1</v>
      </c>
      <c r="E38" s="5">
        <v>0</v>
      </c>
      <c r="F38" s="5">
        <v>0</v>
      </c>
      <c r="G38" s="5">
        <v>0</v>
      </c>
      <c r="H38" s="5">
        <v>0</v>
      </c>
      <c r="I38" s="5">
        <f>'Salary and Rating'!L39</f>
        <v>0</v>
      </c>
      <c r="J38" s="5">
        <f>IFERROR(IF(VLOOKUP(I38,Inputs!$A$20:$G$29,3,FALSE)="Stipend Award",VLOOKUP(I38,Inputs!$A$7:$G$16,3,FALSE),0),0)</f>
        <v>0</v>
      </c>
      <c r="K38" s="5">
        <f>IFERROR(IF(VLOOKUP(I38,Inputs!$A$20:$G$29,4,FALSE)="Stipend Award",VLOOKUP(I38,Inputs!$A$7:$G$16,4,FALSE),0),0)</f>
        <v>0</v>
      </c>
      <c r="L38" s="5">
        <f>IFERROR(IF(F38=1,IF(VLOOKUP(I38,Inputs!$A$20:$G$29,5,FALSE)="Stipend Award",VLOOKUP(I38,Inputs!$A$7:$G$16,5,FALSE),0),0),0)</f>
        <v>0</v>
      </c>
      <c r="M38" s="5">
        <f>IFERROR(IF(G38=1,IF(VLOOKUP(I38,Inputs!$A$20:$G$29,6,FALSE)="Stipend Award",VLOOKUP(I38,Inputs!$A$7:$G$16,6,FALSE),0),0),0)</f>
        <v>0</v>
      </c>
      <c r="N38" s="5">
        <f>IFERROR(IF(H38=1,IF(VLOOKUP(I38,Inputs!$A$20:$G$29,7,FALSE)="Stipend Award",VLOOKUP(I38,Inputs!$A$7:$G$16,7,FALSE),0),0),0)</f>
        <v>0</v>
      </c>
      <c r="O38" s="5">
        <f>IFERROR(IF(VLOOKUP(I38,Inputs!$A$20:$G$29,3,FALSE)="Base Increase",VLOOKUP(I38,Inputs!$A$7:$G$16,3,FALSE),0),0)</f>
        <v>0</v>
      </c>
      <c r="P38" s="5">
        <f>IFERROR(IF(VLOOKUP(I38,Inputs!$A$20:$G$29,4,FALSE)="Base Increase",VLOOKUP(I38,Inputs!$A$7:$G$16,4,FALSE),0),0)</f>
        <v>0</v>
      </c>
      <c r="Q38" s="5">
        <f>IFERROR(IF(F38=1,IF(VLOOKUP(I38,Inputs!$A$20:$G$29,5,FALSE)="Base Increase",VLOOKUP(I38,Inputs!$A$7:$G$16,5,FALSE),0),0),0)</f>
        <v>0</v>
      </c>
      <c r="R38" s="5">
        <f>IFERROR(IF(G38=1,IF(VLOOKUP(I38,Inputs!$A$20:$G$29,6,FALSE)="Base Increase",VLOOKUP(I38,Inputs!$A$7:$G$16,6,FALSE),0),0),0)</f>
        <v>0</v>
      </c>
      <c r="S38" s="5">
        <f>IFERROR(IF(H38=1,IF(VLOOKUP(I38,Inputs!$A$20:$G$29,7,FALSE)="Base Increase",VLOOKUP(I38,Inputs!$A$7:$G$16,7,FALSE),0),0),0)</f>
        <v>0</v>
      </c>
      <c r="T38" s="5">
        <f t="shared" si="0"/>
        <v>0</v>
      </c>
      <c r="U38" s="5">
        <f t="shared" si="1"/>
        <v>0</v>
      </c>
      <c r="V38" s="5">
        <f t="shared" si="2"/>
        <v>0</v>
      </c>
      <c r="W38" s="5">
        <f t="shared" si="3"/>
        <v>0</v>
      </c>
      <c r="X38" s="5">
        <f>IF(AND(I38&lt;=4,V38&gt;Inputs!$B$32),MAX(C38,Inputs!$B$32),V38)</f>
        <v>0</v>
      </c>
      <c r="Y38" s="5">
        <f>IF(AND(I38&lt;=4,W38&gt;Inputs!$B$32),MAX(C38,Inputs!$B$32),W38)</f>
        <v>0</v>
      </c>
      <c r="Z38" s="5">
        <f>IF(AND(I38&lt;=7,X38&gt;Inputs!$B$33),MAX(C38,Inputs!$B$33),X38)</f>
        <v>0</v>
      </c>
      <c r="AA38" s="5">
        <f>IF(W38&gt;Inputs!$B$34,Inputs!$B$34,Y38)</f>
        <v>0</v>
      </c>
      <c r="AB38" s="5">
        <f>IF(Z38&gt;Inputs!$B$34,Inputs!$B$34,Z38)</f>
        <v>0</v>
      </c>
      <c r="AC38" s="5">
        <f>IF(AA38&gt;Inputs!$B$34,Inputs!$B$34,AA38)</f>
        <v>0</v>
      </c>
      <c r="AD38" s="11">
        <f t="shared" si="4"/>
        <v>0</v>
      </c>
      <c r="AE38" s="11">
        <f t="shared" si="5"/>
        <v>0</v>
      </c>
    </row>
    <row r="39" spans="1:31" x14ac:dyDescent="0.25">
      <c r="A39" s="1">
        <f>'Salary and Rating'!A40</f>
        <v>0</v>
      </c>
      <c r="B39" s="1">
        <f>'Salary and Rating'!B40</f>
        <v>0</v>
      </c>
      <c r="C39" s="13">
        <f>'2013-2014'!AD39</f>
        <v>0</v>
      </c>
      <c r="D39" s="5">
        <v>1</v>
      </c>
      <c r="E39" s="5">
        <v>0</v>
      </c>
      <c r="F39" s="5">
        <v>0</v>
      </c>
      <c r="G39" s="5">
        <v>0</v>
      </c>
      <c r="H39" s="5">
        <v>0</v>
      </c>
      <c r="I39" s="5">
        <f>'Salary and Rating'!L40</f>
        <v>0</v>
      </c>
      <c r="J39" s="5">
        <f>IFERROR(IF(VLOOKUP(I39,Inputs!$A$20:$G$29,3,FALSE)="Stipend Award",VLOOKUP(I39,Inputs!$A$7:$G$16,3,FALSE),0),0)</f>
        <v>0</v>
      </c>
      <c r="K39" s="5">
        <f>IFERROR(IF(VLOOKUP(I39,Inputs!$A$20:$G$29,4,FALSE)="Stipend Award",VLOOKUP(I39,Inputs!$A$7:$G$16,4,FALSE),0),0)</f>
        <v>0</v>
      </c>
      <c r="L39" s="5">
        <f>IFERROR(IF(F39=1,IF(VLOOKUP(I39,Inputs!$A$20:$G$29,5,FALSE)="Stipend Award",VLOOKUP(I39,Inputs!$A$7:$G$16,5,FALSE),0),0),0)</f>
        <v>0</v>
      </c>
      <c r="M39" s="5">
        <f>IFERROR(IF(G39=1,IF(VLOOKUP(I39,Inputs!$A$20:$G$29,6,FALSE)="Stipend Award",VLOOKUP(I39,Inputs!$A$7:$G$16,6,FALSE),0),0),0)</f>
        <v>0</v>
      </c>
      <c r="N39" s="5">
        <f>IFERROR(IF(H39=1,IF(VLOOKUP(I39,Inputs!$A$20:$G$29,7,FALSE)="Stipend Award",VLOOKUP(I39,Inputs!$A$7:$G$16,7,FALSE),0),0),0)</f>
        <v>0</v>
      </c>
      <c r="O39" s="5">
        <f>IFERROR(IF(VLOOKUP(I39,Inputs!$A$20:$G$29,3,FALSE)="Base Increase",VLOOKUP(I39,Inputs!$A$7:$G$16,3,FALSE),0),0)</f>
        <v>0</v>
      </c>
      <c r="P39" s="5">
        <f>IFERROR(IF(VLOOKUP(I39,Inputs!$A$20:$G$29,4,FALSE)="Base Increase",VLOOKUP(I39,Inputs!$A$7:$G$16,4,FALSE),0),0)</f>
        <v>0</v>
      </c>
      <c r="Q39" s="5">
        <f>IFERROR(IF(F39=1,IF(VLOOKUP(I39,Inputs!$A$20:$G$29,5,FALSE)="Base Increase",VLOOKUP(I39,Inputs!$A$7:$G$16,5,FALSE),0),0),0)</f>
        <v>0</v>
      </c>
      <c r="R39" s="5">
        <f>IFERROR(IF(G39=1,IF(VLOOKUP(I39,Inputs!$A$20:$G$29,6,FALSE)="Base Increase",VLOOKUP(I39,Inputs!$A$7:$G$16,6,FALSE),0),0),0)</f>
        <v>0</v>
      </c>
      <c r="S39" s="5">
        <f>IFERROR(IF(H39=1,IF(VLOOKUP(I39,Inputs!$A$20:$G$29,7,FALSE)="Base Increase",VLOOKUP(I39,Inputs!$A$7:$G$16,7,FALSE),0),0),0)</f>
        <v>0</v>
      </c>
      <c r="T39" s="5">
        <f t="shared" si="0"/>
        <v>0</v>
      </c>
      <c r="U39" s="5">
        <f t="shared" si="1"/>
        <v>0</v>
      </c>
      <c r="V39" s="5">
        <f t="shared" si="2"/>
        <v>0</v>
      </c>
      <c r="W39" s="5">
        <f t="shared" si="3"/>
        <v>0</v>
      </c>
      <c r="X39" s="5">
        <f>IF(AND(I39&lt;=4,V39&gt;Inputs!$B$32),MAX(C39,Inputs!$B$32),V39)</f>
        <v>0</v>
      </c>
      <c r="Y39" s="5">
        <f>IF(AND(I39&lt;=4,W39&gt;Inputs!$B$32),MAX(C39,Inputs!$B$32),W39)</f>
        <v>0</v>
      </c>
      <c r="Z39" s="5">
        <f>IF(AND(I39&lt;=7,X39&gt;Inputs!$B$33),MAX(C39,Inputs!$B$33),X39)</f>
        <v>0</v>
      </c>
      <c r="AA39" s="5">
        <f>IF(W39&gt;Inputs!$B$34,Inputs!$B$34,Y39)</f>
        <v>0</v>
      </c>
      <c r="AB39" s="5">
        <f>IF(Z39&gt;Inputs!$B$34,Inputs!$B$34,Z39)</f>
        <v>0</v>
      </c>
      <c r="AC39" s="5">
        <f>IF(AA39&gt;Inputs!$B$34,Inputs!$B$34,AA39)</f>
        <v>0</v>
      </c>
      <c r="AD39" s="11">
        <f t="shared" si="4"/>
        <v>0</v>
      </c>
      <c r="AE39" s="11">
        <f t="shared" si="5"/>
        <v>0</v>
      </c>
    </row>
    <row r="40" spans="1:31" x14ac:dyDescent="0.25">
      <c r="A40" s="1">
        <f>'Salary and Rating'!A41</f>
        <v>0</v>
      </c>
      <c r="B40" s="1">
        <f>'Salary and Rating'!B41</f>
        <v>0</v>
      </c>
      <c r="C40" s="13">
        <f>'2013-2014'!AD40</f>
        <v>0</v>
      </c>
      <c r="D40" s="5">
        <v>1</v>
      </c>
      <c r="E40" s="5">
        <v>0</v>
      </c>
      <c r="F40" s="5">
        <v>0</v>
      </c>
      <c r="G40" s="5">
        <v>0</v>
      </c>
      <c r="H40" s="5">
        <v>0</v>
      </c>
      <c r="I40" s="5">
        <f>'Salary and Rating'!L41</f>
        <v>0</v>
      </c>
      <c r="J40" s="5">
        <f>IFERROR(IF(VLOOKUP(I40,Inputs!$A$20:$G$29,3,FALSE)="Stipend Award",VLOOKUP(I40,Inputs!$A$7:$G$16,3,FALSE),0),0)</f>
        <v>0</v>
      </c>
      <c r="K40" s="5">
        <f>IFERROR(IF(VLOOKUP(I40,Inputs!$A$20:$G$29,4,FALSE)="Stipend Award",VLOOKUP(I40,Inputs!$A$7:$G$16,4,FALSE),0),0)</f>
        <v>0</v>
      </c>
      <c r="L40" s="5">
        <f>IFERROR(IF(F40=1,IF(VLOOKUP(I40,Inputs!$A$20:$G$29,5,FALSE)="Stipend Award",VLOOKUP(I40,Inputs!$A$7:$G$16,5,FALSE),0),0),0)</f>
        <v>0</v>
      </c>
      <c r="M40" s="5">
        <f>IFERROR(IF(G40=1,IF(VLOOKUP(I40,Inputs!$A$20:$G$29,6,FALSE)="Stipend Award",VLOOKUP(I40,Inputs!$A$7:$G$16,6,FALSE),0),0),0)</f>
        <v>0</v>
      </c>
      <c r="N40" s="5">
        <f>IFERROR(IF(H40=1,IF(VLOOKUP(I40,Inputs!$A$20:$G$29,7,FALSE)="Stipend Award",VLOOKUP(I40,Inputs!$A$7:$G$16,7,FALSE),0),0),0)</f>
        <v>0</v>
      </c>
      <c r="O40" s="5">
        <f>IFERROR(IF(VLOOKUP(I40,Inputs!$A$20:$G$29,3,FALSE)="Base Increase",VLOOKUP(I40,Inputs!$A$7:$G$16,3,FALSE),0),0)</f>
        <v>0</v>
      </c>
      <c r="P40" s="5">
        <f>IFERROR(IF(VLOOKUP(I40,Inputs!$A$20:$G$29,4,FALSE)="Base Increase",VLOOKUP(I40,Inputs!$A$7:$G$16,4,FALSE),0),0)</f>
        <v>0</v>
      </c>
      <c r="Q40" s="5">
        <f>IFERROR(IF(F40=1,IF(VLOOKUP(I40,Inputs!$A$20:$G$29,5,FALSE)="Base Increase",VLOOKUP(I40,Inputs!$A$7:$G$16,5,FALSE),0),0),0)</f>
        <v>0</v>
      </c>
      <c r="R40" s="5">
        <f>IFERROR(IF(G40=1,IF(VLOOKUP(I40,Inputs!$A$20:$G$29,6,FALSE)="Base Increase",VLOOKUP(I40,Inputs!$A$7:$G$16,6,FALSE),0),0),0)</f>
        <v>0</v>
      </c>
      <c r="S40" s="5">
        <f>IFERROR(IF(H40=1,IF(VLOOKUP(I40,Inputs!$A$20:$G$29,7,FALSE)="Base Increase",VLOOKUP(I40,Inputs!$A$7:$G$16,7,FALSE),0),0),0)</f>
        <v>0</v>
      </c>
      <c r="T40" s="5">
        <f t="shared" si="0"/>
        <v>0</v>
      </c>
      <c r="U40" s="5">
        <f t="shared" si="1"/>
        <v>0</v>
      </c>
      <c r="V40" s="5">
        <f t="shared" si="2"/>
        <v>0</v>
      </c>
      <c r="W40" s="5">
        <f t="shared" si="3"/>
        <v>0</v>
      </c>
      <c r="X40" s="5">
        <f>IF(AND(I40&lt;=4,V40&gt;Inputs!$B$32),MAX(C40,Inputs!$B$32),V40)</f>
        <v>0</v>
      </c>
      <c r="Y40" s="5">
        <f>IF(AND(I40&lt;=4,W40&gt;Inputs!$B$32),MAX(C40,Inputs!$B$32),W40)</f>
        <v>0</v>
      </c>
      <c r="Z40" s="5">
        <f>IF(AND(I40&lt;=7,X40&gt;Inputs!$B$33),MAX(C40,Inputs!$B$33),X40)</f>
        <v>0</v>
      </c>
      <c r="AA40" s="5">
        <f>IF(W40&gt;Inputs!$B$34,Inputs!$B$34,Y40)</f>
        <v>0</v>
      </c>
      <c r="AB40" s="5">
        <f>IF(Z40&gt;Inputs!$B$34,Inputs!$B$34,Z40)</f>
        <v>0</v>
      </c>
      <c r="AC40" s="5">
        <f>IF(AA40&gt;Inputs!$B$34,Inputs!$B$34,AA40)</f>
        <v>0</v>
      </c>
      <c r="AD40" s="11">
        <f t="shared" si="4"/>
        <v>0</v>
      </c>
      <c r="AE40" s="11">
        <f t="shared" si="5"/>
        <v>0</v>
      </c>
    </row>
    <row r="41" spans="1:31" x14ac:dyDescent="0.25">
      <c r="A41" s="1">
        <f>'Salary and Rating'!A42</f>
        <v>0</v>
      </c>
      <c r="B41" s="1">
        <f>'Salary and Rating'!B42</f>
        <v>0</v>
      </c>
      <c r="C41" s="13">
        <f>'2013-2014'!AD41</f>
        <v>0</v>
      </c>
      <c r="D41" s="5">
        <v>1</v>
      </c>
      <c r="E41" s="5">
        <v>0</v>
      </c>
      <c r="F41" s="5">
        <v>0</v>
      </c>
      <c r="G41" s="5">
        <v>0</v>
      </c>
      <c r="H41" s="5">
        <v>0</v>
      </c>
      <c r="I41" s="5">
        <f>'Salary and Rating'!L42</f>
        <v>0</v>
      </c>
      <c r="J41" s="5">
        <f>IFERROR(IF(VLOOKUP(I41,Inputs!$A$20:$G$29,3,FALSE)="Stipend Award",VLOOKUP(I41,Inputs!$A$7:$G$16,3,FALSE),0),0)</f>
        <v>0</v>
      </c>
      <c r="K41" s="5">
        <f>IFERROR(IF(VLOOKUP(I41,Inputs!$A$20:$G$29,4,FALSE)="Stipend Award",VLOOKUP(I41,Inputs!$A$7:$G$16,4,FALSE),0),0)</f>
        <v>0</v>
      </c>
      <c r="L41" s="5">
        <f>IFERROR(IF(F41=1,IF(VLOOKUP(I41,Inputs!$A$20:$G$29,5,FALSE)="Stipend Award",VLOOKUP(I41,Inputs!$A$7:$G$16,5,FALSE),0),0),0)</f>
        <v>0</v>
      </c>
      <c r="M41" s="5">
        <f>IFERROR(IF(G41=1,IF(VLOOKUP(I41,Inputs!$A$20:$G$29,6,FALSE)="Stipend Award",VLOOKUP(I41,Inputs!$A$7:$G$16,6,FALSE),0),0),0)</f>
        <v>0</v>
      </c>
      <c r="N41" s="5">
        <f>IFERROR(IF(H41=1,IF(VLOOKUP(I41,Inputs!$A$20:$G$29,7,FALSE)="Stipend Award",VLOOKUP(I41,Inputs!$A$7:$G$16,7,FALSE),0),0),0)</f>
        <v>0</v>
      </c>
      <c r="O41" s="5">
        <f>IFERROR(IF(VLOOKUP(I41,Inputs!$A$20:$G$29,3,FALSE)="Base Increase",VLOOKUP(I41,Inputs!$A$7:$G$16,3,FALSE),0),0)</f>
        <v>0</v>
      </c>
      <c r="P41" s="5">
        <f>IFERROR(IF(VLOOKUP(I41,Inputs!$A$20:$G$29,4,FALSE)="Base Increase",VLOOKUP(I41,Inputs!$A$7:$G$16,4,FALSE),0),0)</f>
        <v>0</v>
      </c>
      <c r="Q41" s="5">
        <f>IFERROR(IF(F41=1,IF(VLOOKUP(I41,Inputs!$A$20:$G$29,5,FALSE)="Base Increase",VLOOKUP(I41,Inputs!$A$7:$G$16,5,FALSE),0),0),0)</f>
        <v>0</v>
      </c>
      <c r="R41" s="5">
        <f>IFERROR(IF(G41=1,IF(VLOOKUP(I41,Inputs!$A$20:$G$29,6,FALSE)="Base Increase",VLOOKUP(I41,Inputs!$A$7:$G$16,6,FALSE),0),0),0)</f>
        <v>0</v>
      </c>
      <c r="S41" s="5">
        <f>IFERROR(IF(H41=1,IF(VLOOKUP(I41,Inputs!$A$20:$G$29,7,FALSE)="Base Increase",VLOOKUP(I41,Inputs!$A$7:$G$16,7,FALSE),0),0),0)</f>
        <v>0</v>
      </c>
      <c r="T41" s="5">
        <f t="shared" si="0"/>
        <v>0</v>
      </c>
      <c r="U41" s="5">
        <f t="shared" si="1"/>
        <v>0</v>
      </c>
      <c r="V41" s="5">
        <f t="shared" si="2"/>
        <v>0</v>
      </c>
      <c r="W41" s="5">
        <f t="shared" si="3"/>
        <v>0</v>
      </c>
      <c r="X41" s="5">
        <f>IF(AND(I41&lt;=4,V41&gt;Inputs!$B$32),MAX(C41,Inputs!$B$32),V41)</f>
        <v>0</v>
      </c>
      <c r="Y41" s="5">
        <f>IF(AND(I41&lt;=4,W41&gt;Inputs!$B$32),MAX(C41,Inputs!$B$32),W41)</f>
        <v>0</v>
      </c>
      <c r="Z41" s="5">
        <f>IF(AND(I41&lt;=7,X41&gt;Inputs!$B$33),MAX(C41,Inputs!$B$33),X41)</f>
        <v>0</v>
      </c>
      <c r="AA41" s="5">
        <f>IF(W41&gt;Inputs!$B$34,Inputs!$B$34,Y41)</f>
        <v>0</v>
      </c>
      <c r="AB41" s="5">
        <f>IF(Z41&gt;Inputs!$B$34,Inputs!$B$34,Z41)</f>
        <v>0</v>
      </c>
      <c r="AC41" s="5">
        <f>IF(AA41&gt;Inputs!$B$34,Inputs!$B$34,AA41)</f>
        <v>0</v>
      </c>
      <c r="AD41" s="11">
        <f t="shared" si="4"/>
        <v>0</v>
      </c>
      <c r="AE41" s="11">
        <f t="shared" si="5"/>
        <v>0</v>
      </c>
    </row>
    <row r="42" spans="1:31" x14ac:dyDescent="0.25">
      <c r="A42" s="1">
        <f>'Salary and Rating'!A43</f>
        <v>0</v>
      </c>
      <c r="B42" s="1">
        <f>'Salary and Rating'!B43</f>
        <v>0</v>
      </c>
      <c r="C42" s="13">
        <f>'2013-2014'!AD42</f>
        <v>0</v>
      </c>
      <c r="D42" s="5">
        <v>1</v>
      </c>
      <c r="E42" s="5">
        <v>0</v>
      </c>
      <c r="F42" s="5">
        <v>0</v>
      </c>
      <c r="G42" s="5">
        <v>0</v>
      </c>
      <c r="H42" s="5">
        <v>0</v>
      </c>
      <c r="I42" s="5">
        <f>'Salary and Rating'!L43</f>
        <v>0</v>
      </c>
      <c r="J42" s="5">
        <f>IFERROR(IF(VLOOKUP(I42,Inputs!$A$20:$G$29,3,FALSE)="Stipend Award",VLOOKUP(I42,Inputs!$A$7:$G$16,3,FALSE),0),0)</f>
        <v>0</v>
      </c>
      <c r="K42" s="5">
        <f>IFERROR(IF(VLOOKUP(I42,Inputs!$A$20:$G$29,4,FALSE)="Stipend Award",VLOOKUP(I42,Inputs!$A$7:$G$16,4,FALSE),0),0)</f>
        <v>0</v>
      </c>
      <c r="L42" s="5">
        <f>IFERROR(IF(F42=1,IF(VLOOKUP(I42,Inputs!$A$20:$G$29,5,FALSE)="Stipend Award",VLOOKUP(I42,Inputs!$A$7:$G$16,5,FALSE),0),0),0)</f>
        <v>0</v>
      </c>
      <c r="M42" s="5">
        <f>IFERROR(IF(G42=1,IF(VLOOKUP(I42,Inputs!$A$20:$G$29,6,FALSE)="Stipend Award",VLOOKUP(I42,Inputs!$A$7:$G$16,6,FALSE),0),0),0)</f>
        <v>0</v>
      </c>
      <c r="N42" s="5">
        <f>IFERROR(IF(H42=1,IF(VLOOKUP(I42,Inputs!$A$20:$G$29,7,FALSE)="Stipend Award",VLOOKUP(I42,Inputs!$A$7:$G$16,7,FALSE),0),0),0)</f>
        <v>0</v>
      </c>
      <c r="O42" s="5">
        <f>IFERROR(IF(VLOOKUP(I42,Inputs!$A$20:$G$29,3,FALSE)="Base Increase",VLOOKUP(I42,Inputs!$A$7:$G$16,3,FALSE),0),0)</f>
        <v>0</v>
      </c>
      <c r="P42" s="5">
        <f>IFERROR(IF(VLOOKUP(I42,Inputs!$A$20:$G$29,4,FALSE)="Base Increase",VLOOKUP(I42,Inputs!$A$7:$G$16,4,FALSE),0),0)</f>
        <v>0</v>
      </c>
      <c r="Q42" s="5">
        <f>IFERROR(IF(F42=1,IF(VLOOKUP(I42,Inputs!$A$20:$G$29,5,FALSE)="Base Increase",VLOOKUP(I42,Inputs!$A$7:$G$16,5,FALSE),0),0),0)</f>
        <v>0</v>
      </c>
      <c r="R42" s="5">
        <f>IFERROR(IF(G42=1,IF(VLOOKUP(I42,Inputs!$A$20:$G$29,6,FALSE)="Base Increase",VLOOKUP(I42,Inputs!$A$7:$G$16,6,FALSE),0),0),0)</f>
        <v>0</v>
      </c>
      <c r="S42" s="5">
        <f>IFERROR(IF(H42=1,IF(VLOOKUP(I42,Inputs!$A$20:$G$29,7,FALSE)="Base Increase",VLOOKUP(I42,Inputs!$A$7:$G$16,7,FALSE),0),0),0)</f>
        <v>0</v>
      </c>
      <c r="T42" s="5">
        <f t="shared" si="0"/>
        <v>0</v>
      </c>
      <c r="U42" s="5">
        <f t="shared" si="1"/>
        <v>0</v>
      </c>
      <c r="V42" s="5">
        <f t="shared" si="2"/>
        <v>0</v>
      </c>
      <c r="W42" s="5">
        <f t="shared" si="3"/>
        <v>0</v>
      </c>
      <c r="X42" s="5">
        <f>IF(AND(I42&lt;=4,V42&gt;Inputs!$B$32),MAX(C42,Inputs!$B$32),V42)</f>
        <v>0</v>
      </c>
      <c r="Y42" s="5">
        <f>IF(AND(I42&lt;=4,W42&gt;Inputs!$B$32),MAX(C42,Inputs!$B$32),W42)</f>
        <v>0</v>
      </c>
      <c r="Z42" s="5">
        <f>IF(AND(I42&lt;=7,X42&gt;Inputs!$B$33),MAX(C42,Inputs!$B$33),X42)</f>
        <v>0</v>
      </c>
      <c r="AA42" s="5">
        <f>IF(W42&gt;Inputs!$B$34,Inputs!$B$34,Y42)</f>
        <v>0</v>
      </c>
      <c r="AB42" s="5">
        <f>IF(Z42&gt;Inputs!$B$34,Inputs!$B$34,Z42)</f>
        <v>0</v>
      </c>
      <c r="AC42" s="5">
        <f>IF(AA42&gt;Inputs!$B$34,Inputs!$B$34,AA42)</f>
        <v>0</v>
      </c>
      <c r="AD42" s="11">
        <f t="shared" si="4"/>
        <v>0</v>
      </c>
      <c r="AE42" s="11">
        <f t="shared" si="5"/>
        <v>0</v>
      </c>
    </row>
    <row r="43" spans="1:31" x14ac:dyDescent="0.25">
      <c r="A43" s="1">
        <f>'Salary and Rating'!A44</f>
        <v>0</v>
      </c>
      <c r="B43" s="1">
        <f>'Salary and Rating'!B44</f>
        <v>0</v>
      </c>
      <c r="C43" s="13">
        <f>'2013-2014'!AD43</f>
        <v>0</v>
      </c>
      <c r="D43" s="5">
        <v>1</v>
      </c>
      <c r="E43" s="5">
        <v>0</v>
      </c>
      <c r="F43" s="5">
        <v>0</v>
      </c>
      <c r="G43" s="5">
        <v>0</v>
      </c>
      <c r="H43" s="5">
        <v>0</v>
      </c>
      <c r="I43" s="5">
        <f>'Salary and Rating'!L44</f>
        <v>0</v>
      </c>
      <c r="J43" s="5">
        <f>IFERROR(IF(VLOOKUP(I43,Inputs!$A$20:$G$29,3,FALSE)="Stipend Award",VLOOKUP(I43,Inputs!$A$7:$G$16,3,FALSE),0),0)</f>
        <v>0</v>
      </c>
      <c r="K43" s="5">
        <f>IFERROR(IF(VLOOKUP(I43,Inputs!$A$20:$G$29,4,FALSE)="Stipend Award",VLOOKUP(I43,Inputs!$A$7:$G$16,4,FALSE),0),0)</f>
        <v>0</v>
      </c>
      <c r="L43" s="5">
        <f>IFERROR(IF(F43=1,IF(VLOOKUP(I43,Inputs!$A$20:$G$29,5,FALSE)="Stipend Award",VLOOKUP(I43,Inputs!$A$7:$G$16,5,FALSE),0),0),0)</f>
        <v>0</v>
      </c>
      <c r="M43" s="5">
        <f>IFERROR(IF(G43=1,IF(VLOOKUP(I43,Inputs!$A$20:$G$29,6,FALSE)="Stipend Award",VLOOKUP(I43,Inputs!$A$7:$G$16,6,FALSE),0),0),0)</f>
        <v>0</v>
      </c>
      <c r="N43" s="5">
        <f>IFERROR(IF(H43=1,IF(VLOOKUP(I43,Inputs!$A$20:$G$29,7,FALSE)="Stipend Award",VLOOKUP(I43,Inputs!$A$7:$G$16,7,FALSE),0),0),0)</f>
        <v>0</v>
      </c>
      <c r="O43" s="5">
        <f>IFERROR(IF(VLOOKUP(I43,Inputs!$A$20:$G$29,3,FALSE)="Base Increase",VLOOKUP(I43,Inputs!$A$7:$G$16,3,FALSE),0),0)</f>
        <v>0</v>
      </c>
      <c r="P43" s="5">
        <f>IFERROR(IF(VLOOKUP(I43,Inputs!$A$20:$G$29,4,FALSE)="Base Increase",VLOOKUP(I43,Inputs!$A$7:$G$16,4,FALSE),0),0)</f>
        <v>0</v>
      </c>
      <c r="Q43" s="5">
        <f>IFERROR(IF(F43=1,IF(VLOOKUP(I43,Inputs!$A$20:$G$29,5,FALSE)="Base Increase",VLOOKUP(I43,Inputs!$A$7:$G$16,5,FALSE),0),0),0)</f>
        <v>0</v>
      </c>
      <c r="R43" s="5">
        <f>IFERROR(IF(G43=1,IF(VLOOKUP(I43,Inputs!$A$20:$G$29,6,FALSE)="Base Increase",VLOOKUP(I43,Inputs!$A$7:$G$16,6,FALSE),0),0),0)</f>
        <v>0</v>
      </c>
      <c r="S43" s="5">
        <f>IFERROR(IF(H43=1,IF(VLOOKUP(I43,Inputs!$A$20:$G$29,7,FALSE)="Base Increase",VLOOKUP(I43,Inputs!$A$7:$G$16,7,FALSE),0),0),0)</f>
        <v>0</v>
      </c>
      <c r="T43" s="5">
        <f t="shared" si="0"/>
        <v>0</v>
      </c>
      <c r="U43" s="5">
        <f t="shared" si="1"/>
        <v>0</v>
      </c>
      <c r="V43" s="5">
        <f t="shared" si="2"/>
        <v>0</v>
      </c>
      <c r="W43" s="5">
        <f t="shared" si="3"/>
        <v>0</v>
      </c>
      <c r="X43" s="5">
        <f>IF(AND(I43&lt;=4,V43&gt;Inputs!$B$32),MAX(C43,Inputs!$B$32),V43)</f>
        <v>0</v>
      </c>
      <c r="Y43" s="5">
        <f>IF(AND(I43&lt;=4,W43&gt;Inputs!$B$32),MAX(C43,Inputs!$B$32),W43)</f>
        <v>0</v>
      </c>
      <c r="Z43" s="5">
        <f>IF(AND(I43&lt;=7,X43&gt;Inputs!$B$33),MAX(C43,Inputs!$B$33),X43)</f>
        <v>0</v>
      </c>
      <c r="AA43" s="5">
        <f>IF(W43&gt;Inputs!$B$34,Inputs!$B$34,Y43)</f>
        <v>0</v>
      </c>
      <c r="AB43" s="5">
        <f>IF(Z43&gt;Inputs!$B$34,Inputs!$B$34,Z43)</f>
        <v>0</v>
      </c>
      <c r="AC43" s="5">
        <f>IF(AA43&gt;Inputs!$B$34,Inputs!$B$34,AA43)</f>
        <v>0</v>
      </c>
      <c r="AD43" s="11">
        <f t="shared" si="4"/>
        <v>0</v>
      </c>
      <c r="AE43" s="11">
        <f t="shared" si="5"/>
        <v>0</v>
      </c>
    </row>
    <row r="44" spans="1:31" x14ac:dyDescent="0.25">
      <c r="A44" s="1">
        <f>'Salary and Rating'!A45</f>
        <v>0</v>
      </c>
      <c r="B44" s="1">
        <f>'Salary and Rating'!B45</f>
        <v>0</v>
      </c>
      <c r="C44" s="13">
        <f>'2013-2014'!AD44</f>
        <v>0</v>
      </c>
      <c r="D44" s="5">
        <v>1</v>
      </c>
      <c r="E44" s="5">
        <v>0</v>
      </c>
      <c r="F44" s="5">
        <v>0</v>
      </c>
      <c r="G44" s="5">
        <v>0</v>
      </c>
      <c r="H44" s="5">
        <v>0</v>
      </c>
      <c r="I44" s="5">
        <f>'Salary and Rating'!L45</f>
        <v>0</v>
      </c>
      <c r="J44" s="5">
        <f>IFERROR(IF(VLOOKUP(I44,Inputs!$A$20:$G$29,3,FALSE)="Stipend Award",VLOOKUP(I44,Inputs!$A$7:$G$16,3,FALSE),0),0)</f>
        <v>0</v>
      </c>
      <c r="K44" s="5">
        <f>IFERROR(IF(VLOOKUP(I44,Inputs!$A$20:$G$29,4,FALSE)="Stipend Award",VLOOKUP(I44,Inputs!$A$7:$G$16,4,FALSE),0),0)</f>
        <v>0</v>
      </c>
      <c r="L44" s="5">
        <f>IFERROR(IF(F44=1,IF(VLOOKUP(I44,Inputs!$A$20:$G$29,5,FALSE)="Stipend Award",VLOOKUP(I44,Inputs!$A$7:$G$16,5,FALSE),0),0),0)</f>
        <v>0</v>
      </c>
      <c r="M44" s="5">
        <f>IFERROR(IF(G44=1,IF(VLOOKUP(I44,Inputs!$A$20:$G$29,6,FALSE)="Stipend Award",VLOOKUP(I44,Inputs!$A$7:$G$16,6,FALSE),0),0),0)</f>
        <v>0</v>
      </c>
      <c r="N44" s="5">
        <f>IFERROR(IF(H44=1,IF(VLOOKUP(I44,Inputs!$A$20:$G$29,7,FALSE)="Stipend Award",VLOOKUP(I44,Inputs!$A$7:$G$16,7,FALSE),0),0),0)</f>
        <v>0</v>
      </c>
      <c r="O44" s="5">
        <f>IFERROR(IF(VLOOKUP(I44,Inputs!$A$20:$G$29,3,FALSE)="Base Increase",VLOOKUP(I44,Inputs!$A$7:$G$16,3,FALSE),0),0)</f>
        <v>0</v>
      </c>
      <c r="P44" s="5">
        <f>IFERROR(IF(VLOOKUP(I44,Inputs!$A$20:$G$29,4,FALSE)="Base Increase",VLOOKUP(I44,Inputs!$A$7:$G$16,4,FALSE),0),0)</f>
        <v>0</v>
      </c>
      <c r="Q44" s="5">
        <f>IFERROR(IF(F44=1,IF(VLOOKUP(I44,Inputs!$A$20:$G$29,5,FALSE)="Base Increase",VLOOKUP(I44,Inputs!$A$7:$G$16,5,FALSE),0),0),0)</f>
        <v>0</v>
      </c>
      <c r="R44" s="5">
        <f>IFERROR(IF(G44=1,IF(VLOOKUP(I44,Inputs!$A$20:$G$29,6,FALSE)="Base Increase",VLOOKUP(I44,Inputs!$A$7:$G$16,6,FALSE),0),0),0)</f>
        <v>0</v>
      </c>
      <c r="S44" s="5">
        <f>IFERROR(IF(H44=1,IF(VLOOKUP(I44,Inputs!$A$20:$G$29,7,FALSE)="Base Increase",VLOOKUP(I44,Inputs!$A$7:$G$16,7,FALSE),0),0),0)</f>
        <v>0</v>
      </c>
      <c r="T44" s="5">
        <f t="shared" si="0"/>
        <v>0</v>
      </c>
      <c r="U44" s="5">
        <f t="shared" si="1"/>
        <v>0</v>
      </c>
      <c r="V44" s="5">
        <f t="shared" si="2"/>
        <v>0</v>
      </c>
      <c r="W44" s="5">
        <f t="shared" si="3"/>
        <v>0</v>
      </c>
      <c r="X44" s="5">
        <f>IF(AND(I44&lt;=4,V44&gt;Inputs!$B$32),MAX(C44,Inputs!$B$32),V44)</f>
        <v>0</v>
      </c>
      <c r="Y44" s="5">
        <f>IF(AND(I44&lt;=4,W44&gt;Inputs!$B$32),MAX(C44,Inputs!$B$32),W44)</f>
        <v>0</v>
      </c>
      <c r="Z44" s="5">
        <f>IF(AND(I44&lt;=7,X44&gt;Inputs!$B$33),MAX(C44,Inputs!$B$33),X44)</f>
        <v>0</v>
      </c>
      <c r="AA44" s="5">
        <f>IF(W44&gt;Inputs!$B$34,Inputs!$B$34,Y44)</f>
        <v>0</v>
      </c>
      <c r="AB44" s="5">
        <f>IF(Z44&gt;Inputs!$B$34,Inputs!$B$34,Z44)</f>
        <v>0</v>
      </c>
      <c r="AC44" s="5">
        <f>IF(AA44&gt;Inputs!$B$34,Inputs!$B$34,AA44)</f>
        <v>0</v>
      </c>
      <c r="AD44" s="11">
        <f t="shared" si="4"/>
        <v>0</v>
      </c>
      <c r="AE44" s="11">
        <f t="shared" si="5"/>
        <v>0</v>
      </c>
    </row>
    <row r="45" spans="1:31" x14ac:dyDescent="0.25">
      <c r="A45" s="1">
        <f>'Salary and Rating'!A46</f>
        <v>0</v>
      </c>
      <c r="B45" s="1">
        <f>'Salary and Rating'!B46</f>
        <v>0</v>
      </c>
      <c r="C45" s="13">
        <f>'2013-2014'!AD45</f>
        <v>0</v>
      </c>
      <c r="D45" s="5">
        <v>1</v>
      </c>
      <c r="E45" s="5">
        <v>0</v>
      </c>
      <c r="F45" s="5">
        <v>0</v>
      </c>
      <c r="G45" s="5">
        <v>0</v>
      </c>
      <c r="H45" s="5">
        <v>0</v>
      </c>
      <c r="I45" s="5">
        <f>'Salary and Rating'!L46</f>
        <v>0</v>
      </c>
      <c r="J45" s="5">
        <f>IFERROR(IF(VLOOKUP(I45,Inputs!$A$20:$G$29,3,FALSE)="Stipend Award",VLOOKUP(I45,Inputs!$A$7:$G$16,3,FALSE),0),0)</f>
        <v>0</v>
      </c>
      <c r="K45" s="5">
        <f>IFERROR(IF(VLOOKUP(I45,Inputs!$A$20:$G$29,4,FALSE)="Stipend Award",VLOOKUP(I45,Inputs!$A$7:$G$16,4,FALSE),0),0)</f>
        <v>0</v>
      </c>
      <c r="L45" s="5">
        <f>IFERROR(IF(F45=1,IF(VLOOKUP(I45,Inputs!$A$20:$G$29,5,FALSE)="Stipend Award",VLOOKUP(I45,Inputs!$A$7:$G$16,5,FALSE),0),0),0)</f>
        <v>0</v>
      </c>
      <c r="M45" s="5">
        <f>IFERROR(IF(G45=1,IF(VLOOKUP(I45,Inputs!$A$20:$G$29,6,FALSE)="Stipend Award",VLOOKUP(I45,Inputs!$A$7:$G$16,6,FALSE),0),0),0)</f>
        <v>0</v>
      </c>
      <c r="N45" s="5">
        <f>IFERROR(IF(H45=1,IF(VLOOKUP(I45,Inputs!$A$20:$G$29,7,FALSE)="Stipend Award",VLOOKUP(I45,Inputs!$A$7:$G$16,7,FALSE),0),0),0)</f>
        <v>0</v>
      </c>
      <c r="O45" s="5">
        <f>IFERROR(IF(VLOOKUP(I45,Inputs!$A$20:$G$29,3,FALSE)="Base Increase",VLOOKUP(I45,Inputs!$A$7:$G$16,3,FALSE),0),0)</f>
        <v>0</v>
      </c>
      <c r="P45" s="5">
        <f>IFERROR(IF(VLOOKUP(I45,Inputs!$A$20:$G$29,4,FALSE)="Base Increase",VLOOKUP(I45,Inputs!$A$7:$G$16,4,FALSE),0),0)</f>
        <v>0</v>
      </c>
      <c r="Q45" s="5">
        <f>IFERROR(IF(F45=1,IF(VLOOKUP(I45,Inputs!$A$20:$G$29,5,FALSE)="Base Increase",VLOOKUP(I45,Inputs!$A$7:$G$16,5,FALSE),0),0),0)</f>
        <v>0</v>
      </c>
      <c r="R45" s="5">
        <f>IFERROR(IF(G45=1,IF(VLOOKUP(I45,Inputs!$A$20:$G$29,6,FALSE)="Base Increase",VLOOKUP(I45,Inputs!$A$7:$G$16,6,FALSE),0),0),0)</f>
        <v>0</v>
      </c>
      <c r="S45" s="5">
        <f>IFERROR(IF(H45=1,IF(VLOOKUP(I45,Inputs!$A$20:$G$29,7,FALSE)="Base Increase",VLOOKUP(I45,Inputs!$A$7:$G$16,7,FALSE),0),0),0)</f>
        <v>0</v>
      </c>
      <c r="T45" s="5">
        <f t="shared" si="0"/>
        <v>0</v>
      </c>
      <c r="U45" s="5">
        <f t="shared" si="1"/>
        <v>0</v>
      </c>
      <c r="V45" s="5">
        <f t="shared" si="2"/>
        <v>0</v>
      </c>
      <c r="W45" s="5">
        <f t="shared" si="3"/>
        <v>0</v>
      </c>
      <c r="X45" s="5">
        <f>IF(AND(I45&lt;=4,V45&gt;Inputs!$B$32),MAX(C45,Inputs!$B$32),V45)</f>
        <v>0</v>
      </c>
      <c r="Y45" s="5">
        <f>IF(AND(I45&lt;=4,W45&gt;Inputs!$B$32),MAX(C45,Inputs!$B$32),W45)</f>
        <v>0</v>
      </c>
      <c r="Z45" s="5">
        <f>IF(AND(I45&lt;=7,X45&gt;Inputs!$B$33),MAX(C45,Inputs!$B$33),X45)</f>
        <v>0</v>
      </c>
      <c r="AA45" s="5">
        <f>IF(W45&gt;Inputs!$B$34,Inputs!$B$34,Y45)</f>
        <v>0</v>
      </c>
      <c r="AB45" s="5">
        <f>IF(Z45&gt;Inputs!$B$34,Inputs!$B$34,Z45)</f>
        <v>0</v>
      </c>
      <c r="AC45" s="5">
        <f>IF(AA45&gt;Inputs!$B$34,Inputs!$B$34,AA45)</f>
        <v>0</v>
      </c>
      <c r="AD45" s="11">
        <f t="shared" si="4"/>
        <v>0</v>
      </c>
      <c r="AE45" s="11">
        <f t="shared" si="5"/>
        <v>0</v>
      </c>
    </row>
    <row r="46" spans="1:31" x14ac:dyDescent="0.25">
      <c r="A46" s="1">
        <f>'Salary and Rating'!A47</f>
        <v>0</v>
      </c>
      <c r="B46" s="1">
        <f>'Salary and Rating'!B47</f>
        <v>0</v>
      </c>
      <c r="C46" s="13">
        <f>'2013-2014'!AD46</f>
        <v>0</v>
      </c>
      <c r="D46" s="5">
        <v>1</v>
      </c>
      <c r="E46" s="5">
        <v>0</v>
      </c>
      <c r="F46" s="5">
        <v>0</v>
      </c>
      <c r="G46" s="5">
        <v>0</v>
      </c>
      <c r="H46" s="5">
        <v>0</v>
      </c>
      <c r="I46" s="5">
        <f>'Salary and Rating'!L47</f>
        <v>0</v>
      </c>
      <c r="J46" s="5">
        <f>IFERROR(IF(VLOOKUP(I46,Inputs!$A$20:$G$29,3,FALSE)="Stipend Award",VLOOKUP(I46,Inputs!$A$7:$G$16,3,FALSE),0),0)</f>
        <v>0</v>
      </c>
      <c r="K46" s="5">
        <f>IFERROR(IF(VLOOKUP(I46,Inputs!$A$20:$G$29,4,FALSE)="Stipend Award",VLOOKUP(I46,Inputs!$A$7:$G$16,4,FALSE),0),0)</f>
        <v>0</v>
      </c>
      <c r="L46" s="5">
        <f>IFERROR(IF(F46=1,IF(VLOOKUP(I46,Inputs!$A$20:$G$29,5,FALSE)="Stipend Award",VLOOKUP(I46,Inputs!$A$7:$G$16,5,FALSE),0),0),0)</f>
        <v>0</v>
      </c>
      <c r="M46" s="5">
        <f>IFERROR(IF(G46=1,IF(VLOOKUP(I46,Inputs!$A$20:$G$29,6,FALSE)="Stipend Award",VLOOKUP(I46,Inputs!$A$7:$G$16,6,FALSE),0),0),0)</f>
        <v>0</v>
      </c>
      <c r="N46" s="5">
        <f>IFERROR(IF(H46=1,IF(VLOOKUP(I46,Inputs!$A$20:$G$29,7,FALSE)="Stipend Award",VLOOKUP(I46,Inputs!$A$7:$G$16,7,FALSE),0),0),0)</f>
        <v>0</v>
      </c>
      <c r="O46" s="5">
        <f>IFERROR(IF(VLOOKUP(I46,Inputs!$A$20:$G$29,3,FALSE)="Base Increase",VLOOKUP(I46,Inputs!$A$7:$G$16,3,FALSE),0),0)</f>
        <v>0</v>
      </c>
      <c r="P46" s="5">
        <f>IFERROR(IF(VLOOKUP(I46,Inputs!$A$20:$G$29,4,FALSE)="Base Increase",VLOOKUP(I46,Inputs!$A$7:$G$16,4,FALSE),0),0)</f>
        <v>0</v>
      </c>
      <c r="Q46" s="5">
        <f>IFERROR(IF(F46=1,IF(VLOOKUP(I46,Inputs!$A$20:$G$29,5,FALSE)="Base Increase",VLOOKUP(I46,Inputs!$A$7:$G$16,5,FALSE),0),0),0)</f>
        <v>0</v>
      </c>
      <c r="R46" s="5">
        <f>IFERROR(IF(G46=1,IF(VLOOKUP(I46,Inputs!$A$20:$G$29,6,FALSE)="Base Increase",VLOOKUP(I46,Inputs!$A$7:$G$16,6,FALSE),0),0),0)</f>
        <v>0</v>
      </c>
      <c r="S46" s="5">
        <f>IFERROR(IF(H46=1,IF(VLOOKUP(I46,Inputs!$A$20:$G$29,7,FALSE)="Base Increase",VLOOKUP(I46,Inputs!$A$7:$G$16,7,FALSE),0),0),0)</f>
        <v>0</v>
      </c>
      <c r="T46" s="5">
        <f t="shared" si="0"/>
        <v>0</v>
      </c>
      <c r="U46" s="5">
        <f t="shared" si="1"/>
        <v>0</v>
      </c>
      <c r="V46" s="5">
        <f t="shared" si="2"/>
        <v>0</v>
      </c>
      <c r="W46" s="5">
        <f t="shared" si="3"/>
        <v>0</v>
      </c>
      <c r="X46" s="5">
        <f>IF(AND(I46&lt;=4,V46&gt;Inputs!$B$32),MAX(C46,Inputs!$B$32),V46)</f>
        <v>0</v>
      </c>
      <c r="Y46" s="5">
        <f>IF(AND(I46&lt;=4,W46&gt;Inputs!$B$32),MAX(C46,Inputs!$B$32),W46)</f>
        <v>0</v>
      </c>
      <c r="Z46" s="5">
        <f>IF(AND(I46&lt;=7,X46&gt;Inputs!$B$33),MAX(C46,Inputs!$B$33),X46)</f>
        <v>0</v>
      </c>
      <c r="AA46" s="5">
        <f>IF(W46&gt;Inputs!$B$34,Inputs!$B$34,Y46)</f>
        <v>0</v>
      </c>
      <c r="AB46" s="5">
        <f>IF(Z46&gt;Inputs!$B$34,Inputs!$B$34,Z46)</f>
        <v>0</v>
      </c>
      <c r="AC46" s="5">
        <f>IF(AA46&gt;Inputs!$B$34,Inputs!$B$34,AA46)</f>
        <v>0</v>
      </c>
      <c r="AD46" s="11">
        <f t="shared" si="4"/>
        <v>0</v>
      </c>
      <c r="AE46" s="11">
        <f t="shared" si="5"/>
        <v>0</v>
      </c>
    </row>
    <row r="47" spans="1:31" x14ac:dyDescent="0.25">
      <c r="A47" s="1">
        <f>'Salary and Rating'!A48</f>
        <v>0</v>
      </c>
      <c r="B47" s="1">
        <f>'Salary and Rating'!B48</f>
        <v>0</v>
      </c>
      <c r="C47" s="13">
        <f>'2013-2014'!AD47</f>
        <v>0</v>
      </c>
      <c r="D47" s="5">
        <v>1</v>
      </c>
      <c r="E47" s="5">
        <v>0</v>
      </c>
      <c r="F47" s="5">
        <v>0</v>
      </c>
      <c r="G47" s="5">
        <v>0</v>
      </c>
      <c r="H47" s="5">
        <v>0</v>
      </c>
      <c r="I47" s="5">
        <f>'Salary and Rating'!L48</f>
        <v>0</v>
      </c>
      <c r="J47" s="5">
        <f>IFERROR(IF(VLOOKUP(I47,Inputs!$A$20:$G$29,3,FALSE)="Stipend Award",VLOOKUP(I47,Inputs!$A$7:$G$16,3,FALSE),0),0)</f>
        <v>0</v>
      </c>
      <c r="K47" s="5">
        <f>IFERROR(IF(VLOOKUP(I47,Inputs!$A$20:$G$29,4,FALSE)="Stipend Award",VLOOKUP(I47,Inputs!$A$7:$G$16,4,FALSE),0),0)</f>
        <v>0</v>
      </c>
      <c r="L47" s="5">
        <f>IFERROR(IF(F47=1,IF(VLOOKUP(I47,Inputs!$A$20:$G$29,5,FALSE)="Stipend Award",VLOOKUP(I47,Inputs!$A$7:$G$16,5,FALSE),0),0),0)</f>
        <v>0</v>
      </c>
      <c r="M47" s="5">
        <f>IFERROR(IF(G47=1,IF(VLOOKUP(I47,Inputs!$A$20:$G$29,6,FALSE)="Stipend Award",VLOOKUP(I47,Inputs!$A$7:$G$16,6,FALSE),0),0),0)</f>
        <v>0</v>
      </c>
      <c r="N47" s="5">
        <f>IFERROR(IF(H47=1,IF(VLOOKUP(I47,Inputs!$A$20:$G$29,7,FALSE)="Stipend Award",VLOOKUP(I47,Inputs!$A$7:$G$16,7,FALSE),0),0),0)</f>
        <v>0</v>
      </c>
      <c r="O47" s="5">
        <f>IFERROR(IF(VLOOKUP(I47,Inputs!$A$20:$G$29,3,FALSE)="Base Increase",VLOOKUP(I47,Inputs!$A$7:$G$16,3,FALSE),0),0)</f>
        <v>0</v>
      </c>
      <c r="P47" s="5">
        <f>IFERROR(IF(VLOOKUP(I47,Inputs!$A$20:$G$29,4,FALSE)="Base Increase",VLOOKUP(I47,Inputs!$A$7:$G$16,4,FALSE),0),0)</f>
        <v>0</v>
      </c>
      <c r="Q47" s="5">
        <f>IFERROR(IF(F47=1,IF(VLOOKUP(I47,Inputs!$A$20:$G$29,5,FALSE)="Base Increase",VLOOKUP(I47,Inputs!$A$7:$G$16,5,FALSE),0),0),0)</f>
        <v>0</v>
      </c>
      <c r="R47" s="5">
        <f>IFERROR(IF(G47=1,IF(VLOOKUP(I47,Inputs!$A$20:$G$29,6,FALSE)="Base Increase",VLOOKUP(I47,Inputs!$A$7:$G$16,6,FALSE),0),0),0)</f>
        <v>0</v>
      </c>
      <c r="S47" s="5">
        <f>IFERROR(IF(H47=1,IF(VLOOKUP(I47,Inputs!$A$20:$G$29,7,FALSE)="Base Increase",VLOOKUP(I47,Inputs!$A$7:$G$16,7,FALSE),0),0),0)</f>
        <v>0</v>
      </c>
      <c r="T47" s="5">
        <f t="shared" si="0"/>
        <v>0</v>
      </c>
      <c r="U47" s="5">
        <f t="shared" si="1"/>
        <v>0</v>
      </c>
      <c r="V47" s="5">
        <f t="shared" si="2"/>
        <v>0</v>
      </c>
      <c r="W47" s="5">
        <f t="shared" si="3"/>
        <v>0</v>
      </c>
      <c r="X47" s="5">
        <f>IF(AND(I47&lt;=4,V47&gt;Inputs!$B$32),MAX(C47,Inputs!$B$32),V47)</f>
        <v>0</v>
      </c>
      <c r="Y47" s="5">
        <f>IF(AND(I47&lt;=4,W47&gt;Inputs!$B$32),MAX(C47,Inputs!$B$32),W47)</f>
        <v>0</v>
      </c>
      <c r="Z47" s="5">
        <f>IF(AND(I47&lt;=7,X47&gt;Inputs!$B$33),MAX(C47,Inputs!$B$33),X47)</f>
        <v>0</v>
      </c>
      <c r="AA47" s="5">
        <f>IF(W47&gt;Inputs!$B$34,Inputs!$B$34,Y47)</f>
        <v>0</v>
      </c>
      <c r="AB47" s="5">
        <f>IF(Z47&gt;Inputs!$B$34,Inputs!$B$34,Z47)</f>
        <v>0</v>
      </c>
      <c r="AC47" s="5">
        <f>IF(AA47&gt;Inputs!$B$34,Inputs!$B$34,AA47)</f>
        <v>0</v>
      </c>
      <c r="AD47" s="11">
        <f t="shared" si="4"/>
        <v>0</v>
      </c>
      <c r="AE47" s="11">
        <f t="shared" si="5"/>
        <v>0</v>
      </c>
    </row>
    <row r="48" spans="1:31" x14ac:dyDescent="0.25">
      <c r="A48" s="1">
        <f>'Salary and Rating'!A49</f>
        <v>0</v>
      </c>
      <c r="B48" s="1">
        <f>'Salary and Rating'!B49</f>
        <v>0</v>
      </c>
      <c r="C48" s="13">
        <f>'2013-2014'!AD48</f>
        <v>0</v>
      </c>
      <c r="D48" s="5">
        <v>1</v>
      </c>
      <c r="E48" s="5">
        <v>0</v>
      </c>
      <c r="F48" s="5">
        <v>0</v>
      </c>
      <c r="G48" s="5">
        <v>0</v>
      </c>
      <c r="H48" s="5">
        <v>0</v>
      </c>
      <c r="I48" s="5">
        <f>'Salary and Rating'!L49</f>
        <v>0</v>
      </c>
      <c r="J48" s="5">
        <f>IFERROR(IF(VLOOKUP(I48,Inputs!$A$20:$G$29,3,FALSE)="Stipend Award",VLOOKUP(I48,Inputs!$A$7:$G$16,3,FALSE),0),0)</f>
        <v>0</v>
      </c>
      <c r="K48" s="5">
        <f>IFERROR(IF(VLOOKUP(I48,Inputs!$A$20:$G$29,4,FALSE)="Stipend Award",VLOOKUP(I48,Inputs!$A$7:$G$16,4,FALSE),0),0)</f>
        <v>0</v>
      </c>
      <c r="L48" s="5">
        <f>IFERROR(IF(F48=1,IF(VLOOKUP(I48,Inputs!$A$20:$G$29,5,FALSE)="Stipend Award",VLOOKUP(I48,Inputs!$A$7:$G$16,5,FALSE),0),0),0)</f>
        <v>0</v>
      </c>
      <c r="M48" s="5">
        <f>IFERROR(IF(G48=1,IF(VLOOKUP(I48,Inputs!$A$20:$G$29,6,FALSE)="Stipend Award",VLOOKUP(I48,Inputs!$A$7:$G$16,6,FALSE),0),0),0)</f>
        <v>0</v>
      </c>
      <c r="N48" s="5">
        <f>IFERROR(IF(H48=1,IF(VLOOKUP(I48,Inputs!$A$20:$G$29,7,FALSE)="Stipend Award",VLOOKUP(I48,Inputs!$A$7:$G$16,7,FALSE),0),0),0)</f>
        <v>0</v>
      </c>
      <c r="O48" s="5">
        <f>IFERROR(IF(VLOOKUP(I48,Inputs!$A$20:$G$29,3,FALSE)="Base Increase",VLOOKUP(I48,Inputs!$A$7:$G$16,3,FALSE),0),0)</f>
        <v>0</v>
      </c>
      <c r="P48" s="5">
        <f>IFERROR(IF(VLOOKUP(I48,Inputs!$A$20:$G$29,4,FALSE)="Base Increase",VLOOKUP(I48,Inputs!$A$7:$G$16,4,FALSE),0),0)</f>
        <v>0</v>
      </c>
      <c r="Q48" s="5">
        <f>IFERROR(IF(F48=1,IF(VLOOKUP(I48,Inputs!$A$20:$G$29,5,FALSE)="Base Increase",VLOOKUP(I48,Inputs!$A$7:$G$16,5,FALSE),0),0),0)</f>
        <v>0</v>
      </c>
      <c r="R48" s="5">
        <f>IFERROR(IF(G48=1,IF(VLOOKUP(I48,Inputs!$A$20:$G$29,6,FALSE)="Base Increase",VLOOKUP(I48,Inputs!$A$7:$G$16,6,FALSE),0),0),0)</f>
        <v>0</v>
      </c>
      <c r="S48" s="5">
        <f>IFERROR(IF(H48=1,IF(VLOOKUP(I48,Inputs!$A$20:$G$29,7,FALSE)="Base Increase",VLOOKUP(I48,Inputs!$A$7:$G$16,7,FALSE),0),0),0)</f>
        <v>0</v>
      </c>
      <c r="T48" s="5">
        <f t="shared" si="0"/>
        <v>0</v>
      </c>
      <c r="U48" s="5">
        <f t="shared" si="1"/>
        <v>0</v>
      </c>
      <c r="V48" s="5">
        <f t="shared" si="2"/>
        <v>0</v>
      </c>
      <c r="W48" s="5">
        <f t="shared" si="3"/>
        <v>0</v>
      </c>
      <c r="X48" s="5">
        <f>IF(AND(I48&lt;=4,V48&gt;Inputs!$B$32),MAX(C48,Inputs!$B$32),V48)</f>
        <v>0</v>
      </c>
      <c r="Y48" s="5">
        <f>IF(AND(I48&lt;=4,W48&gt;Inputs!$B$32),MAX(C48,Inputs!$B$32),W48)</f>
        <v>0</v>
      </c>
      <c r="Z48" s="5">
        <f>IF(AND(I48&lt;=7,X48&gt;Inputs!$B$33),MAX(C48,Inputs!$B$33),X48)</f>
        <v>0</v>
      </c>
      <c r="AA48" s="5">
        <f>IF(W48&gt;Inputs!$B$34,Inputs!$B$34,Y48)</f>
        <v>0</v>
      </c>
      <c r="AB48" s="5">
        <f>IF(Z48&gt;Inputs!$B$34,Inputs!$B$34,Z48)</f>
        <v>0</v>
      </c>
      <c r="AC48" s="5">
        <f>IF(AA48&gt;Inputs!$B$34,Inputs!$B$34,AA48)</f>
        <v>0</v>
      </c>
      <c r="AD48" s="11">
        <f t="shared" si="4"/>
        <v>0</v>
      </c>
      <c r="AE48" s="11">
        <f t="shared" si="5"/>
        <v>0</v>
      </c>
    </row>
    <row r="49" spans="1:31" x14ac:dyDescent="0.25">
      <c r="A49" s="1">
        <f>'Salary and Rating'!A50</f>
        <v>0</v>
      </c>
      <c r="B49" s="1">
        <f>'Salary and Rating'!B50</f>
        <v>0</v>
      </c>
      <c r="C49" s="13">
        <f>'2013-2014'!AD49</f>
        <v>0</v>
      </c>
      <c r="D49" s="5">
        <v>1</v>
      </c>
      <c r="E49" s="5">
        <v>0</v>
      </c>
      <c r="F49" s="5">
        <v>0</v>
      </c>
      <c r="G49" s="5">
        <v>0</v>
      </c>
      <c r="H49" s="5">
        <v>0</v>
      </c>
      <c r="I49" s="5">
        <f>'Salary and Rating'!L50</f>
        <v>0</v>
      </c>
      <c r="J49" s="5">
        <f>IFERROR(IF(VLOOKUP(I49,Inputs!$A$20:$G$29,3,FALSE)="Stipend Award",VLOOKUP(I49,Inputs!$A$7:$G$16,3,FALSE),0),0)</f>
        <v>0</v>
      </c>
      <c r="K49" s="5">
        <f>IFERROR(IF(VLOOKUP(I49,Inputs!$A$20:$G$29,4,FALSE)="Stipend Award",VLOOKUP(I49,Inputs!$A$7:$G$16,4,FALSE),0),0)</f>
        <v>0</v>
      </c>
      <c r="L49" s="5">
        <f>IFERROR(IF(F49=1,IF(VLOOKUP(I49,Inputs!$A$20:$G$29,5,FALSE)="Stipend Award",VLOOKUP(I49,Inputs!$A$7:$G$16,5,FALSE),0),0),0)</f>
        <v>0</v>
      </c>
      <c r="M49" s="5">
        <f>IFERROR(IF(G49=1,IF(VLOOKUP(I49,Inputs!$A$20:$G$29,6,FALSE)="Stipend Award",VLOOKUP(I49,Inputs!$A$7:$G$16,6,FALSE),0),0),0)</f>
        <v>0</v>
      </c>
      <c r="N49" s="5">
        <f>IFERROR(IF(H49=1,IF(VLOOKUP(I49,Inputs!$A$20:$G$29,7,FALSE)="Stipend Award",VLOOKUP(I49,Inputs!$A$7:$G$16,7,FALSE),0),0),0)</f>
        <v>0</v>
      </c>
      <c r="O49" s="5">
        <f>IFERROR(IF(VLOOKUP(I49,Inputs!$A$20:$G$29,3,FALSE)="Base Increase",VLOOKUP(I49,Inputs!$A$7:$G$16,3,FALSE),0),0)</f>
        <v>0</v>
      </c>
      <c r="P49" s="5">
        <f>IFERROR(IF(VLOOKUP(I49,Inputs!$A$20:$G$29,4,FALSE)="Base Increase",VLOOKUP(I49,Inputs!$A$7:$G$16,4,FALSE),0),0)</f>
        <v>0</v>
      </c>
      <c r="Q49" s="5">
        <f>IFERROR(IF(F49=1,IF(VLOOKUP(I49,Inputs!$A$20:$G$29,5,FALSE)="Base Increase",VLOOKUP(I49,Inputs!$A$7:$G$16,5,FALSE),0),0),0)</f>
        <v>0</v>
      </c>
      <c r="R49" s="5">
        <f>IFERROR(IF(G49=1,IF(VLOOKUP(I49,Inputs!$A$20:$G$29,6,FALSE)="Base Increase",VLOOKUP(I49,Inputs!$A$7:$G$16,6,FALSE),0),0),0)</f>
        <v>0</v>
      </c>
      <c r="S49" s="5">
        <f>IFERROR(IF(H49=1,IF(VLOOKUP(I49,Inputs!$A$20:$G$29,7,FALSE)="Base Increase",VLOOKUP(I49,Inputs!$A$7:$G$16,7,FALSE),0),0),0)</f>
        <v>0</v>
      </c>
      <c r="T49" s="5">
        <f t="shared" si="0"/>
        <v>0</v>
      </c>
      <c r="U49" s="5">
        <f t="shared" si="1"/>
        <v>0</v>
      </c>
      <c r="V49" s="5">
        <f t="shared" si="2"/>
        <v>0</v>
      </c>
      <c r="W49" s="5">
        <f t="shared" si="3"/>
        <v>0</v>
      </c>
      <c r="X49" s="5">
        <f>IF(AND(I49&lt;=4,V49&gt;Inputs!$B$32),MAX(C49,Inputs!$B$32),V49)</f>
        <v>0</v>
      </c>
      <c r="Y49" s="5">
        <f>IF(AND(I49&lt;=4,W49&gt;Inputs!$B$32),MAX(C49,Inputs!$B$32),W49)</f>
        <v>0</v>
      </c>
      <c r="Z49" s="5">
        <f>IF(AND(I49&lt;=7,X49&gt;Inputs!$B$33),MAX(C49,Inputs!$B$33),X49)</f>
        <v>0</v>
      </c>
      <c r="AA49" s="5">
        <f>IF(W49&gt;Inputs!$B$34,Inputs!$B$34,Y49)</f>
        <v>0</v>
      </c>
      <c r="AB49" s="5">
        <f>IF(Z49&gt;Inputs!$B$34,Inputs!$B$34,Z49)</f>
        <v>0</v>
      </c>
      <c r="AC49" s="5">
        <f>IF(AA49&gt;Inputs!$B$34,Inputs!$B$34,AA49)</f>
        <v>0</v>
      </c>
      <c r="AD49" s="11">
        <f t="shared" si="4"/>
        <v>0</v>
      </c>
      <c r="AE49" s="11">
        <f t="shared" si="5"/>
        <v>0</v>
      </c>
    </row>
    <row r="50" spans="1:31" x14ac:dyDescent="0.25">
      <c r="A50" s="1">
        <f>'Salary and Rating'!A51</f>
        <v>0</v>
      </c>
      <c r="B50" s="1">
        <f>'Salary and Rating'!B51</f>
        <v>0</v>
      </c>
      <c r="C50" s="13">
        <f>'2013-2014'!AD50</f>
        <v>0</v>
      </c>
      <c r="D50" s="5">
        <v>1</v>
      </c>
      <c r="E50" s="5">
        <v>0</v>
      </c>
      <c r="F50" s="5">
        <v>0</v>
      </c>
      <c r="G50" s="5">
        <v>0</v>
      </c>
      <c r="H50" s="5">
        <v>0</v>
      </c>
      <c r="I50" s="5">
        <f>'Salary and Rating'!L51</f>
        <v>0</v>
      </c>
      <c r="J50" s="5">
        <f>IFERROR(IF(VLOOKUP(I50,Inputs!$A$20:$G$29,3,FALSE)="Stipend Award",VLOOKUP(I50,Inputs!$A$7:$G$16,3,FALSE),0),0)</f>
        <v>0</v>
      </c>
      <c r="K50" s="5">
        <f>IFERROR(IF(VLOOKUP(I50,Inputs!$A$20:$G$29,4,FALSE)="Stipend Award",VLOOKUP(I50,Inputs!$A$7:$G$16,4,FALSE),0),0)</f>
        <v>0</v>
      </c>
      <c r="L50" s="5">
        <f>IFERROR(IF(F50=1,IF(VLOOKUP(I50,Inputs!$A$20:$G$29,5,FALSE)="Stipend Award",VLOOKUP(I50,Inputs!$A$7:$G$16,5,FALSE),0),0),0)</f>
        <v>0</v>
      </c>
      <c r="M50" s="5">
        <f>IFERROR(IF(G50=1,IF(VLOOKUP(I50,Inputs!$A$20:$G$29,6,FALSE)="Stipend Award",VLOOKUP(I50,Inputs!$A$7:$G$16,6,FALSE),0),0),0)</f>
        <v>0</v>
      </c>
      <c r="N50" s="5">
        <f>IFERROR(IF(H50=1,IF(VLOOKUP(I50,Inputs!$A$20:$G$29,7,FALSE)="Stipend Award",VLOOKUP(I50,Inputs!$A$7:$G$16,7,FALSE),0),0),0)</f>
        <v>0</v>
      </c>
      <c r="O50" s="5">
        <f>IFERROR(IF(VLOOKUP(I50,Inputs!$A$20:$G$29,3,FALSE)="Base Increase",VLOOKUP(I50,Inputs!$A$7:$G$16,3,FALSE),0),0)</f>
        <v>0</v>
      </c>
      <c r="P50" s="5">
        <f>IFERROR(IF(VLOOKUP(I50,Inputs!$A$20:$G$29,4,FALSE)="Base Increase",VLOOKUP(I50,Inputs!$A$7:$G$16,4,FALSE),0),0)</f>
        <v>0</v>
      </c>
      <c r="Q50" s="5">
        <f>IFERROR(IF(F50=1,IF(VLOOKUP(I50,Inputs!$A$20:$G$29,5,FALSE)="Base Increase",VLOOKUP(I50,Inputs!$A$7:$G$16,5,FALSE),0),0),0)</f>
        <v>0</v>
      </c>
      <c r="R50" s="5">
        <f>IFERROR(IF(G50=1,IF(VLOOKUP(I50,Inputs!$A$20:$G$29,6,FALSE)="Base Increase",VLOOKUP(I50,Inputs!$A$7:$G$16,6,FALSE),0),0),0)</f>
        <v>0</v>
      </c>
      <c r="S50" s="5">
        <f>IFERROR(IF(H50=1,IF(VLOOKUP(I50,Inputs!$A$20:$G$29,7,FALSE)="Base Increase",VLOOKUP(I50,Inputs!$A$7:$G$16,7,FALSE),0),0),0)</f>
        <v>0</v>
      </c>
      <c r="T50" s="5">
        <f t="shared" si="0"/>
        <v>0</v>
      </c>
      <c r="U50" s="5">
        <f t="shared" si="1"/>
        <v>0</v>
      </c>
      <c r="V50" s="5">
        <f t="shared" si="2"/>
        <v>0</v>
      </c>
      <c r="W50" s="5">
        <f t="shared" si="3"/>
        <v>0</v>
      </c>
      <c r="X50" s="5">
        <f>IF(AND(I50&lt;=4,V50&gt;Inputs!$B$32),MAX(C50,Inputs!$B$32),V50)</f>
        <v>0</v>
      </c>
      <c r="Y50" s="5">
        <f>IF(AND(I50&lt;=4,W50&gt;Inputs!$B$32),MAX(C50,Inputs!$B$32),W50)</f>
        <v>0</v>
      </c>
      <c r="Z50" s="5">
        <f>IF(AND(I50&lt;=7,X50&gt;Inputs!$B$33),MAX(C50,Inputs!$B$33),X50)</f>
        <v>0</v>
      </c>
      <c r="AA50" s="5">
        <f>IF(W50&gt;Inputs!$B$34,Inputs!$B$34,Y50)</f>
        <v>0</v>
      </c>
      <c r="AB50" s="5">
        <f>IF(Z50&gt;Inputs!$B$34,Inputs!$B$34,Z50)</f>
        <v>0</v>
      </c>
      <c r="AC50" s="5">
        <f>IF(AA50&gt;Inputs!$B$34,Inputs!$B$34,AA50)</f>
        <v>0</v>
      </c>
      <c r="AD50" s="11">
        <f t="shared" si="4"/>
        <v>0</v>
      </c>
      <c r="AE50" s="11">
        <f t="shared" si="5"/>
        <v>0</v>
      </c>
    </row>
    <row r="51" spans="1:31" x14ac:dyDescent="0.25">
      <c r="A51" s="1">
        <f>'Salary and Rating'!A52</f>
        <v>0</v>
      </c>
      <c r="B51" s="1">
        <f>'Salary and Rating'!B52</f>
        <v>0</v>
      </c>
      <c r="C51" s="13">
        <f>'2013-2014'!AD51</f>
        <v>0</v>
      </c>
      <c r="D51" s="5">
        <v>1</v>
      </c>
      <c r="E51" s="5">
        <v>0</v>
      </c>
      <c r="F51" s="5">
        <v>0</v>
      </c>
      <c r="G51" s="5">
        <v>0</v>
      </c>
      <c r="H51" s="5">
        <v>0</v>
      </c>
      <c r="I51" s="5">
        <f>'Salary and Rating'!L52</f>
        <v>0</v>
      </c>
      <c r="J51" s="5">
        <f>IFERROR(IF(VLOOKUP(I51,Inputs!$A$20:$G$29,3,FALSE)="Stipend Award",VLOOKUP(I51,Inputs!$A$7:$G$16,3,FALSE),0),0)</f>
        <v>0</v>
      </c>
      <c r="K51" s="5">
        <f>IFERROR(IF(VLOOKUP(I51,Inputs!$A$20:$G$29,4,FALSE)="Stipend Award",VLOOKUP(I51,Inputs!$A$7:$G$16,4,FALSE),0),0)</f>
        <v>0</v>
      </c>
      <c r="L51" s="5">
        <f>IFERROR(IF(F51=1,IF(VLOOKUP(I51,Inputs!$A$20:$G$29,5,FALSE)="Stipend Award",VLOOKUP(I51,Inputs!$A$7:$G$16,5,FALSE),0),0),0)</f>
        <v>0</v>
      </c>
      <c r="M51" s="5">
        <f>IFERROR(IF(G51=1,IF(VLOOKUP(I51,Inputs!$A$20:$G$29,6,FALSE)="Stipend Award",VLOOKUP(I51,Inputs!$A$7:$G$16,6,FALSE),0),0),0)</f>
        <v>0</v>
      </c>
      <c r="N51" s="5">
        <f>IFERROR(IF(H51=1,IF(VLOOKUP(I51,Inputs!$A$20:$G$29,7,FALSE)="Stipend Award",VLOOKUP(I51,Inputs!$A$7:$G$16,7,FALSE),0),0),0)</f>
        <v>0</v>
      </c>
      <c r="O51" s="5">
        <f>IFERROR(IF(VLOOKUP(I51,Inputs!$A$20:$G$29,3,FALSE)="Base Increase",VLOOKUP(I51,Inputs!$A$7:$G$16,3,FALSE),0),0)</f>
        <v>0</v>
      </c>
      <c r="P51" s="5">
        <f>IFERROR(IF(VLOOKUP(I51,Inputs!$A$20:$G$29,4,FALSE)="Base Increase",VLOOKUP(I51,Inputs!$A$7:$G$16,4,FALSE),0),0)</f>
        <v>0</v>
      </c>
      <c r="Q51" s="5">
        <f>IFERROR(IF(F51=1,IF(VLOOKUP(I51,Inputs!$A$20:$G$29,5,FALSE)="Base Increase",VLOOKUP(I51,Inputs!$A$7:$G$16,5,FALSE),0),0),0)</f>
        <v>0</v>
      </c>
      <c r="R51" s="5">
        <f>IFERROR(IF(G51=1,IF(VLOOKUP(I51,Inputs!$A$20:$G$29,6,FALSE)="Base Increase",VLOOKUP(I51,Inputs!$A$7:$G$16,6,FALSE),0),0),0)</f>
        <v>0</v>
      </c>
      <c r="S51" s="5">
        <f>IFERROR(IF(H51=1,IF(VLOOKUP(I51,Inputs!$A$20:$G$29,7,FALSE)="Base Increase",VLOOKUP(I51,Inputs!$A$7:$G$16,7,FALSE),0),0),0)</f>
        <v>0</v>
      </c>
      <c r="T51" s="5">
        <f t="shared" si="0"/>
        <v>0</v>
      </c>
      <c r="U51" s="5">
        <f t="shared" si="1"/>
        <v>0</v>
      </c>
      <c r="V51" s="5">
        <f t="shared" si="2"/>
        <v>0</v>
      </c>
      <c r="W51" s="5">
        <f t="shared" si="3"/>
        <v>0</v>
      </c>
      <c r="X51" s="5">
        <f>IF(AND(I51&lt;=4,V51&gt;Inputs!$B$32),MAX(C51,Inputs!$B$32),V51)</f>
        <v>0</v>
      </c>
      <c r="Y51" s="5">
        <f>IF(AND(I51&lt;=4,W51&gt;Inputs!$B$32),MAX(C51,Inputs!$B$32),W51)</f>
        <v>0</v>
      </c>
      <c r="Z51" s="5">
        <f>IF(AND(I51&lt;=7,X51&gt;Inputs!$B$33),MAX(C51,Inputs!$B$33),X51)</f>
        <v>0</v>
      </c>
      <c r="AA51" s="5">
        <f>IF(W51&gt;Inputs!$B$34,Inputs!$B$34,Y51)</f>
        <v>0</v>
      </c>
      <c r="AB51" s="5">
        <f>IF(Z51&gt;Inputs!$B$34,Inputs!$B$34,Z51)</f>
        <v>0</v>
      </c>
      <c r="AC51" s="5">
        <f>IF(AA51&gt;Inputs!$B$34,Inputs!$B$34,AA51)</f>
        <v>0</v>
      </c>
      <c r="AD51" s="11">
        <f t="shared" si="4"/>
        <v>0</v>
      </c>
      <c r="AE51" s="11">
        <f t="shared" si="5"/>
        <v>0</v>
      </c>
    </row>
    <row r="52" spans="1:31" x14ac:dyDescent="0.25">
      <c r="A52" s="1">
        <f>'Salary and Rating'!A53</f>
        <v>0</v>
      </c>
      <c r="B52" s="1">
        <f>'Salary and Rating'!B53</f>
        <v>0</v>
      </c>
      <c r="C52" s="13">
        <f>'2013-2014'!AD52</f>
        <v>0</v>
      </c>
      <c r="D52" s="5">
        <v>1</v>
      </c>
      <c r="E52" s="5">
        <v>0</v>
      </c>
      <c r="F52" s="5">
        <v>0</v>
      </c>
      <c r="G52" s="5">
        <v>0</v>
      </c>
      <c r="H52" s="5">
        <v>0</v>
      </c>
      <c r="I52" s="5">
        <f>'Salary and Rating'!L53</f>
        <v>0</v>
      </c>
      <c r="J52" s="5">
        <f>IFERROR(IF(VLOOKUP(I52,Inputs!$A$20:$G$29,3,FALSE)="Stipend Award",VLOOKUP(I52,Inputs!$A$7:$G$16,3,FALSE),0),0)</f>
        <v>0</v>
      </c>
      <c r="K52" s="5">
        <f>IFERROR(IF(VLOOKUP(I52,Inputs!$A$20:$G$29,4,FALSE)="Stipend Award",VLOOKUP(I52,Inputs!$A$7:$G$16,4,FALSE),0),0)</f>
        <v>0</v>
      </c>
      <c r="L52" s="5">
        <f>IFERROR(IF(F52=1,IF(VLOOKUP(I52,Inputs!$A$20:$G$29,5,FALSE)="Stipend Award",VLOOKUP(I52,Inputs!$A$7:$G$16,5,FALSE),0),0),0)</f>
        <v>0</v>
      </c>
      <c r="M52" s="5">
        <f>IFERROR(IF(G52=1,IF(VLOOKUP(I52,Inputs!$A$20:$G$29,6,FALSE)="Stipend Award",VLOOKUP(I52,Inputs!$A$7:$G$16,6,FALSE),0),0),0)</f>
        <v>0</v>
      </c>
      <c r="N52" s="5">
        <f>IFERROR(IF(H52=1,IF(VLOOKUP(I52,Inputs!$A$20:$G$29,7,FALSE)="Stipend Award",VLOOKUP(I52,Inputs!$A$7:$G$16,7,FALSE),0),0),0)</f>
        <v>0</v>
      </c>
      <c r="O52" s="5">
        <f>IFERROR(IF(VLOOKUP(I52,Inputs!$A$20:$G$29,3,FALSE)="Base Increase",VLOOKUP(I52,Inputs!$A$7:$G$16,3,FALSE),0),0)</f>
        <v>0</v>
      </c>
      <c r="P52" s="5">
        <f>IFERROR(IF(VLOOKUP(I52,Inputs!$A$20:$G$29,4,FALSE)="Base Increase",VLOOKUP(I52,Inputs!$A$7:$G$16,4,FALSE),0),0)</f>
        <v>0</v>
      </c>
      <c r="Q52" s="5">
        <f>IFERROR(IF(F52=1,IF(VLOOKUP(I52,Inputs!$A$20:$G$29,5,FALSE)="Base Increase",VLOOKUP(I52,Inputs!$A$7:$G$16,5,FALSE),0),0),0)</f>
        <v>0</v>
      </c>
      <c r="R52" s="5">
        <f>IFERROR(IF(G52=1,IF(VLOOKUP(I52,Inputs!$A$20:$G$29,6,FALSE)="Base Increase",VLOOKUP(I52,Inputs!$A$7:$G$16,6,FALSE),0),0),0)</f>
        <v>0</v>
      </c>
      <c r="S52" s="5">
        <f>IFERROR(IF(H52=1,IF(VLOOKUP(I52,Inputs!$A$20:$G$29,7,FALSE)="Base Increase",VLOOKUP(I52,Inputs!$A$7:$G$16,7,FALSE),0),0),0)</f>
        <v>0</v>
      </c>
      <c r="T52" s="5">
        <f t="shared" si="0"/>
        <v>0</v>
      </c>
      <c r="U52" s="5">
        <f t="shared" si="1"/>
        <v>0</v>
      </c>
      <c r="V52" s="5">
        <f t="shared" si="2"/>
        <v>0</v>
      </c>
      <c r="W52" s="5">
        <f t="shared" si="3"/>
        <v>0</v>
      </c>
      <c r="X52" s="5">
        <f>IF(AND(I52&lt;=4,V52&gt;Inputs!$B$32),MAX(C52,Inputs!$B$32),V52)</f>
        <v>0</v>
      </c>
      <c r="Y52" s="5">
        <f>IF(AND(I52&lt;=4,W52&gt;Inputs!$B$32),MAX(C52,Inputs!$B$32),W52)</f>
        <v>0</v>
      </c>
      <c r="Z52" s="5">
        <f>IF(AND(I52&lt;=7,X52&gt;Inputs!$B$33),MAX(C52,Inputs!$B$33),X52)</f>
        <v>0</v>
      </c>
      <c r="AA52" s="5">
        <f>IF(W52&gt;Inputs!$B$34,Inputs!$B$34,Y52)</f>
        <v>0</v>
      </c>
      <c r="AB52" s="5">
        <f>IF(Z52&gt;Inputs!$B$34,Inputs!$B$34,Z52)</f>
        <v>0</v>
      </c>
      <c r="AC52" s="5">
        <f>IF(AA52&gt;Inputs!$B$34,Inputs!$B$34,AA52)</f>
        <v>0</v>
      </c>
      <c r="AD52" s="11">
        <f t="shared" si="4"/>
        <v>0</v>
      </c>
      <c r="AE52" s="11">
        <f t="shared" si="5"/>
        <v>0</v>
      </c>
    </row>
    <row r="53" spans="1:31" x14ac:dyDescent="0.25">
      <c r="A53" s="1">
        <f>'Salary and Rating'!A54</f>
        <v>0</v>
      </c>
      <c r="B53" s="1">
        <f>'Salary and Rating'!B54</f>
        <v>0</v>
      </c>
      <c r="C53" s="13">
        <f>'2013-2014'!AD53</f>
        <v>0</v>
      </c>
      <c r="D53" s="5">
        <v>1</v>
      </c>
      <c r="E53" s="5">
        <v>0</v>
      </c>
      <c r="F53" s="5">
        <v>0</v>
      </c>
      <c r="G53" s="5">
        <v>0</v>
      </c>
      <c r="H53" s="5">
        <v>0</v>
      </c>
      <c r="I53" s="5">
        <f>'Salary and Rating'!L54</f>
        <v>0</v>
      </c>
      <c r="J53" s="5">
        <f>IFERROR(IF(VLOOKUP(I53,Inputs!$A$20:$G$29,3,FALSE)="Stipend Award",VLOOKUP(I53,Inputs!$A$7:$G$16,3,FALSE),0),0)</f>
        <v>0</v>
      </c>
      <c r="K53" s="5">
        <f>IFERROR(IF(VLOOKUP(I53,Inputs!$A$20:$G$29,4,FALSE)="Stipend Award",VLOOKUP(I53,Inputs!$A$7:$G$16,4,FALSE),0),0)</f>
        <v>0</v>
      </c>
      <c r="L53" s="5">
        <f>IFERROR(IF(F53=1,IF(VLOOKUP(I53,Inputs!$A$20:$G$29,5,FALSE)="Stipend Award",VLOOKUP(I53,Inputs!$A$7:$G$16,5,FALSE),0),0),0)</f>
        <v>0</v>
      </c>
      <c r="M53" s="5">
        <f>IFERROR(IF(G53=1,IF(VLOOKUP(I53,Inputs!$A$20:$G$29,6,FALSE)="Stipend Award",VLOOKUP(I53,Inputs!$A$7:$G$16,6,FALSE),0),0),0)</f>
        <v>0</v>
      </c>
      <c r="N53" s="5">
        <f>IFERROR(IF(H53=1,IF(VLOOKUP(I53,Inputs!$A$20:$G$29,7,FALSE)="Stipend Award",VLOOKUP(I53,Inputs!$A$7:$G$16,7,FALSE),0),0),0)</f>
        <v>0</v>
      </c>
      <c r="O53" s="5">
        <f>IFERROR(IF(VLOOKUP(I53,Inputs!$A$20:$G$29,3,FALSE)="Base Increase",VLOOKUP(I53,Inputs!$A$7:$G$16,3,FALSE),0),0)</f>
        <v>0</v>
      </c>
      <c r="P53" s="5">
        <f>IFERROR(IF(VLOOKUP(I53,Inputs!$A$20:$G$29,4,FALSE)="Base Increase",VLOOKUP(I53,Inputs!$A$7:$G$16,4,FALSE),0),0)</f>
        <v>0</v>
      </c>
      <c r="Q53" s="5">
        <f>IFERROR(IF(F53=1,IF(VLOOKUP(I53,Inputs!$A$20:$G$29,5,FALSE)="Base Increase",VLOOKUP(I53,Inputs!$A$7:$G$16,5,FALSE),0),0),0)</f>
        <v>0</v>
      </c>
      <c r="R53" s="5">
        <f>IFERROR(IF(G53=1,IF(VLOOKUP(I53,Inputs!$A$20:$G$29,6,FALSE)="Base Increase",VLOOKUP(I53,Inputs!$A$7:$G$16,6,FALSE),0),0),0)</f>
        <v>0</v>
      </c>
      <c r="S53" s="5">
        <f>IFERROR(IF(H53=1,IF(VLOOKUP(I53,Inputs!$A$20:$G$29,7,FALSE)="Base Increase",VLOOKUP(I53,Inputs!$A$7:$G$16,7,FALSE),0),0),0)</f>
        <v>0</v>
      </c>
      <c r="T53" s="5">
        <f t="shared" si="0"/>
        <v>0</v>
      </c>
      <c r="U53" s="5">
        <f t="shared" si="1"/>
        <v>0</v>
      </c>
      <c r="V53" s="5">
        <f t="shared" si="2"/>
        <v>0</v>
      </c>
      <c r="W53" s="5">
        <f t="shared" si="3"/>
        <v>0</v>
      </c>
      <c r="X53" s="5">
        <f>IF(AND(I53&lt;=4,V53&gt;Inputs!$B$32),MAX(C53,Inputs!$B$32),V53)</f>
        <v>0</v>
      </c>
      <c r="Y53" s="5">
        <f>IF(AND(I53&lt;=4,W53&gt;Inputs!$B$32),MAX(C53,Inputs!$B$32),W53)</f>
        <v>0</v>
      </c>
      <c r="Z53" s="5">
        <f>IF(AND(I53&lt;=7,X53&gt;Inputs!$B$33),MAX(C53,Inputs!$B$33),X53)</f>
        <v>0</v>
      </c>
      <c r="AA53" s="5">
        <f>IF(W53&gt;Inputs!$B$34,Inputs!$B$34,Y53)</f>
        <v>0</v>
      </c>
      <c r="AB53" s="5">
        <f>IF(Z53&gt;Inputs!$B$34,Inputs!$B$34,Z53)</f>
        <v>0</v>
      </c>
      <c r="AC53" s="5">
        <f>IF(AA53&gt;Inputs!$B$34,Inputs!$B$34,AA53)</f>
        <v>0</v>
      </c>
      <c r="AD53" s="11">
        <f t="shared" si="4"/>
        <v>0</v>
      </c>
      <c r="AE53" s="11">
        <f t="shared" si="5"/>
        <v>0</v>
      </c>
    </row>
    <row r="54" spans="1:31" x14ac:dyDescent="0.25">
      <c r="A54" s="1">
        <f>'Salary and Rating'!A55</f>
        <v>0</v>
      </c>
      <c r="B54" s="1">
        <f>'Salary and Rating'!B55</f>
        <v>0</v>
      </c>
      <c r="C54" s="13">
        <f>'2013-2014'!AD54</f>
        <v>0</v>
      </c>
      <c r="D54" s="5">
        <v>1</v>
      </c>
      <c r="E54" s="5">
        <v>0</v>
      </c>
      <c r="F54" s="5">
        <v>0</v>
      </c>
      <c r="G54" s="5">
        <v>0</v>
      </c>
      <c r="H54" s="5">
        <v>0</v>
      </c>
      <c r="I54" s="5">
        <f>'Salary and Rating'!L55</f>
        <v>0</v>
      </c>
      <c r="J54" s="5">
        <f>IFERROR(IF(VLOOKUP(I54,Inputs!$A$20:$G$29,3,FALSE)="Stipend Award",VLOOKUP(I54,Inputs!$A$7:$G$16,3,FALSE),0),0)</f>
        <v>0</v>
      </c>
      <c r="K54" s="5">
        <f>IFERROR(IF(VLOOKUP(I54,Inputs!$A$20:$G$29,4,FALSE)="Stipend Award",VLOOKUP(I54,Inputs!$A$7:$G$16,4,FALSE),0),0)</f>
        <v>0</v>
      </c>
      <c r="L54" s="5">
        <f>IFERROR(IF(F54=1,IF(VLOOKUP(I54,Inputs!$A$20:$G$29,5,FALSE)="Stipend Award",VLOOKUP(I54,Inputs!$A$7:$G$16,5,FALSE),0),0),0)</f>
        <v>0</v>
      </c>
      <c r="M54" s="5">
        <f>IFERROR(IF(G54=1,IF(VLOOKUP(I54,Inputs!$A$20:$G$29,6,FALSE)="Stipend Award",VLOOKUP(I54,Inputs!$A$7:$G$16,6,FALSE),0),0),0)</f>
        <v>0</v>
      </c>
      <c r="N54" s="5">
        <f>IFERROR(IF(H54=1,IF(VLOOKUP(I54,Inputs!$A$20:$G$29,7,FALSE)="Stipend Award",VLOOKUP(I54,Inputs!$A$7:$G$16,7,FALSE),0),0),0)</f>
        <v>0</v>
      </c>
      <c r="O54" s="5">
        <f>IFERROR(IF(VLOOKUP(I54,Inputs!$A$20:$G$29,3,FALSE)="Base Increase",VLOOKUP(I54,Inputs!$A$7:$G$16,3,FALSE),0),0)</f>
        <v>0</v>
      </c>
      <c r="P54" s="5">
        <f>IFERROR(IF(VLOOKUP(I54,Inputs!$A$20:$G$29,4,FALSE)="Base Increase",VLOOKUP(I54,Inputs!$A$7:$G$16,4,FALSE),0),0)</f>
        <v>0</v>
      </c>
      <c r="Q54" s="5">
        <f>IFERROR(IF(F54=1,IF(VLOOKUP(I54,Inputs!$A$20:$G$29,5,FALSE)="Base Increase",VLOOKUP(I54,Inputs!$A$7:$G$16,5,FALSE),0),0),0)</f>
        <v>0</v>
      </c>
      <c r="R54" s="5">
        <f>IFERROR(IF(G54=1,IF(VLOOKUP(I54,Inputs!$A$20:$G$29,6,FALSE)="Base Increase",VLOOKUP(I54,Inputs!$A$7:$G$16,6,FALSE),0),0),0)</f>
        <v>0</v>
      </c>
      <c r="S54" s="5">
        <f>IFERROR(IF(H54=1,IF(VLOOKUP(I54,Inputs!$A$20:$G$29,7,FALSE)="Base Increase",VLOOKUP(I54,Inputs!$A$7:$G$16,7,FALSE),0),0),0)</f>
        <v>0</v>
      </c>
      <c r="T54" s="5">
        <f t="shared" si="0"/>
        <v>0</v>
      </c>
      <c r="U54" s="5">
        <f t="shared" si="1"/>
        <v>0</v>
      </c>
      <c r="V54" s="5">
        <f t="shared" si="2"/>
        <v>0</v>
      </c>
      <c r="W54" s="5">
        <f t="shared" si="3"/>
        <v>0</v>
      </c>
      <c r="X54" s="5">
        <f>IF(AND(I54&lt;=4,V54&gt;Inputs!$B$32),MAX(C54,Inputs!$B$32),V54)</f>
        <v>0</v>
      </c>
      <c r="Y54" s="5">
        <f>IF(AND(I54&lt;=4,W54&gt;Inputs!$B$32),MAX(C54,Inputs!$B$32),W54)</f>
        <v>0</v>
      </c>
      <c r="Z54" s="5">
        <f>IF(AND(I54&lt;=7,X54&gt;Inputs!$B$33),MAX(C54,Inputs!$B$33),X54)</f>
        <v>0</v>
      </c>
      <c r="AA54" s="5">
        <f>IF(W54&gt;Inputs!$B$34,Inputs!$B$34,Y54)</f>
        <v>0</v>
      </c>
      <c r="AB54" s="5">
        <f>IF(Z54&gt;Inputs!$B$34,Inputs!$B$34,Z54)</f>
        <v>0</v>
      </c>
      <c r="AC54" s="5">
        <f>IF(AA54&gt;Inputs!$B$34,Inputs!$B$34,AA54)</f>
        <v>0</v>
      </c>
      <c r="AD54" s="11">
        <f t="shared" si="4"/>
        <v>0</v>
      </c>
      <c r="AE54" s="11">
        <f t="shared" si="5"/>
        <v>0</v>
      </c>
    </row>
    <row r="55" spans="1:31" x14ac:dyDescent="0.25">
      <c r="A55" s="1">
        <f>'Salary and Rating'!A56</f>
        <v>0</v>
      </c>
      <c r="B55" s="1">
        <f>'Salary and Rating'!B56</f>
        <v>0</v>
      </c>
      <c r="C55" s="13">
        <f>'2013-2014'!AD55</f>
        <v>0</v>
      </c>
      <c r="D55" s="5">
        <v>1</v>
      </c>
      <c r="E55" s="5">
        <v>0</v>
      </c>
      <c r="F55" s="5">
        <v>0</v>
      </c>
      <c r="G55" s="5">
        <v>0</v>
      </c>
      <c r="H55" s="5">
        <v>0</v>
      </c>
      <c r="I55" s="5">
        <f>'Salary and Rating'!L56</f>
        <v>0</v>
      </c>
      <c r="J55" s="5">
        <f>IFERROR(IF(VLOOKUP(I55,Inputs!$A$20:$G$29,3,FALSE)="Stipend Award",VLOOKUP(I55,Inputs!$A$7:$G$16,3,FALSE),0),0)</f>
        <v>0</v>
      </c>
      <c r="K55" s="5">
        <f>IFERROR(IF(VLOOKUP(I55,Inputs!$A$20:$G$29,4,FALSE)="Stipend Award",VLOOKUP(I55,Inputs!$A$7:$G$16,4,FALSE),0),0)</f>
        <v>0</v>
      </c>
      <c r="L55" s="5">
        <f>IFERROR(IF(F55=1,IF(VLOOKUP(I55,Inputs!$A$20:$G$29,5,FALSE)="Stipend Award",VLOOKUP(I55,Inputs!$A$7:$G$16,5,FALSE),0),0),0)</f>
        <v>0</v>
      </c>
      <c r="M55" s="5">
        <f>IFERROR(IF(G55=1,IF(VLOOKUP(I55,Inputs!$A$20:$G$29,6,FALSE)="Stipend Award",VLOOKUP(I55,Inputs!$A$7:$G$16,6,FALSE),0),0),0)</f>
        <v>0</v>
      </c>
      <c r="N55" s="5">
        <f>IFERROR(IF(H55=1,IF(VLOOKUP(I55,Inputs!$A$20:$G$29,7,FALSE)="Stipend Award",VLOOKUP(I55,Inputs!$A$7:$G$16,7,FALSE),0),0),0)</f>
        <v>0</v>
      </c>
      <c r="O55" s="5">
        <f>IFERROR(IF(VLOOKUP(I55,Inputs!$A$20:$G$29,3,FALSE)="Base Increase",VLOOKUP(I55,Inputs!$A$7:$G$16,3,FALSE),0),0)</f>
        <v>0</v>
      </c>
      <c r="P55" s="5">
        <f>IFERROR(IF(VLOOKUP(I55,Inputs!$A$20:$G$29,4,FALSE)="Base Increase",VLOOKUP(I55,Inputs!$A$7:$G$16,4,FALSE),0),0)</f>
        <v>0</v>
      </c>
      <c r="Q55" s="5">
        <f>IFERROR(IF(F55=1,IF(VLOOKUP(I55,Inputs!$A$20:$G$29,5,FALSE)="Base Increase",VLOOKUP(I55,Inputs!$A$7:$G$16,5,FALSE),0),0),0)</f>
        <v>0</v>
      </c>
      <c r="R55" s="5">
        <f>IFERROR(IF(G55=1,IF(VLOOKUP(I55,Inputs!$A$20:$G$29,6,FALSE)="Base Increase",VLOOKUP(I55,Inputs!$A$7:$G$16,6,FALSE),0),0),0)</f>
        <v>0</v>
      </c>
      <c r="S55" s="5">
        <f>IFERROR(IF(H55=1,IF(VLOOKUP(I55,Inputs!$A$20:$G$29,7,FALSE)="Base Increase",VLOOKUP(I55,Inputs!$A$7:$G$16,7,FALSE),0),0),0)</f>
        <v>0</v>
      </c>
      <c r="T55" s="5">
        <f t="shared" si="0"/>
        <v>0</v>
      </c>
      <c r="U55" s="5">
        <f t="shared" si="1"/>
        <v>0</v>
      </c>
      <c r="V55" s="5">
        <f t="shared" si="2"/>
        <v>0</v>
      </c>
      <c r="W55" s="5">
        <f t="shared" si="3"/>
        <v>0</v>
      </c>
      <c r="X55" s="5">
        <f>IF(AND(I55&lt;=4,V55&gt;Inputs!$B$32),MAX(C55,Inputs!$B$32),V55)</f>
        <v>0</v>
      </c>
      <c r="Y55" s="5">
        <f>IF(AND(I55&lt;=4,W55&gt;Inputs!$B$32),MAX(C55,Inputs!$B$32),W55)</f>
        <v>0</v>
      </c>
      <c r="Z55" s="5">
        <f>IF(AND(I55&lt;=7,X55&gt;Inputs!$B$33),MAX(C55,Inputs!$B$33),X55)</f>
        <v>0</v>
      </c>
      <c r="AA55" s="5">
        <f>IF(W55&gt;Inputs!$B$34,Inputs!$B$34,Y55)</f>
        <v>0</v>
      </c>
      <c r="AB55" s="5">
        <f>IF(Z55&gt;Inputs!$B$34,Inputs!$B$34,Z55)</f>
        <v>0</v>
      </c>
      <c r="AC55" s="5">
        <f>IF(AA55&gt;Inputs!$B$34,Inputs!$B$34,AA55)</f>
        <v>0</v>
      </c>
      <c r="AD55" s="11">
        <f t="shared" si="4"/>
        <v>0</v>
      </c>
      <c r="AE55" s="11">
        <f t="shared" si="5"/>
        <v>0</v>
      </c>
    </row>
    <row r="56" spans="1:31" x14ac:dyDescent="0.25">
      <c r="A56" s="1">
        <f>'Salary and Rating'!A57</f>
        <v>0</v>
      </c>
      <c r="B56" s="1">
        <f>'Salary and Rating'!B57</f>
        <v>0</v>
      </c>
      <c r="C56" s="13">
        <f>'2013-2014'!AD56</f>
        <v>0</v>
      </c>
      <c r="D56" s="5">
        <v>1</v>
      </c>
      <c r="E56" s="5">
        <v>0</v>
      </c>
      <c r="F56" s="5">
        <v>0</v>
      </c>
      <c r="G56" s="5">
        <v>0</v>
      </c>
      <c r="H56" s="5">
        <v>0</v>
      </c>
      <c r="I56" s="5">
        <f>'Salary and Rating'!L57</f>
        <v>0</v>
      </c>
      <c r="J56" s="5">
        <f>IFERROR(IF(VLOOKUP(I56,Inputs!$A$20:$G$29,3,FALSE)="Stipend Award",VLOOKUP(I56,Inputs!$A$7:$G$16,3,FALSE),0),0)</f>
        <v>0</v>
      </c>
      <c r="K56" s="5">
        <f>IFERROR(IF(VLOOKUP(I56,Inputs!$A$20:$G$29,4,FALSE)="Stipend Award",VLOOKUP(I56,Inputs!$A$7:$G$16,4,FALSE),0),0)</f>
        <v>0</v>
      </c>
      <c r="L56" s="5">
        <f>IFERROR(IF(F56=1,IF(VLOOKUP(I56,Inputs!$A$20:$G$29,5,FALSE)="Stipend Award",VLOOKUP(I56,Inputs!$A$7:$G$16,5,FALSE),0),0),0)</f>
        <v>0</v>
      </c>
      <c r="M56" s="5">
        <f>IFERROR(IF(G56=1,IF(VLOOKUP(I56,Inputs!$A$20:$G$29,6,FALSE)="Stipend Award",VLOOKUP(I56,Inputs!$A$7:$G$16,6,FALSE),0),0),0)</f>
        <v>0</v>
      </c>
      <c r="N56" s="5">
        <f>IFERROR(IF(H56=1,IF(VLOOKUP(I56,Inputs!$A$20:$G$29,7,FALSE)="Stipend Award",VLOOKUP(I56,Inputs!$A$7:$G$16,7,FALSE),0),0),0)</f>
        <v>0</v>
      </c>
      <c r="O56" s="5">
        <f>IFERROR(IF(VLOOKUP(I56,Inputs!$A$20:$G$29,3,FALSE)="Base Increase",VLOOKUP(I56,Inputs!$A$7:$G$16,3,FALSE),0),0)</f>
        <v>0</v>
      </c>
      <c r="P56" s="5">
        <f>IFERROR(IF(VLOOKUP(I56,Inputs!$A$20:$G$29,4,FALSE)="Base Increase",VLOOKUP(I56,Inputs!$A$7:$G$16,4,FALSE),0),0)</f>
        <v>0</v>
      </c>
      <c r="Q56" s="5">
        <f>IFERROR(IF(F56=1,IF(VLOOKUP(I56,Inputs!$A$20:$G$29,5,FALSE)="Base Increase",VLOOKUP(I56,Inputs!$A$7:$G$16,5,FALSE),0),0),0)</f>
        <v>0</v>
      </c>
      <c r="R56" s="5">
        <f>IFERROR(IF(G56=1,IF(VLOOKUP(I56,Inputs!$A$20:$G$29,6,FALSE)="Base Increase",VLOOKUP(I56,Inputs!$A$7:$G$16,6,FALSE),0),0),0)</f>
        <v>0</v>
      </c>
      <c r="S56" s="5">
        <f>IFERROR(IF(H56=1,IF(VLOOKUP(I56,Inputs!$A$20:$G$29,7,FALSE)="Base Increase",VLOOKUP(I56,Inputs!$A$7:$G$16,7,FALSE),0),0),0)</f>
        <v>0</v>
      </c>
      <c r="T56" s="5">
        <f t="shared" si="0"/>
        <v>0</v>
      </c>
      <c r="U56" s="5">
        <f t="shared" si="1"/>
        <v>0</v>
      </c>
      <c r="V56" s="5">
        <f t="shared" si="2"/>
        <v>0</v>
      </c>
      <c r="W56" s="5">
        <f t="shared" si="3"/>
        <v>0</v>
      </c>
      <c r="X56" s="5">
        <f>IF(AND(I56&lt;=4,V56&gt;Inputs!$B$32),MAX(C56,Inputs!$B$32),V56)</f>
        <v>0</v>
      </c>
      <c r="Y56" s="5">
        <f>IF(AND(I56&lt;=4,W56&gt;Inputs!$B$32),MAX(C56,Inputs!$B$32),W56)</f>
        <v>0</v>
      </c>
      <c r="Z56" s="5">
        <f>IF(AND(I56&lt;=7,X56&gt;Inputs!$B$33),MAX(C56,Inputs!$B$33),X56)</f>
        <v>0</v>
      </c>
      <c r="AA56" s="5">
        <f>IF(W56&gt;Inputs!$B$34,Inputs!$B$34,Y56)</f>
        <v>0</v>
      </c>
      <c r="AB56" s="5">
        <f>IF(Z56&gt;Inputs!$B$34,Inputs!$B$34,Z56)</f>
        <v>0</v>
      </c>
      <c r="AC56" s="5">
        <f>IF(AA56&gt;Inputs!$B$34,Inputs!$B$34,AA56)</f>
        <v>0</v>
      </c>
      <c r="AD56" s="11">
        <f t="shared" si="4"/>
        <v>0</v>
      </c>
      <c r="AE56" s="11">
        <f t="shared" si="5"/>
        <v>0</v>
      </c>
    </row>
    <row r="57" spans="1:31" x14ac:dyDescent="0.25">
      <c r="A57" s="1">
        <f>'Salary and Rating'!A58</f>
        <v>0</v>
      </c>
      <c r="B57" s="1">
        <f>'Salary and Rating'!B58</f>
        <v>0</v>
      </c>
      <c r="C57" s="13">
        <f>'2013-2014'!AD57</f>
        <v>0</v>
      </c>
      <c r="D57" s="5">
        <v>1</v>
      </c>
      <c r="E57" s="5">
        <v>0</v>
      </c>
      <c r="F57" s="5">
        <v>0</v>
      </c>
      <c r="G57" s="5">
        <v>0</v>
      </c>
      <c r="H57" s="5">
        <v>0</v>
      </c>
      <c r="I57" s="5">
        <f>'Salary and Rating'!L58</f>
        <v>0</v>
      </c>
      <c r="J57" s="5">
        <f>IFERROR(IF(VLOOKUP(I57,Inputs!$A$20:$G$29,3,FALSE)="Stipend Award",VLOOKUP(I57,Inputs!$A$7:$G$16,3,FALSE),0),0)</f>
        <v>0</v>
      </c>
      <c r="K57" s="5">
        <f>IFERROR(IF(VLOOKUP(I57,Inputs!$A$20:$G$29,4,FALSE)="Stipend Award",VLOOKUP(I57,Inputs!$A$7:$G$16,4,FALSE),0),0)</f>
        <v>0</v>
      </c>
      <c r="L57" s="5">
        <f>IFERROR(IF(F57=1,IF(VLOOKUP(I57,Inputs!$A$20:$G$29,5,FALSE)="Stipend Award",VLOOKUP(I57,Inputs!$A$7:$G$16,5,FALSE),0),0),0)</f>
        <v>0</v>
      </c>
      <c r="M57" s="5">
        <f>IFERROR(IF(G57=1,IF(VLOOKUP(I57,Inputs!$A$20:$G$29,6,FALSE)="Stipend Award",VLOOKUP(I57,Inputs!$A$7:$G$16,6,FALSE),0),0),0)</f>
        <v>0</v>
      </c>
      <c r="N57" s="5">
        <f>IFERROR(IF(H57=1,IF(VLOOKUP(I57,Inputs!$A$20:$G$29,7,FALSE)="Stipend Award",VLOOKUP(I57,Inputs!$A$7:$G$16,7,FALSE),0),0),0)</f>
        <v>0</v>
      </c>
      <c r="O57" s="5">
        <f>IFERROR(IF(VLOOKUP(I57,Inputs!$A$20:$G$29,3,FALSE)="Base Increase",VLOOKUP(I57,Inputs!$A$7:$G$16,3,FALSE),0),0)</f>
        <v>0</v>
      </c>
      <c r="P57" s="5">
        <f>IFERROR(IF(VLOOKUP(I57,Inputs!$A$20:$G$29,4,FALSE)="Base Increase",VLOOKUP(I57,Inputs!$A$7:$G$16,4,FALSE),0),0)</f>
        <v>0</v>
      </c>
      <c r="Q57" s="5">
        <f>IFERROR(IF(F57=1,IF(VLOOKUP(I57,Inputs!$A$20:$G$29,5,FALSE)="Base Increase",VLOOKUP(I57,Inputs!$A$7:$G$16,5,FALSE),0),0),0)</f>
        <v>0</v>
      </c>
      <c r="R57" s="5">
        <f>IFERROR(IF(G57=1,IF(VLOOKUP(I57,Inputs!$A$20:$G$29,6,FALSE)="Base Increase",VLOOKUP(I57,Inputs!$A$7:$G$16,6,FALSE),0),0),0)</f>
        <v>0</v>
      </c>
      <c r="S57" s="5">
        <f>IFERROR(IF(H57=1,IF(VLOOKUP(I57,Inputs!$A$20:$G$29,7,FALSE)="Base Increase",VLOOKUP(I57,Inputs!$A$7:$G$16,7,FALSE),0),0),0)</f>
        <v>0</v>
      </c>
      <c r="T57" s="5">
        <f t="shared" si="0"/>
        <v>0</v>
      </c>
      <c r="U57" s="5">
        <f t="shared" si="1"/>
        <v>0</v>
      </c>
      <c r="V57" s="5">
        <f t="shared" si="2"/>
        <v>0</v>
      </c>
      <c r="W57" s="5">
        <f t="shared" si="3"/>
        <v>0</v>
      </c>
      <c r="X57" s="5">
        <f>IF(AND(I57&lt;=4,V57&gt;Inputs!$B$32),MAX(C57,Inputs!$B$32),V57)</f>
        <v>0</v>
      </c>
      <c r="Y57" s="5">
        <f>IF(AND(I57&lt;=4,W57&gt;Inputs!$B$32),MAX(C57,Inputs!$B$32),W57)</f>
        <v>0</v>
      </c>
      <c r="Z57" s="5">
        <f>IF(AND(I57&lt;=7,X57&gt;Inputs!$B$33),MAX(C57,Inputs!$B$33),X57)</f>
        <v>0</v>
      </c>
      <c r="AA57" s="5">
        <f>IF(W57&gt;Inputs!$B$34,Inputs!$B$34,Y57)</f>
        <v>0</v>
      </c>
      <c r="AB57" s="5">
        <f>IF(Z57&gt;Inputs!$B$34,Inputs!$B$34,Z57)</f>
        <v>0</v>
      </c>
      <c r="AC57" s="5">
        <f>IF(AA57&gt;Inputs!$B$34,Inputs!$B$34,AA57)</f>
        <v>0</v>
      </c>
      <c r="AD57" s="11">
        <f t="shared" si="4"/>
        <v>0</v>
      </c>
      <c r="AE57" s="11">
        <f t="shared" si="5"/>
        <v>0</v>
      </c>
    </row>
    <row r="58" spans="1:31" x14ac:dyDescent="0.25">
      <c r="A58" s="1">
        <f>'Salary and Rating'!A59</f>
        <v>0</v>
      </c>
      <c r="B58" s="1">
        <f>'Salary and Rating'!B59</f>
        <v>0</v>
      </c>
      <c r="C58" s="13">
        <f>'2013-2014'!AD58</f>
        <v>0</v>
      </c>
      <c r="D58" s="5">
        <v>1</v>
      </c>
      <c r="E58" s="5">
        <v>0</v>
      </c>
      <c r="F58" s="5">
        <v>0</v>
      </c>
      <c r="G58" s="5">
        <v>0</v>
      </c>
      <c r="H58" s="5">
        <v>0</v>
      </c>
      <c r="I58" s="5">
        <f>'Salary and Rating'!L59</f>
        <v>0</v>
      </c>
      <c r="J58" s="5">
        <f>IFERROR(IF(VLOOKUP(I58,Inputs!$A$20:$G$29,3,FALSE)="Stipend Award",VLOOKUP(I58,Inputs!$A$7:$G$16,3,FALSE),0),0)</f>
        <v>0</v>
      </c>
      <c r="K58" s="5">
        <f>IFERROR(IF(VLOOKUP(I58,Inputs!$A$20:$G$29,4,FALSE)="Stipend Award",VLOOKUP(I58,Inputs!$A$7:$G$16,4,FALSE),0),0)</f>
        <v>0</v>
      </c>
      <c r="L58" s="5">
        <f>IFERROR(IF(F58=1,IF(VLOOKUP(I58,Inputs!$A$20:$G$29,5,FALSE)="Stipend Award",VLOOKUP(I58,Inputs!$A$7:$G$16,5,FALSE),0),0),0)</f>
        <v>0</v>
      </c>
      <c r="M58" s="5">
        <f>IFERROR(IF(G58=1,IF(VLOOKUP(I58,Inputs!$A$20:$G$29,6,FALSE)="Stipend Award",VLOOKUP(I58,Inputs!$A$7:$G$16,6,FALSE),0),0),0)</f>
        <v>0</v>
      </c>
      <c r="N58" s="5">
        <f>IFERROR(IF(H58=1,IF(VLOOKUP(I58,Inputs!$A$20:$G$29,7,FALSE)="Stipend Award",VLOOKUP(I58,Inputs!$A$7:$G$16,7,FALSE),0),0),0)</f>
        <v>0</v>
      </c>
      <c r="O58" s="5">
        <f>IFERROR(IF(VLOOKUP(I58,Inputs!$A$20:$G$29,3,FALSE)="Base Increase",VLOOKUP(I58,Inputs!$A$7:$G$16,3,FALSE),0),0)</f>
        <v>0</v>
      </c>
      <c r="P58" s="5">
        <f>IFERROR(IF(VLOOKUP(I58,Inputs!$A$20:$G$29,4,FALSE)="Base Increase",VLOOKUP(I58,Inputs!$A$7:$G$16,4,FALSE),0),0)</f>
        <v>0</v>
      </c>
      <c r="Q58" s="5">
        <f>IFERROR(IF(F58=1,IF(VLOOKUP(I58,Inputs!$A$20:$G$29,5,FALSE)="Base Increase",VLOOKUP(I58,Inputs!$A$7:$G$16,5,FALSE),0),0),0)</f>
        <v>0</v>
      </c>
      <c r="R58" s="5">
        <f>IFERROR(IF(G58=1,IF(VLOOKUP(I58,Inputs!$A$20:$G$29,6,FALSE)="Base Increase",VLOOKUP(I58,Inputs!$A$7:$G$16,6,FALSE),0),0),0)</f>
        <v>0</v>
      </c>
      <c r="S58" s="5">
        <f>IFERROR(IF(H58=1,IF(VLOOKUP(I58,Inputs!$A$20:$G$29,7,FALSE)="Base Increase",VLOOKUP(I58,Inputs!$A$7:$G$16,7,FALSE),0),0),0)</f>
        <v>0</v>
      </c>
      <c r="T58" s="5">
        <f t="shared" si="0"/>
        <v>0</v>
      </c>
      <c r="U58" s="5">
        <f t="shared" si="1"/>
        <v>0</v>
      </c>
      <c r="V58" s="5">
        <f t="shared" si="2"/>
        <v>0</v>
      </c>
      <c r="W58" s="5">
        <f t="shared" si="3"/>
        <v>0</v>
      </c>
      <c r="X58" s="5">
        <f>IF(AND(I58&lt;=4,V58&gt;Inputs!$B$32),MAX(C58,Inputs!$B$32),V58)</f>
        <v>0</v>
      </c>
      <c r="Y58" s="5">
        <f>IF(AND(I58&lt;=4,W58&gt;Inputs!$B$32),MAX(C58,Inputs!$B$32),W58)</f>
        <v>0</v>
      </c>
      <c r="Z58" s="5">
        <f>IF(AND(I58&lt;=7,X58&gt;Inputs!$B$33),MAX(C58,Inputs!$B$33),X58)</f>
        <v>0</v>
      </c>
      <c r="AA58" s="5">
        <f>IF(W58&gt;Inputs!$B$34,Inputs!$B$34,Y58)</f>
        <v>0</v>
      </c>
      <c r="AB58" s="5">
        <f>IF(Z58&gt;Inputs!$B$34,Inputs!$B$34,Z58)</f>
        <v>0</v>
      </c>
      <c r="AC58" s="5">
        <f>IF(AA58&gt;Inputs!$B$34,Inputs!$B$34,AA58)</f>
        <v>0</v>
      </c>
      <c r="AD58" s="11">
        <f t="shared" si="4"/>
        <v>0</v>
      </c>
      <c r="AE58" s="11">
        <f t="shared" si="5"/>
        <v>0</v>
      </c>
    </row>
    <row r="59" spans="1:31" x14ac:dyDescent="0.25">
      <c r="A59" s="1">
        <f>'Salary and Rating'!A60</f>
        <v>0</v>
      </c>
      <c r="B59" s="1">
        <f>'Salary and Rating'!B60</f>
        <v>0</v>
      </c>
      <c r="C59" s="13">
        <f>'2013-2014'!AD59</f>
        <v>0</v>
      </c>
      <c r="D59" s="5">
        <v>1</v>
      </c>
      <c r="E59" s="5">
        <v>0</v>
      </c>
      <c r="F59" s="5">
        <v>0</v>
      </c>
      <c r="G59" s="5">
        <v>0</v>
      </c>
      <c r="H59" s="5">
        <v>0</v>
      </c>
      <c r="I59" s="5">
        <f>'Salary and Rating'!L60</f>
        <v>0</v>
      </c>
      <c r="J59" s="5">
        <f>IFERROR(IF(VLOOKUP(I59,Inputs!$A$20:$G$29,3,FALSE)="Stipend Award",VLOOKUP(I59,Inputs!$A$7:$G$16,3,FALSE),0),0)</f>
        <v>0</v>
      </c>
      <c r="K59" s="5">
        <f>IFERROR(IF(VLOOKUP(I59,Inputs!$A$20:$G$29,4,FALSE)="Stipend Award",VLOOKUP(I59,Inputs!$A$7:$G$16,4,FALSE),0),0)</f>
        <v>0</v>
      </c>
      <c r="L59" s="5">
        <f>IFERROR(IF(F59=1,IF(VLOOKUP(I59,Inputs!$A$20:$G$29,5,FALSE)="Stipend Award",VLOOKUP(I59,Inputs!$A$7:$G$16,5,FALSE),0),0),0)</f>
        <v>0</v>
      </c>
      <c r="M59" s="5">
        <f>IFERROR(IF(G59=1,IF(VLOOKUP(I59,Inputs!$A$20:$G$29,6,FALSE)="Stipend Award",VLOOKUP(I59,Inputs!$A$7:$G$16,6,FALSE),0),0),0)</f>
        <v>0</v>
      </c>
      <c r="N59" s="5">
        <f>IFERROR(IF(H59=1,IF(VLOOKUP(I59,Inputs!$A$20:$G$29,7,FALSE)="Stipend Award",VLOOKUP(I59,Inputs!$A$7:$G$16,7,FALSE),0),0),0)</f>
        <v>0</v>
      </c>
      <c r="O59" s="5">
        <f>IFERROR(IF(VLOOKUP(I59,Inputs!$A$20:$G$29,3,FALSE)="Base Increase",VLOOKUP(I59,Inputs!$A$7:$G$16,3,FALSE),0),0)</f>
        <v>0</v>
      </c>
      <c r="P59" s="5">
        <f>IFERROR(IF(VLOOKUP(I59,Inputs!$A$20:$G$29,4,FALSE)="Base Increase",VLOOKUP(I59,Inputs!$A$7:$G$16,4,FALSE),0),0)</f>
        <v>0</v>
      </c>
      <c r="Q59" s="5">
        <f>IFERROR(IF(F59=1,IF(VLOOKUP(I59,Inputs!$A$20:$G$29,5,FALSE)="Base Increase",VLOOKUP(I59,Inputs!$A$7:$G$16,5,FALSE),0),0),0)</f>
        <v>0</v>
      </c>
      <c r="R59" s="5">
        <f>IFERROR(IF(G59=1,IF(VLOOKUP(I59,Inputs!$A$20:$G$29,6,FALSE)="Base Increase",VLOOKUP(I59,Inputs!$A$7:$G$16,6,FALSE),0),0),0)</f>
        <v>0</v>
      </c>
      <c r="S59" s="5">
        <f>IFERROR(IF(H59=1,IF(VLOOKUP(I59,Inputs!$A$20:$G$29,7,FALSE)="Base Increase",VLOOKUP(I59,Inputs!$A$7:$G$16,7,FALSE),0),0),0)</f>
        <v>0</v>
      </c>
      <c r="T59" s="5">
        <f t="shared" si="0"/>
        <v>0</v>
      </c>
      <c r="U59" s="5">
        <f t="shared" si="1"/>
        <v>0</v>
      </c>
      <c r="V59" s="5">
        <f t="shared" si="2"/>
        <v>0</v>
      </c>
      <c r="W59" s="5">
        <f t="shared" si="3"/>
        <v>0</v>
      </c>
      <c r="X59" s="5">
        <f>IF(AND(I59&lt;=4,V59&gt;Inputs!$B$32),MAX(C59,Inputs!$B$32),V59)</f>
        <v>0</v>
      </c>
      <c r="Y59" s="5">
        <f>IF(AND(I59&lt;=4,W59&gt;Inputs!$B$32),MAX(C59,Inputs!$B$32),W59)</f>
        <v>0</v>
      </c>
      <c r="Z59" s="5">
        <f>IF(AND(I59&lt;=7,X59&gt;Inputs!$B$33),MAX(C59,Inputs!$B$33),X59)</f>
        <v>0</v>
      </c>
      <c r="AA59" s="5">
        <f>IF(W59&gt;Inputs!$B$34,Inputs!$B$34,Y59)</f>
        <v>0</v>
      </c>
      <c r="AB59" s="5">
        <f>IF(Z59&gt;Inputs!$B$34,Inputs!$B$34,Z59)</f>
        <v>0</v>
      </c>
      <c r="AC59" s="5">
        <f>IF(AA59&gt;Inputs!$B$34,Inputs!$B$34,AA59)</f>
        <v>0</v>
      </c>
      <c r="AD59" s="11">
        <f t="shared" si="4"/>
        <v>0</v>
      </c>
      <c r="AE59" s="11">
        <f t="shared" si="5"/>
        <v>0</v>
      </c>
    </row>
    <row r="60" spans="1:31" x14ac:dyDescent="0.25">
      <c r="A60" s="1">
        <f>'Salary and Rating'!A61</f>
        <v>0</v>
      </c>
      <c r="B60" s="1">
        <f>'Salary and Rating'!B61</f>
        <v>0</v>
      </c>
      <c r="C60" s="13">
        <f>'2013-2014'!AD60</f>
        <v>0</v>
      </c>
      <c r="D60" s="5">
        <v>1</v>
      </c>
      <c r="E60" s="5">
        <v>0</v>
      </c>
      <c r="F60" s="5">
        <v>0</v>
      </c>
      <c r="G60" s="5">
        <v>0</v>
      </c>
      <c r="H60" s="5">
        <v>0</v>
      </c>
      <c r="I60" s="5">
        <f>'Salary and Rating'!L61</f>
        <v>0</v>
      </c>
      <c r="J60" s="5">
        <f>IFERROR(IF(VLOOKUP(I60,Inputs!$A$20:$G$29,3,FALSE)="Stipend Award",VLOOKUP(I60,Inputs!$A$7:$G$16,3,FALSE),0),0)</f>
        <v>0</v>
      </c>
      <c r="K60" s="5">
        <f>IFERROR(IF(VLOOKUP(I60,Inputs!$A$20:$G$29,4,FALSE)="Stipend Award",VLOOKUP(I60,Inputs!$A$7:$G$16,4,FALSE),0),0)</f>
        <v>0</v>
      </c>
      <c r="L60" s="5">
        <f>IFERROR(IF(F60=1,IF(VLOOKUP(I60,Inputs!$A$20:$G$29,5,FALSE)="Stipend Award",VLOOKUP(I60,Inputs!$A$7:$G$16,5,FALSE),0),0),0)</f>
        <v>0</v>
      </c>
      <c r="M60" s="5">
        <f>IFERROR(IF(G60=1,IF(VLOOKUP(I60,Inputs!$A$20:$G$29,6,FALSE)="Stipend Award",VLOOKUP(I60,Inputs!$A$7:$G$16,6,FALSE),0),0),0)</f>
        <v>0</v>
      </c>
      <c r="N60" s="5">
        <f>IFERROR(IF(H60=1,IF(VLOOKUP(I60,Inputs!$A$20:$G$29,7,FALSE)="Stipend Award",VLOOKUP(I60,Inputs!$A$7:$G$16,7,FALSE),0),0),0)</f>
        <v>0</v>
      </c>
      <c r="O60" s="5">
        <f>IFERROR(IF(VLOOKUP(I60,Inputs!$A$20:$G$29,3,FALSE)="Base Increase",VLOOKUP(I60,Inputs!$A$7:$G$16,3,FALSE),0),0)</f>
        <v>0</v>
      </c>
      <c r="P60" s="5">
        <f>IFERROR(IF(VLOOKUP(I60,Inputs!$A$20:$G$29,4,FALSE)="Base Increase",VLOOKUP(I60,Inputs!$A$7:$G$16,4,FALSE),0),0)</f>
        <v>0</v>
      </c>
      <c r="Q60" s="5">
        <f>IFERROR(IF(F60=1,IF(VLOOKUP(I60,Inputs!$A$20:$G$29,5,FALSE)="Base Increase",VLOOKUP(I60,Inputs!$A$7:$G$16,5,FALSE),0),0),0)</f>
        <v>0</v>
      </c>
      <c r="R60" s="5">
        <f>IFERROR(IF(G60=1,IF(VLOOKUP(I60,Inputs!$A$20:$G$29,6,FALSE)="Base Increase",VLOOKUP(I60,Inputs!$A$7:$G$16,6,FALSE),0),0),0)</f>
        <v>0</v>
      </c>
      <c r="S60" s="5">
        <f>IFERROR(IF(H60=1,IF(VLOOKUP(I60,Inputs!$A$20:$G$29,7,FALSE)="Base Increase",VLOOKUP(I60,Inputs!$A$7:$G$16,7,FALSE),0),0),0)</f>
        <v>0</v>
      </c>
      <c r="T60" s="5">
        <f t="shared" si="0"/>
        <v>0</v>
      </c>
      <c r="U60" s="5">
        <f t="shared" si="1"/>
        <v>0</v>
      </c>
      <c r="V60" s="5">
        <f t="shared" si="2"/>
        <v>0</v>
      </c>
      <c r="W60" s="5">
        <f t="shared" si="3"/>
        <v>0</v>
      </c>
      <c r="X60" s="5">
        <f>IF(AND(I60&lt;=4,V60&gt;Inputs!$B$32),MAX(C60,Inputs!$B$32),V60)</f>
        <v>0</v>
      </c>
      <c r="Y60" s="5">
        <f>IF(AND(I60&lt;=4,W60&gt;Inputs!$B$32),MAX(C60,Inputs!$B$32),W60)</f>
        <v>0</v>
      </c>
      <c r="Z60" s="5">
        <f>IF(AND(I60&lt;=7,X60&gt;Inputs!$B$33),MAX(C60,Inputs!$B$33),X60)</f>
        <v>0</v>
      </c>
      <c r="AA60" s="5">
        <f>IF(W60&gt;Inputs!$B$34,Inputs!$B$34,Y60)</f>
        <v>0</v>
      </c>
      <c r="AB60" s="5">
        <f>IF(Z60&gt;Inputs!$B$34,Inputs!$B$34,Z60)</f>
        <v>0</v>
      </c>
      <c r="AC60" s="5">
        <f>IF(AA60&gt;Inputs!$B$34,Inputs!$B$34,AA60)</f>
        <v>0</v>
      </c>
      <c r="AD60" s="11">
        <f t="shared" si="4"/>
        <v>0</v>
      </c>
      <c r="AE60" s="11">
        <f t="shared" si="5"/>
        <v>0</v>
      </c>
    </row>
    <row r="61" spans="1:31" x14ac:dyDescent="0.25">
      <c r="A61" s="1">
        <f>'Salary and Rating'!A62</f>
        <v>0</v>
      </c>
      <c r="B61" s="1">
        <f>'Salary and Rating'!B62</f>
        <v>0</v>
      </c>
      <c r="C61" s="13">
        <f>'2013-2014'!AD61</f>
        <v>0</v>
      </c>
      <c r="D61" s="5">
        <v>1</v>
      </c>
      <c r="E61" s="5">
        <v>0</v>
      </c>
      <c r="F61" s="5">
        <v>0</v>
      </c>
      <c r="G61" s="5">
        <v>0</v>
      </c>
      <c r="H61" s="5">
        <v>0</v>
      </c>
      <c r="I61" s="5">
        <f>'Salary and Rating'!L62</f>
        <v>0</v>
      </c>
      <c r="J61" s="5">
        <f>IFERROR(IF(VLOOKUP(I61,Inputs!$A$20:$G$29,3,FALSE)="Stipend Award",VLOOKUP(I61,Inputs!$A$7:$G$16,3,FALSE),0),0)</f>
        <v>0</v>
      </c>
      <c r="K61" s="5">
        <f>IFERROR(IF(VLOOKUP(I61,Inputs!$A$20:$G$29,4,FALSE)="Stipend Award",VLOOKUP(I61,Inputs!$A$7:$G$16,4,FALSE),0),0)</f>
        <v>0</v>
      </c>
      <c r="L61" s="5">
        <f>IFERROR(IF(F61=1,IF(VLOOKUP(I61,Inputs!$A$20:$G$29,5,FALSE)="Stipend Award",VLOOKUP(I61,Inputs!$A$7:$G$16,5,FALSE),0),0),0)</f>
        <v>0</v>
      </c>
      <c r="M61" s="5">
        <f>IFERROR(IF(G61=1,IF(VLOOKUP(I61,Inputs!$A$20:$G$29,6,FALSE)="Stipend Award",VLOOKUP(I61,Inputs!$A$7:$G$16,6,FALSE),0),0),0)</f>
        <v>0</v>
      </c>
      <c r="N61" s="5">
        <f>IFERROR(IF(H61=1,IF(VLOOKUP(I61,Inputs!$A$20:$G$29,7,FALSE)="Stipend Award",VLOOKUP(I61,Inputs!$A$7:$G$16,7,FALSE),0),0),0)</f>
        <v>0</v>
      </c>
      <c r="O61" s="5">
        <f>IFERROR(IF(VLOOKUP(I61,Inputs!$A$20:$G$29,3,FALSE)="Base Increase",VLOOKUP(I61,Inputs!$A$7:$G$16,3,FALSE),0),0)</f>
        <v>0</v>
      </c>
      <c r="P61" s="5">
        <f>IFERROR(IF(VLOOKUP(I61,Inputs!$A$20:$G$29,4,FALSE)="Base Increase",VLOOKUP(I61,Inputs!$A$7:$G$16,4,FALSE),0),0)</f>
        <v>0</v>
      </c>
      <c r="Q61" s="5">
        <f>IFERROR(IF(F61=1,IF(VLOOKUP(I61,Inputs!$A$20:$G$29,5,FALSE)="Base Increase",VLOOKUP(I61,Inputs!$A$7:$G$16,5,FALSE),0),0),0)</f>
        <v>0</v>
      </c>
      <c r="R61" s="5">
        <f>IFERROR(IF(G61=1,IF(VLOOKUP(I61,Inputs!$A$20:$G$29,6,FALSE)="Base Increase",VLOOKUP(I61,Inputs!$A$7:$G$16,6,FALSE),0),0),0)</f>
        <v>0</v>
      </c>
      <c r="S61" s="5">
        <f>IFERROR(IF(H61=1,IF(VLOOKUP(I61,Inputs!$A$20:$G$29,7,FALSE)="Base Increase",VLOOKUP(I61,Inputs!$A$7:$G$16,7,FALSE),0),0),0)</f>
        <v>0</v>
      </c>
      <c r="T61" s="5">
        <f t="shared" si="0"/>
        <v>0</v>
      </c>
      <c r="U61" s="5">
        <f t="shared" si="1"/>
        <v>0</v>
      </c>
      <c r="V61" s="5">
        <f t="shared" si="2"/>
        <v>0</v>
      </c>
      <c r="W61" s="5">
        <f t="shared" si="3"/>
        <v>0</v>
      </c>
      <c r="X61" s="5">
        <f>IF(AND(I61&lt;=4,V61&gt;Inputs!$B$32),MAX(C61,Inputs!$B$32),V61)</f>
        <v>0</v>
      </c>
      <c r="Y61" s="5">
        <f>IF(AND(I61&lt;=4,W61&gt;Inputs!$B$32),MAX(C61,Inputs!$B$32),W61)</f>
        <v>0</v>
      </c>
      <c r="Z61" s="5">
        <f>IF(AND(I61&lt;=7,X61&gt;Inputs!$B$33),MAX(C61,Inputs!$B$33),X61)</f>
        <v>0</v>
      </c>
      <c r="AA61" s="5">
        <f>IF(W61&gt;Inputs!$B$34,Inputs!$B$34,Y61)</f>
        <v>0</v>
      </c>
      <c r="AB61" s="5">
        <f>IF(Z61&gt;Inputs!$B$34,Inputs!$B$34,Z61)</f>
        <v>0</v>
      </c>
      <c r="AC61" s="5">
        <f>IF(AA61&gt;Inputs!$B$34,Inputs!$B$34,AA61)</f>
        <v>0</v>
      </c>
      <c r="AD61" s="11">
        <f t="shared" si="4"/>
        <v>0</v>
      </c>
      <c r="AE61" s="11">
        <f t="shared" si="5"/>
        <v>0</v>
      </c>
    </row>
    <row r="62" spans="1:31" x14ac:dyDescent="0.25">
      <c r="A62" s="1">
        <f>'Salary and Rating'!A63</f>
        <v>0</v>
      </c>
      <c r="B62" s="1">
        <f>'Salary and Rating'!B63</f>
        <v>0</v>
      </c>
      <c r="C62" s="13">
        <f>'2013-2014'!AD62</f>
        <v>0</v>
      </c>
      <c r="D62" s="5">
        <v>1</v>
      </c>
      <c r="E62" s="5">
        <v>0</v>
      </c>
      <c r="F62" s="5">
        <v>0</v>
      </c>
      <c r="G62" s="5">
        <v>0</v>
      </c>
      <c r="H62" s="5">
        <v>0</v>
      </c>
      <c r="I62" s="5">
        <f>'Salary and Rating'!L63</f>
        <v>0</v>
      </c>
      <c r="J62" s="5">
        <f>IFERROR(IF(VLOOKUP(I62,Inputs!$A$20:$G$29,3,FALSE)="Stipend Award",VLOOKUP(I62,Inputs!$A$7:$G$16,3,FALSE),0),0)</f>
        <v>0</v>
      </c>
      <c r="K62" s="5">
        <f>IFERROR(IF(VLOOKUP(I62,Inputs!$A$20:$G$29,4,FALSE)="Stipend Award",VLOOKUP(I62,Inputs!$A$7:$G$16,4,FALSE),0),0)</f>
        <v>0</v>
      </c>
      <c r="L62" s="5">
        <f>IFERROR(IF(F62=1,IF(VLOOKUP(I62,Inputs!$A$20:$G$29,5,FALSE)="Stipend Award",VLOOKUP(I62,Inputs!$A$7:$G$16,5,FALSE),0),0),0)</f>
        <v>0</v>
      </c>
      <c r="M62" s="5">
        <f>IFERROR(IF(G62=1,IF(VLOOKUP(I62,Inputs!$A$20:$G$29,6,FALSE)="Stipend Award",VLOOKUP(I62,Inputs!$A$7:$G$16,6,FALSE),0),0),0)</f>
        <v>0</v>
      </c>
      <c r="N62" s="5">
        <f>IFERROR(IF(H62=1,IF(VLOOKUP(I62,Inputs!$A$20:$G$29,7,FALSE)="Stipend Award",VLOOKUP(I62,Inputs!$A$7:$G$16,7,FALSE),0),0),0)</f>
        <v>0</v>
      </c>
      <c r="O62" s="5">
        <f>IFERROR(IF(VLOOKUP(I62,Inputs!$A$20:$G$29,3,FALSE)="Base Increase",VLOOKUP(I62,Inputs!$A$7:$G$16,3,FALSE),0),0)</f>
        <v>0</v>
      </c>
      <c r="P62" s="5">
        <f>IFERROR(IF(VLOOKUP(I62,Inputs!$A$20:$G$29,4,FALSE)="Base Increase",VLOOKUP(I62,Inputs!$A$7:$G$16,4,FALSE),0),0)</f>
        <v>0</v>
      </c>
      <c r="Q62" s="5">
        <f>IFERROR(IF(F62=1,IF(VLOOKUP(I62,Inputs!$A$20:$G$29,5,FALSE)="Base Increase",VLOOKUP(I62,Inputs!$A$7:$G$16,5,FALSE),0),0),0)</f>
        <v>0</v>
      </c>
      <c r="R62" s="5">
        <f>IFERROR(IF(G62=1,IF(VLOOKUP(I62,Inputs!$A$20:$G$29,6,FALSE)="Base Increase",VLOOKUP(I62,Inputs!$A$7:$G$16,6,FALSE),0),0),0)</f>
        <v>0</v>
      </c>
      <c r="S62" s="5">
        <f>IFERROR(IF(H62=1,IF(VLOOKUP(I62,Inputs!$A$20:$G$29,7,FALSE)="Base Increase",VLOOKUP(I62,Inputs!$A$7:$G$16,7,FALSE),0),0),0)</f>
        <v>0</v>
      </c>
      <c r="T62" s="5">
        <f t="shared" si="0"/>
        <v>0</v>
      </c>
      <c r="U62" s="5">
        <f t="shared" si="1"/>
        <v>0</v>
      </c>
      <c r="V62" s="5">
        <f t="shared" si="2"/>
        <v>0</v>
      </c>
      <c r="W62" s="5">
        <f t="shared" si="3"/>
        <v>0</v>
      </c>
      <c r="X62" s="5">
        <f>IF(AND(I62&lt;=4,V62&gt;Inputs!$B$32),MAX(C62,Inputs!$B$32),V62)</f>
        <v>0</v>
      </c>
      <c r="Y62" s="5">
        <f>IF(AND(I62&lt;=4,W62&gt;Inputs!$B$32),MAX(C62,Inputs!$B$32),W62)</f>
        <v>0</v>
      </c>
      <c r="Z62" s="5">
        <f>IF(AND(I62&lt;=7,X62&gt;Inputs!$B$33),MAX(C62,Inputs!$B$33),X62)</f>
        <v>0</v>
      </c>
      <c r="AA62" s="5">
        <f>IF(W62&gt;Inputs!$B$34,Inputs!$B$34,Y62)</f>
        <v>0</v>
      </c>
      <c r="AB62" s="5">
        <f>IF(Z62&gt;Inputs!$B$34,Inputs!$B$34,Z62)</f>
        <v>0</v>
      </c>
      <c r="AC62" s="5">
        <f>IF(AA62&gt;Inputs!$B$34,Inputs!$B$34,AA62)</f>
        <v>0</v>
      </c>
      <c r="AD62" s="11">
        <f t="shared" si="4"/>
        <v>0</v>
      </c>
      <c r="AE62" s="11">
        <f t="shared" si="5"/>
        <v>0</v>
      </c>
    </row>
    <row r="63" spans="1:31" x14ac:dyDescent="0.25">
      <c r="A63" s="1">
        <f>'Salary and Rating'!A64</f>
        <v>0</v>
      </c>
      <c r="B63" s="1">
        <f>'Salary and Rating'!B64</f>
        <v>0</v>
      </c>
      <c r="C63" s="13">
        <f>'2013-2014'!AD63</f>
        <v>0</v>
      </c>
      <c r="D63" s="5">
        <v>1</v>
      </c>
      <c r="E63" s="5">
        <v>0</v>
      </c>
      <c r="F63" s="5">
        <v>0</v>
      </c>
      <c r="G63" s="5">
        <v>0</v>
      </c>
      <c r="H63" s="5">
        <v>0</v>
      </c>
      <c r="I63" s="5">
        <f>'Salary and Rating'!L64</f>
        <v>0</v>
      </c>
      <c r="J63" s="5">
        <f>IFERROR(IF(VLOOKUP(I63,Inputs!$A$20:$G$29,3,FALSE)="Stipend Award",VLOOKUP(I63,Inputs!$A$7:$G$16,3,FALSE),0),0)</f>
        <v>0</v>
      </c>
      <c r="K63" s="5">
        <f>IFERROR(IF(VLOOKUP(I63,Inputs!$A$20:$G$29,4,FALSE)="Stipend Award",VLOOKUP(I63,Inputs!$A$7:$G$16,4,FALSE),0),0)</f>
        <v>0</v>
      </c>
      <c r="L63" s="5">
        <f>IFERROR(IF(F63=1,IF(VLOOKUP(I63,Inputs!$A$20:$G$29,5,FALSE)="Stipend Award",VLOOKUP(I63,Inputs!$A$7:$G$16,5,FALSE),0),0),0)</f>
        <v>0</v>
      </c>
      <c r="M63" s="5">
        <f>IFERROR(IF(G63=1,IF(VLOOKUP(I63,Inputs!$A$20:$G$29,6,FALSE)="Stipend Award",VLOOKUP(I63,Inputs!$A$7:$G$16,6,FALSE),0),0),0)</f>
        <v>0</v>
      </c>
      <c r="N63" s="5">
        <f>IFERROR(IF(H63=1,IF(VLOOKUP(I63,Inputs!$A$20:$G$29,7,FALSE)="Stipend Award",VLOOKUP(I63,Inputs!$A$7:$G$16,7,FALSE),0),0),0)</f>
        <v>0</v>
      </c>
      <c r="O63" s="5">
        <f>IFERROR(IF(VLOOKUP(I63,Inputs!$A$20:$G$29,3,FALSE)="Base Increase",VLOOKUP(I63,Inputs!$A$7:$G$16,3,FALSE),0),0)</f>
        <v>0</v>
      </c>
      <c r="P63" s="5">
        <f>IFERROR(IF(VLOOKUP(I63,Inputs!$A$20:$G$29,4,FALSE)="Base Increase",VLOOKUP(I63,Inputs!$A$7:$G$16,4,FALSE),0),0)</f>
        <v>0</v>
      </c>
      <c r="Q63" s="5">
        <f>IFERROR(IF(F63=1,IF(VLOOKUP(I63,Inputs!$A$20:$G$29,5,FALSE)="Base Increase",VLOOKUP(I63,Inputs!$A$7:$G$16,5,FALSE),0),0),0)</f>
        <v>0</v>
      </c>
      <c r="R63" s="5">
        <f>IFERROR(IF(G63=1,IF(VLOOKUP(I63,Inputs!$A$20:$G$29,6,FALSE)="Base Increase",VLOOKUP(I63,Inputs!$A$7:$G$16,6,FALSE),0),0),0)</f>
        <v>0</v>
      </c>
      <c r="S63" s="5">
        <f>IFERROR(IF(H63=1,IF(VLOOKUP(I63,Inputs!$A$20:$G$29,7,FALSE)="Base Increase",VLOOKUP(I63,Inputs!$A$7:$G$16,7,FALSE),0),0),0)</f>
        <v>0</v>
      </c>
      <c r="T63" s="5">
        <f t="shared" si="0"/>
        <v>0</v>
      </c>
      <c r="U63" s="5">
        <f t="shared" si="1"/>
        <v>0</v>
      </c>
      <c r="V63" s="5">
        <f t="shared" si="2"/>
        <v>0</v>
      </c>
      <c r="W63" s="5">
        <f t="shared" si="3"/>
        <v>0</v>
      </c>
      <c r="X63" s="5">
        <f>IF(AND(I63&lt;=4,V63&gt;Inputs!$B$32),MAX(C63,Inputs!$B$32),V63)</f>
        <v>0</v>
      </c>
      <c r="Y63" s="5">
        <f>IF(AND(I63&lt;=4,W63&gt;Inputs!$B$32),MAX(C63,Inputs!$B$32),W63)</f>
        <v>0</v>
      </c>
      <c r="Z63" s="5">
        <f>IF(AND(I63&lt;=7,X63&gt;Inputs!$B$33),MAX(C63,Inputs!$B$33),X63)</f>
        <v>0</v>
      </c>
      <c r="AA63" s="5">
        <f>IF(W63&gt;Inputs!$B$34,Inputs!$B$34,Y63)</f>
        <v>0</v>
      </c>
      <c r="AB63" s="5">
        <f>IF(Z63&gt;Inputs!$B$34,Inputs!$B$34,Z63)</f>
        <v>0</v>
      </c>
      <c r="AC63" s="5">
        <f>IF(AA63&gt;Inputs!$B$34,Inputs!$B$34,AA63)</f>
        <v>0</v>
      </c>
      <c r="AD63" s="11">
        <f t="shared" si="4"/>
        <v>0</v>
      </c>
      <c r="AE63" s="11">
        <f t="shared" si="5"/>
        <v>0</v>
      </c>
    </row>
    <row r="64" spans="1:31" x14ac:dyDescent="0.25">
      <c r="A64" s="1">
        <f>'Salary and Rating'!A65</f>
        <v>0</v>
      </c>
      <c r="B64" s="1">
        <f>'Salary and Rating'!B65</f>
        <v>0</v>
      </c>
      <c r="C64" s="13">
        <f>'2013-2014'!AD64</f>
        <v>0</v>
      </c>
      <c r="D64" s="5">
        <v>1</v>
      </c>
      <c r="E64" s="5">
        <v>0</v>
      </c>
      <c r="F64" s="5">
        <v>0</v>
      </c>
      <c r="G64" s="5">
        <v>0</v>
      </c>
      <c r="H64" s="5">
        <v>0</v>
      </c>
      <c r="I64" s="5">
        <f>'Salary and Rating'!L65</f>
        <v>0</v>
      </c>
      <c r="J64" s="5">
        <f>IFERROR(IF(VLOOKUP(I64,Inputs!$A$20:$G$29,3,FALSE)="Stipend Award",VLOOKUP(I64,Inputs!$A$7:$G$16,3,FALSE),0),0)</f>
        <v>0</v>
      </c>
      <c r="K64" s="5">
        <f>IFERROR(IF(VLOOKUP(I64,Inputs!$A$20:$G$29,4,FALSE)="Stipend Award",VLOOKUP(I64,Inputs!$A$7:$G$16,4,FALSE),0),0)</f>
        <v>0</v>
      </c>
      <c r="L64" s="5">
        <f>IFERROR(IF(F64=1,IF(VLOOKUP(I64,Inputs!$A$20:$G$29,5,FALSE)="Stipend Award",VLOOKUP(I64,Inputs!$A$7:$G$16,5,FALSE),0),0),0)</f>
        <v>0</v>
      </c>
      <c r="M64" s="5">
        <f>IFERROR(IF(G64=1,IF(VLOOKUP(I64,Inputs!$A$20:$G$29,6,FALSE)="Stipend Award",VLOOKUP(I64,Inputs!$A$7:$G$16,6,FALSE),0),0),0)</f>
        <v>0</v>
      </c>
      <c r="N64" s="5">
        <f>IFERROR(IF(H64=1,IF(VLOOKUP(I64,Inputs!$A$20:$G$29,7,FALSE)="Stipend Award",VLOOKUP(I64,Inputs!$A$7:$G$16,7,FALSE),0),0),0)</f>
        <v>0</v>
      </c>
      <c r="O64" s="5">
        <f>IFERROR(IF(VLOOKUP(I64,Inputs!$A$20:$G$29,3,FALSE)="Base Increase",VLOOKUP(I64,Inputs!$A$7:$G$16,3,FALSE),0),0)</f>
        <v>0</v>
      </c>
      <c r="P64" s="5">
        <f>IFERROR(IF(VLOOKUP(I64,Inputs!$A$20:$G$29,4,FALSE)="Base Increase",VLOOKUP(I64,Inputs!$A$7:$G$16,4,FALSE),0),0)</f>
        <v>0</v>
      </c>
      <c r="Q64" s="5">
        <f>IFERROR(IF(F64=1,IF(VLOOKUP(I64,Inputs!$A$20:$G$29,5,FALSE)="Base Increase",VLOOKUP(I64,Inputs!$A$7:$G$16,5,FALSE),0),0),0)</f>
        <v>0</v>
      </c>
      <c r="R64" s="5">
        <f>IFERROR(IF(G64=1,IF(VLOOKUP(I64,Inputs!$A$20:$G$29,6,FALSE)="Base Increase",VLOOKUP(I64,Inputs!$A$7:$G$16,6,FALSE),0),0),0)</f>
        <v>0</v>
      </c>
      <c r="S64" s="5">
        <f>IFERROR(IF(H64=1,IF(VLOOKUP(I64,Inputs!$A$20:$G$29,7,FALSE)="Base Increase",VLOOKUP(I64,Inputs!$A$7:$G$16,7,FALSE),0),0),0)</f>
        <v>0</v>
      </c>
      <c r="T64" s="5">
        <f t="shared" si="0"/>
        <v>0</v>
      </c>
      <c r="U64" s="5">
        <f t="shared" si="1"/>
        <v>0</v>
      </c>
      <c r="V64" s="5">
        <f t="shared" si="2"/>
        <v>0</v>
      </c>
      <c r="W64" s="5">
        <f t="shared" si="3"/>
        <v>0</v>
      </c>
      <c r="X64" s="5">
        <f>IF(AND(I64&lt;=4,V64&gt;Inputs!$B$32),MAX(C64,Inputs!$B$32),V64)</f>
        <v>0</v>
      </c>
      <c r="Y64" s="5">
        <f>IF(AND(I64&lt;=4,W64&gt;Inputs!$B$32),MAX(C64,Inputs!$B$32),W64)</f>
        <v>0</v>
      </c>
      <c r="Z64" s="5">
        <f>IF(AND(I64&lt;=7,X64&gt;Inputs!$B$33),MAX(C64,Inputs!$B$33),X64)</f>
        <v>0</v>
      </c>
      <c r="AA64" s="5">
        <f>IF(W64&gt;Inputs!$B$34,Inputs!$B$34,Y64)</f>
        <v>0</v>
      </c>
      <c r="AB64" s="5">
        <f>IF(Z64&gt;Inputs!$B$34,Inputs!$B$34,Z64)</f>
        <v>0</v>
      </c>
      <c r="AC64" s="5">
        <f>IF(AA64&gt;Inputs!$B$34,Inputs!$B$34,AA64)</f>
        <v>0</v>
      </c>
      <c r="AD64" s="11">
        <f t="shared" si="4"/>
        <v>0</v>
      </c>
      <c r="AE64" s="11">
        <f t="shared" si="5"/>
        <v>0</v>
      </c>
    </row>
    <row r="65" spans="1:31" x14ac:dyDescent="0.25">
      <c r="A65" s="1">
        <f>'Salary and Rating'!A66</f>
        <v>0</v>
      </c>
      <c r="B65" s="1">
        <f>'Salary and Rating'!B66</f>
        <v>0</v>
      </c>
      <c r="C65" s="13">
        <f>'2013-2014'!AD65</f>
        <v>0</v>
      </c>
      <c r="D65" s="5">
        <v>1</v>
      </c>
      <c r="E65" s="5">
        <v>0</v>
      </c>
      <c r="F65" s="5">
        <v>0</v>
      </c>
      <c r="G65" s="5">
        <v>0</v>
      </c>
      <c r="H65" s="5">
        <v>0</v>
      </c>
      <c r="I65" s="5">
        <f>'Salary and Rating'!L66</f>
        <v>0</v>
      </c>
      <c r="J65" s="5">
        <f>IFERROR(IF(VLOOKUP(I65,Inputs!$A$20:$G$29,3,FALSE)="Stipend Award",VLOOKUP(I65,Inputs!$A$7:$G$16,3,FALSE),0),0)</f>
        <v>0</v>
      </c>
      <c r="K65" s="5">
        <f>IFERROR(IF(VLOOKUP(I65,Inputs!$A$20:$G$29,4,FALSE)="Stipend Award",VLOOKUP(I65,Inputs!$A$7:$G$16,4,FALSE),0),0)</f>
        <v>0</v>
      </c>
      <c r="L65" s="5">
        <f>IFERROR(IF(F65=1,IF(VLOOKUP(I65,Inputs!$A$20:$G$29,5,FALSE)="Stipend Award",VLOOKUP(I65,Inputs!$A$7:$G$16,5,FALSE),0),0),0)</f>
        <v>0</v>
      </c>
      <c r="M65" s="5">
        <f>IFERROR(IF(G65=1,IF(VLOOKUP(I65,Inputs!$A$20:$G$29,6,FALSE)="Stipend Award",VLOOKUP(I65,Inputs!$A$7:$G$16,6,FALSE),0),0),0)</f>
        <v>0</v>
      </c>
      <c r="N65" s="5">
        <f>IFERROR(IF(H65=1,IF(VLOOKUP(I65,Inputs!$A$20:$G$29,7,FALSE)="Stipend Award",VLOOKUP(I65,Inputs!$A$7:$G$16,7,FALSE),0),0),0)</f>
        <v>0</v>
      </c>
      <c r="O65" s="5">
        <f>IFERROR(IF(VLOOKUP(I65,Inputs!$A$20:$G$29,3,FALSE)="Base Increase",VLOOKUP(I65,Inputs!$A$7:$G$16,3,FALSE),0),0)</f>
        <v>0</v>
      </c>
      <c r="P65" s="5">
        <f>IFERROR(IF(VLOOKUP(I65,Inputs!$A$20:$G$29,4,FALSE)="Base Increase",VLOOKUP(I65,Inputs!$A$7:$G$16,4,FALSE),0),0)</f>
        <v>0</v>
      </c>
      <c r="Q65" s="5">
        <f>IFERROR(IF(F65=1,IF(VLOOKUP(I65,Inputs!$A$20:$G$29,5,FALSE)="Base Increase",VLOOKUP(I65,Inputs!$A$7:$G$16,5,FALSE),0),0),0)</f>
        <v>0</v>
      </c>
      <c r="R65" s="5">
        <f>IFERROR(IF(G65=1,IF(VLOOKUP(I65,Inputs!$A$20:$G$29,6,FALSE)="Base Increase",VLOOKUP(I65,Inputs!$A$7:$G$16,6,FALSE),0),0),0)</f>
        <v>0</v>
      </c>
      <c r="S65" s="5">
        <f>IFERROR(IF(H65=1,IF(VLOOKUP(I65,Inputs!$A$20:$G$29,7,FALSE)="Base Increase",VLOOKUP(I65,Inputs!$A$7:$G$16,7,FALSE),0),0),0)</f>
        <v>0</v>
      </c>
      <c r="T65" s="5">
        <f t="shared" si="0"/>
        <v>0</v>
      </c>
      <c r="U65" s="5">
        <f t="shared" si="1"/>
        <v>0</v>
      </c>
      <c r="V65" s="5">
        <f t="shared" si="2"/>
        <v>0</v>
      </c>
      <c r="W65" s="5">
        <f t="shared" si="3"/>
        <v>0</v>
      </c>
      <c r="X65" s="5">
        <f>IF(AND(I65&lt;=4,V65&gt;Inputs!$B$32),MAX(C65,Inputs!$B$32),V65)</f>
        <v>0</v>
      </c>
      <c r="Y65" s="5">
        <f>IF(AND(I65&lt;=4,W65&gt;Inputs!$B$32),MAX(C65,Inputs!$B$32),W65)</f>
        <v>0</v>
      </c>
      <c r="Z65" s="5">
        <f>IF(AND(I65&lt;=7,X65&gt;Inputs!$B$33),MAX(C65,Inputs!$B$33),X65)</f>
        <v>0</v>
      </c>
      <c r="AA65" s="5">
        <f>IF(W65&gt;Inputs!$B$34,Inputs!$B$34,Y65)</f>
        <v>0</v>
      </c>
      <c r="AB65" s="5">
        <f>IF(Z65&gt;Inputs!$B$34,Inputs!$B$34,Z65)</f>
        <v>0</v>
      </c>
      <c r="AC65" s="5">
        <f>IF(AA65&gt;Inputs!$B$34,Inputs!$B$34,AA65)</f>
        <v>0</v>
      </c>
      <c r="AD65" s="11">
        <f t="shared" si="4"/>
        <v>0</v>
      </c>
      <c r="AE65" s="11">
        <f t="shared" si="5"/>
        <v>0</v>
      </c>
    </row>
    <row r="66" spans="1:31" x14ac:dyDescent="0.25">
      <c r="A66" s="1">
        <f>'Salary and Rating'!A67</f>
        <v>0</v>
      </c>
      <c r="B66" s="1">
        <f>'Salary and Rating'!B67</f>
        <v>0</v>
      </c>
      <c r="C66" s="13">
        <f>'2013-2014'!AD66</f>
        <v>0</v>
      </c>
      <c r="D66" s="5">
        <v>1</v>
      </c>
      <c r="E66" s="5">
        <v>0</v>
      </c>
      <c r="F66" s="5">
        <v>0</v>
      </c>
      <c r="G66" s="5">
        <v>0</v>
      </c>
      <c r="H66" s="5">
        <v>0</v>
      </c>
      <c r="I66" s="5">
        <f>'Salary and Rating'!L67</f>
        <v>0</v>
      </c>
      <c r="J66" s="5">
        <f>IFERROR(IF(VLOOKUP(I66,Inputs!$A$20:$G$29,3,FALSE)="Stipend Award",VLOOKUP(I66,Inputs!$A$7:$G$16,3,FALSE),0),0)</f>
        <v>0</v>
      </c>
      <c r="K66" s="5">
        <f>IFERROR(IF(VLOOKUP(I66,Inputs!$A$20:$G$29,4,FALSE)="Stipend Award",VLOOKUP(I66,Inputs!$A$7:$G$16,4,FALSE),0),0)</f>
        <v>0</v>
      </c>
      <c r="L66" s="5">
        <f>IFERROR(IF(F66=1,IF(VLOOKUP(I66,Inputs!$A$20:$G$29,5,FALSE)="Stipend Award",VLOOKUP(I66,Inputs!$A$7:$G$16,5,FALSE),0),0),0)</f>
        <v>0</v>
      </c>
      <c r="M66" s="5">
        <f>IFERROR(IF(G66=1,IF(VLOOKUP(I66,Inputs!$A$20:$G$29,6,FALSE)="Stipend Award",VLOOKUP(I66,Inputs!$A$7:$G$16,6,FALSE),0),0),0)</f>
        <v>0</v>
      </c>
      <c r="N66" s="5">
        <f>IFERROR(IF(H66=1,IF(VLOOKUP(I66,Inputs!$A$20:$G$29,7,FALSE)="Stipend Award",VLOOKUP(I66,Inputs!$A$7:$G$16,7,FALSE),0),0),0)</f>
        <v>0</v>
      </c>
      <c r="O66" s="5">
        <f>IFERROR(IF(VLOOKUP(I66,Inputs!$A$20:$G$29,3,FALSE)="Base Increase",VLOOKUP(I66,Inputs!$A$7:$G$16,3,FALSE),0),0)</f>
        <v>0</v>
      </c>
      <c r="P66" s="5">
        <f>IFERROR(IF(VLOOKUP(I66,Inputs!$A$20:$G$29,4,FALSE)="Base Increase",VLOOKUP(I66,Inputs!$A$7:$G$16,4,FALSE),0),0)</f>
        <v>0</v>
      </c>
      <c r="Q66" s="5">
        <f>IFERROR(IF(F66=1,IF(VLOOKUP(I66,Inputs!$A$20:$G$29,5,FALSE)="Base Increase",VLOOKUP(I66,Inputs!$A$7:$G$16,5,FALSE),0),0),0)</f>
        <v>0</v>
      </c>
      <c r="R66" s="5">
        <f>IFERROR(IF(G66=1,IF(VLOOKUP(I66,Inputs!$A$20:$G$29,6,FALSE)="Base Increase",VLOOKUP(I66,Inputs!$A$7:$G$16,6,FALSE),0),0),0)</f>
        <v>0</v>
      </c>
      <c r="S66" s="5">
        <f>IFERROR(IF(H66=1,IF(VLOOKUP(I66,Inputs!$A$20:$G$29,7,FALSE)="Base Increase",VLOOKUP(I66,Inputs!$A$7:$G$16,7,FALSE),0),0),0)</f>
        <v>0</v>
      </c>
      <c r="T66" s="5">
        <f t="shared" si="0"/>
        <v>0</v>
      </c>
      <c r="U66" s="5">
        <f t="shared" si="1"/>
        <v>0</v>
      </c>
      <c r="V66" s="5">
        <f t="shared" si="2"/>
        <v>0</v>
      </c>
      <c r="W66" s="5">
        <f t="shared" si="3"/>
        <v>0</v>
      </c>
      <c r="X66" s="5">
        <f>IF(AND(I66&lt;=4,V66&gt;Inputs!$B$32),MAX(C66,Inputs!$B$32),V66)</f>
        <v>0</v>
      </c>
      <c r="Y66" s="5">
        <f>IF(AND(I66&lt;=4,W66&gt;Inputs!$B$32),MAX(C66,Inputs!$B$32),W66)</f>
        <v>0</v>
      </c>
      <c r="Z66" s="5">
        <f>IF(AND(I66&lt;=7,X66&gt;Inputs!$B$33),MAX(C66,Inputs!$B$33),X66)</f>
        <v>0</v>
      </c>
      <c r="AA66" s="5">
        <f>IF(W66&gt;Inputs!$B$34,Inputs!$B$34,Y66)</f>
        <v>0</v>
      </c>
      <c r="AB66" s="5">
        <f>IF(Z66&gt;Inputs!$B$34,Inputs!$B$34,Z66)</f>
        <v>0</v>
      </c>
      <c r="AC66" s="5">
        <f>IF(AA66&gt;Inputs!$B$34,Inputs!$B$34,AA66)</f>
        <v>0</v>
      </c>
      <c r="AD66" s="11">
        <f t="shared" si="4"/>
        <v>0</v>
      </c>
      <c r="AE66" s="11">
        <f t="shared" si="5"/>
        <v>0</v>
      </c>
    </row>
    <row r="67" spans="1:31" x14ac:dyDescent="0.25">
      <c r="A67" s="1">
        <f>'Salary and Rating'!A68</f>
        <v>0</v>
      </c>
      <c r="B67" s="1">
        <f>'Salary and Rating'!B68</f>
        <v>0</v>
      </c>
      <c r="C67" s="13">
        <f>'2013-2014'!AD67</f>
        <v>0</v>
      </c>
      <c r="D67" s="5">
        <v>1</v>
      </c>
      <c r="E67" s="5">
        <v>0</v>
      </c>
      <c r="F67" s="5">
        <v>0</v>
      </c>
      <c r="G67" s="5">
        <v>0</v>
      </c>
      <c r="H67" s="5">
        <v>0</v>
      </c>
      <c r="I67" s="5">
        <f>'Salary and Rating'!L68</f>
        <v>0</v>
      </c>
      <c r="J67" s="5">
        <f>IFERROR(IF(VLOOKUP(I67,Inputs!$A$20:$G$29,3,FALSE)="Stipend Award",VLOOKUP(I67,Inputs!$A$7:$G$16,3,FALSE),0),0)</f>
        <v>0</v>
      </c>
      <c r="K67" s="5">
        <f>IFERROR(IF(VLOOKUP(I67,Inputs!$A$20:$G$29,4,FALSE)="Stipend Award",VLOOKUP(I67,Inputs!$A$7:$G$16,4,FALSE),0),0)</f>
        <v>0</v>
      </c>
      <c r="L67" s="5">
        <f>IFERROR(IF(F67=1,IF(VLOOKUP(I67,Inputs!$A$20:$G$29,5,FALSE)="Stipend Award",VLOOKUP(I67,Inputs!$A$7:$G$16,5,FALSE),0),0),0)</f>
        <v>0</v>
      </c>
      <c r="M67" s="5">
        <f>IFERROR(IF(G67=1,IF(VLOOKUP(I67,Inputs!$A$20:$G$29,6,FALSE)="Stipend Award",VLOOKUP(I67,Inputs!$A$7:$G$16,6,FALSE),0),0),0)</f>
        <v>0</v>
      </c>
      <c r="N67" s="5">
        <f>IFERROR(IF(H67=1,IF(VLOOKUP(I67,Inputs!$A$20:$G$29,7,FALSE)="Stipend Award",VLOOKUP(I67,Inputs!$A$7:$G$16,7,FALSE),0),0),0)</f>
        <v>0</v>
      </c>
      <c r="O67" s="5">
        <f>IFERROR(IF(VLOOKUP(I67,Inputs!$A$20:$G$29,3,FALSE)="Base Increase",VLOOKUP(I67,Inputs!$A$7:$G$16,3,FALSE),0),0)</f>
        <v>0</v>
      </c>
      <c r="P67" s="5">
        <f>IFERROR(IF(VLOOKUP(I67,Inputs!$A$20:$G$29,4,FALSE)="Base Increase",VLOOKUP(I67,Inputs!$A$7:$G$16,4,FALSE),0),0)</f>
        <v>0</v>
      </c>
      <c r="Q67" s="5">
        <f>IFERROR(IF(F67=1,IF(VLOOKUP(I67,Inputs!$A$20:$G$29,5,FALSE)="Base Increase",VLOOKUP(I67,Inputs!$A$7:$G$16,5,FALSE),0),0),0)</f>
        <v>0</v>
      </c>
      <c r="R67" s="5">
        <f>IFERROR(IF(G67=1,IF(VLOOKUP(I67,Inputs!$A$20:$G$29,6,FALSE)="Base Increase",VLOOKUP(I67,Inputs!$A$7:$G$16,6,FALSE),0),0),0)</f>
        <v>0</v>
      </c>
      <c r="S67" s="5">
        <f>IFERROR(IF(H67=1,IF(VLOOKUP(I67,Inputs!$A$20:$G$29,7,FALSE)="Base Increase",VLOOKUP(I67,Inputs!$A$7:$G$16,7,FALSE),0),0),0)</f>
        <v>0</v>
      </c>
      <c r="T67" s="5">
        <f t="shared" si="0"/>
        <v>0</v>
      </c>
      <c r="U67" s="5">
        <f t="shared" si="1"/>
        <v>0</v>
      </c>
      <c r="V67" s="5">
        <f t="shared" si="2"/>
        <v>0</v>
      </c>
      <c r="W67" s="5">
        <f t="shared" si="3"/>
        <v>0</v>
      </c>
      <c r="X67" s="5">
        <f>IF(AND(I67&lt;=4,V67&gt;Inputs!$B$32),MAX(C67,Inputs!$B$32),V67)</f>
        <v>0</v>
      </c>
      <c r="Y67" s="5">
        <f>IF(AND(I67&lt;=4,W67&gt;Inputs!$B$32),MAX(C67,Inputs!$B$32),W67)</f>
        <v>0</v>
      </c>
      <c r="Z67" s="5">
        <f>IF(AND(I67&lt;=7,X67&gt;Inputs!$B$33),MAX(C67,Inputs!$B$33),X67)</f>
        <v>0</v>
      </c>
      <c r="AA67" s="5">
        <f>IF(W67&gt;Inputs!$B$34,Inputs!$B$34,Y67)</f>
        <v>0</v>
      </c>
      <c r="AB67" s="5">
        <f>IF(Z67&gt;Inputs!$B$34,Inputs!$B$34,Z67)</f>
        <v>0</v>
      </c>
      <c r="AC67" s="5">
        <f>IF(AA67&gt;Inputs!$B$34,Inputs!$B$34,AA67)</f>
        <v>0</v>
      </c>
      <c r="AD67" s="11">
        <f t="shared" si="4"/>
        <v>0</v>
      </c>
      <c r="AE67" s="11">
        <f t="shared" si="5"/>
        <v>0</v>
      </c>
    </row>
    <row r="68" spans="1:31" x14ac:dyDescent="0.25">
      <c r="A68" s="1">
        <f>'Salary and Rating'!A69</f>
        <v>0</v>
      </c>
      <c r="B68" s="1">
        <f>'Salary and Rating'!B69</f>
        <v>0</v>
      </c>
      <c r="C68" s="13">
        <f>'2013-2014'!AD68</f>
        <v>0</v>
      </c>
      <c r="D68" s="5">
        <v>1</v>
      </c>
      <c r="E68" s="5">
        <v>0</v>
      </c>
      <c r="F68" s="5">
        <v>0</v>
      </c>
      <c r="G68" s="5">
        <v>0</v>
      </c>
      <c r="H68" s="5">
        <v>0</v>
      </c>
      <c r="I68" s="5">
        <f>'Salary and Rating'!L69</f>
        <v>0</v>
      </c>
      <c r="J68" s="5">
        <f>IFERROR(IF(VLOOKUP(I68,Inputs!$A$20:$G$29,3,FALSE)="Stipend Award",VLOOKUP(I68,Inputs!$A$7:$G$16,3,FALSE),0),0)</f>
        <v>0</v>
      </c>
      <c r="K68" s="5">
        <f>IFERROR(IF(VLOOKUP(I68,Inputs!$A$20:$G$29,4,FALSE)="Stipend Award",VLOOKUP(I68,Inputs!$A$7:$G$16,4,FALSE),0),0)</f>
        <v>0</v>
      </c>
      <c r="L68" s="5">
        <f>IFERROR(IF(F68=1,IF(VLOOKUP(I68,Inputs!$A$20:$G$29,5,FALSE)="Stipend Award",VLOOKUP(I68,Inputs!$A$7:$G$16,5,FALSE),0),0),0)</f>
        <v>0</v>
      </c>
      <c r="M68" s="5">
        <f>IFERROR(IF(G68=1,IF(VLOOKUP(I68,Inputs!$A$20:$G$29,6,FALSE)="Stipend Award",VLOOKUP(I68,Inputs!$A$7:$G$16,6,FALSE),0),0),0)</f>
        <v>0</v>
      </c>
      <c r="N68" s="5">
        <f>IFERROR(IF(H68=1,IF(VLOOKUP(I68,Inputs!$A$20:$G$29,7,FALSE)="Stipend Award",VLOOKUP(I68,Inputs!$A$7:$G$16,7,FALSE),0),0),0)</f>
        <v>0</v>
      </c>
      <c r="O68" s="5">
        <f>IFERROR(IF(VLOOKUP(I68,Inputs!$A$20:$G$29,3,FALSE)="Base Increase",VLOOKUP(I68,Inputs!$A$7:$G$16,3,FALSE),0),0)</f>
        <v>0</v>
      </c>
      <c r="P68" s="5">
        <f>IFERROR(IF(VLOOKUP(I68,Inputs!$A$20:$G$29,4,FALSE)="Base Increase",VLOOKUP(I68,Inputs!$A$7:$G$16,4,FALSE),0),0)</f>
        <v>0</v>
      </c>
      <c r="Q68" s="5">
        <f>IFERROR(IF(F68=1,IF(VLOOKUP(I68,Inputs!$A$20:$G$29,5,FALSE)="Base Increase",VLOOKUP(I68,Inputs!$A$7:$G$16,5,FALSE),0),0),0)</f>
        <v>0</v>
      </c>
      <c r="R68" s="5">
        <f>IFERROR(IF(G68=1,IF(VLOOKUP(I68,Inputs!$A$20:$G$29,6,FALSE)="Base Increase",VLOOKUP(I68,Inputs!$A$7:$G$16,6,FALSE),0),0),0)</f>
        <v>0</v>
      </c>
      <c r="S68" s="5">
        <f>IFERROR(IF(H68=1,IF(VLOOKUP(I68,Inputs!$A$20:$G$29,7,FALSE)="Base Increase",VLOOKUP(I68,Inputs!$A$7:$G$16,7,FALSE),0),0),0)</f>
        <v>0</v>
      </c>
      <c r="T68" s="5">
        <f t="shared" si="0"/>
        <v>0</v>
      </c>
      <c r="U68" s="5">
        <f t="shared" si="1"/>
        <v>0</v>
      </c>
      <c r="V68" s="5">
        <f t="shared" si="2"/>
        <v>0</v>
      </c>
      <c r="W68" s="5">
        <f t="shared" si="3"/>
        <v>0</v>
      </c>
      <c r="X68" s="5">
        <f>IF(AND(I68&lt;=4,V68&gt;Inputs!$B$32),MAX(C68,Inputs!$B$32),V68)</f>
        <v>0</v>
      </c>
      <c r="Y68" s="5">
        <f>IF(AND(I68&lt;=4,W68&gt;Inputs!$B$32),MAX(C68,Inputs!$B$32),W68)</f>
        <v>0</v>
      </c>
      <c r="Z68" s="5">
        <f>IF(AND(I68&lt;=7,X68&gt;Inputs!$B$33),MAX(C68,Inputs!$B$33),X68)</f>
        <v>0</v>
      </c>
      <c r="AA68" s="5">
        <f>IF(W68&gt;Inputs!$B$34,Inputs!$B$34,Y68)</f>
        <v>0</v>
      </c>
      <c r="AB68" s="5">
        <f>IF(Z68&gt;Inputs!$B$34,Inputs!$B$34,Z68)</f>
        <v>0</v>
      </c>
      <c r="AC68" s="5">
        <f>IF(AA68&gt;Inputs!$B$34,Inputs!$B$34,AA68)</f>
        <v>0</v>
      </c>
      <c r="AD68" s="11">
        <f t="shared" si="4"/>
        <v>0</v>
      </c>
      <c r="AE68" s="11">
        <f t="shared" si="5"/>
        <v>0</v>
      </c>
    </row>
    <row r="69" spans="1:31" x14ac:dyDescent="0.25">
      <c r="A69" s="1">
        <f>'Salary and Rating'!A70</f>
        <v>0</v>
      </c>
      <c r="B69" s="1">
        <f>'Salary and Rating'!B70</f>
        <v>0</v>
      </c>
      <c r="C69" s="13">
        <f>'2013-2014'!AD69</f>
        <v>0</v>
      </c>
      <c r="D69" s="5">
        <v>1</v>
      </c>
      <c r="E69" s="5">
        <v>0</v>
      </c>
      <c r="F69" s="5">
        <v>0</v>
      </c>
      <c r="G69" s="5">
        <v>0</v>
      </c>
      <c r="H69" s="5">
        <v>0</v>
      </c>
      <c r="I69" s="5">
        <f>'Salary and Rating'!L70</f>
        <v>0</v>
      </c>
      <c r="J69" s="5">
        <f>IFERROR(IF(VLOOKUP(I69,Inputs!$A$20:$G$29,3,FALSE)="Stipend Award",VLOOKUP(I69,Inputs!$A$7:$G$16,3,FALSE),0),0)</f>
        <v>0</v>
      </c>
      <c r="K69" s="5">
        <f>IFERROR(IF(VLOOKUP(I69,Inputs!$A$20:$G$29,4,FALSE)="Stipend Award",VLOOKUP(I69,Inputs!$A$7:$G$16,4,FALSE),0),0)</f>
        <v>0</v>
      </c>
      <c r="L69" s="5">
        <f>IFERROR(IF(F69=1,IF(VLOOKUP(I69,Inputs!$A$20:$G$29,5,FALSE)="Stipend Award",VLOOKUP(I69,Inputs!$A$7:$G$16,5,FALSE),0),0),0)</f>
        <v>0</v>
      </c>
      <c r="M69" s="5">
        <f>IFERROR(IF(G69=1,IF(VLOOKUP(I69,Inputs!$A$20:$G$29,6,FALSE)="Stipend Award",VLOOKUP(I69,Inputs!$A$7:$G$16,6,FALSE),0),0),0)</f>
        <v>0</v>
      </c>
      <c r="N69" s="5">
        <f>IFERROR(IF(H69=1,IF(VLOOKUP(I69,Inputs!$A$20:$G$29,7,FALSE)="Stipend Award",VLOOKUP(I69,Inputs!$A$7:$G$16,7,FALSE),0),0),0)</f>
        <v>0</v>
      </c>
      <c r="O69" s="5">
        <f>IFERROR(IF(VLOOKUP(I69,Inputs!$A$20:$G$29,3,FALSE)="Base Increase",VLOOKUP(I69,Inputs!$A$7:$G$16,3,FALSE),0),0)</f>
        <v>0</v>
      </c>
      <c r="P69" s="5">
        <f>IFERROR(IF(VLOOKUP(I69,Inputs!$A$20:$G$29,4,FALSE)="Base Increase",VLOOKUP(I69,Inputs!$A$7:$G$16,4,FALSE),0),0)</f>
        <v>0</v>
      </c>
      <c r="Q69" s="5">
        <f>IFERROR(IF(F69=1,IF(VLOOKUP(I69,Inputs!$A$20:$G$29,5,FALSE)="Base Increase",VLOOKUP(I69,Inputs!$A$7:$G$16,5,FALSE),0),0),0)</f>
        <v>0</v>
      </c>
      <c r="R69" s="5">
        <f>IFERROR(IF(G69=1,IF(VLOOKUP(I69,Inputs!$A$20:$G$29,6,FALSE)="Base Increase",VLOOKUP(I69,Inputs!$A$7:$G$16,6,FALSE),0),0),0)</f>
        <v>0</v>
      </c>
      <c r="S69" s="5">
        <f>IFERROR(IF(H69=1,IF(VLOOKUP(I69,Inputs!$A$20:$G$29,7,FALSE)="Base Increase",VLOOKUP(I69,Inputs!$A$7:$G$16,7,FALSE),0),0),0)</f>
        <v>0</v>
      </c>
      <c r="T69" s="5">
        <f t="shared" ref="T69:T132" si="6">SUM(J69:N69)</f>
        <v>0</v>
      </c>
      <c r="U69" s="5">
        <f t="shared" ref="U69:U132" si="7">SUM(O69:S69)</f>
        <v>0</v>
      </c>
      <c r="V69" s="5">
        <f t="shared" ref="V69:V132" si="8">U69+C69</f>
        <v>0</v>
      </c>
      <c r="W69" s="5">
        <f t="shared" ref="W69:W132" si="9">U69+T69+C69</f>
        <v>0</v>
      </c>
      <c r="X69" s="5">
        <f>IF(AND(I69&lt;=4,V69&gt;Inputs!$B$32),MAX(C69,Inputs!$B$32),V69)</f>
        <v>0</v>
      </c>
      <c r="Y69" s="5">
        <f>IF(AND(I69&lt;=4,W69&gt;Inputs!$B$32),MAX(C69,Inputs!$B$32),W69)</f>
        <v>0</v>
      </c>
      <c r="Z69" s="5">
        <f>IF(AND(I69&lt;=7,X69&gt;Inputs!$B$33),MAX(C69,Inputs!$B$33),X69)</f>
        <v>0</v>
      </c>
      <c r="AA69" s="5">
        <f>IF(W69&gt;Inputs!$B$34,Inputs!$B$34,Y69)</f>
        <v>0</v>
      </c>
      <c r="AB69" s="5">
        <f>IF(Z69&gt;Inputs!$B$34,Inputs!$B$34,Z69)</f>
        <v>0</v>
      </c>
      <c r="AC69" s="5">
        <f>IF(AA69&gt;Inputs!$B$34,Inputs!$B$34,AA69)</f>
        <v>0</v>
      </c>
      <c r="AD69" s="11">
        <f t="shared" ref="AD69:AD132" si="10">IF(E69=0,0,AB69)</f>
        <v>0</v>
      </c>
      <c r="AE69" s="11">
        <f t="shared" ref="AE69:AE132" si="11">IF(E69=0,0,AC69)</f>
        <v>0</v>
      </c>
    </row>
    <row r="70" spans="1:31" x14ac:dyDescent="0.25">
      <c r="A70" s="1">
        <f>'Salary and Rating'!A71</f>
        <v>0</v>
      </c>
      <c r="B70" s="1">
        <f>'Salary and Rating'!B71</f>
        <v>0</v>
      </c>
      <c r="C70" s="13">
        <f>'2013-2014'!AD70</f>
        <v>0</v>
      </c>
      <c r="D70" s="5">
        <v>1</v>
      </c>
      <c r="E70" s="5">
        <v>0</v>
      </c>
      <c r="F70" s="5">
        <v>0</v>
      </c>
      <c r="G70" s="5">
        <v>0</v>
      </c>
      <c r="H70" s="5">
        <v>0</v>
      </c>
      <c r="I70" s="5">
        <f>'Salary and Rating'!L71</f>
        <v>0</v>
      </c>
      <c r="J70" s="5">
        <f>IFERROR(IF(VLOOKUP(I70,Inputs!$A$20:$G$29,3,FALSE)="Stipend Award",VLOOKUP(I70,Inputs!$A$7:$G$16,3,FALSE),0),0)</f>
        <v>0</v>
      </c>
      <c r="K70" s="5">
        <f>IFERROR(IF(VLOOKUP(I70,Inputs!$A$20:$G$29,4,FALSE)="Stipend Award",VLOOKUP(I70,Inputs!$A$7:$G$16,4,FALSE),0),0)</f>
        <v>0</v>
      </c>
      <c r="L70" s="5">
        <f>IFERROR(IF(F70=1,IF(VLOOKUP(I70,Inputs!$A$20:$G$29,5,FALSE)="Stipend Award",VLOOKUP(I70,Inputs!$A$7:$G$16,5,FALSE),0),0),0)</f>
        <v>0</v>
      </c>
      <c r="M70" s="5">
        <f>IFERROR(IF(G70=1,IF(VLOOKUP(I70,Inputs!$A$20:$G$29,6,FALSE)="Stipend Award",VLOOKUP(I70,Inputs!$A$7:$G$16,6,FALSE),0),0),0)</f>
        <v>0</v>
      </c>
      <c r="N70" s="5">
        <f>IFERROR(IF(H70=1,IF(VLOOKUP(I70,Inputs!$A$20:$G$29,7,FALSE)="Stipend Award",VLOOKUP(I70,Inputs!$A$7:$G$16,7,FALSE),0),0),0)</f>
        <v>0</v>
      </c>
      <c r="O70" s="5">
        <f>IFERROR(IF(VLOOKUP(I70,Inputs!$A$20:$G$29,3,FALSE)="Base Increase",VLOOKUP(I70,Inputs!$A$7:$G$16,3,FALSE),0),0)</f>
        <v>0</v>
      </c>
      <c r="P70" s="5">
        <f>IFERROR(IF(VLOOKUP(I70,Inputs!$A$20:$G$29,4,FALSE)="Base Increase",VLOOKUP(I70,Inputs!$A$7:$G$16,4,FALSE),0),0)</f>
        <v>0</v>
      </c>
      <c r="Q70" s="5">
        <f>IFERROR(IF(F70=1,IF(VLOOKUP(I70,Inputs!$A$20:$G$29,5,FALSE)="Base Increase",VLOOKUP(I70,Inputs!$A$7:$G$16,5,FALSE),0),0),0)</f>
        <v>0</v>
      </c>
      <c r="R70" s="5">
        <f>IFERROR(IF(G70=1,IF(VLOOKUP(I70,Inputs!$A$20:$G$29,6,FALSE)="Base Increase",VLOOKUP(I70,Inputs!$A$7:$G$16,6,FALSE),0),0),0)</f>
        <v>0</v>
      </c>
      <c r="S70" s="5">
        <f>IFERROR(IF(H70=1,IF(VLOOKUP(I70,Inputs!$A$20:$G$29,7,FALSE)="Base Increase",VLOOKUP(I70,Inputs!$A$7:$G$16,7,FALSE),0),0),0)</f>
        <v>0</v>
      </c>
      <c r="T70" s="5">
        <f t="shared" si="6"/>
        <v>0</v>
      </c>
      <c r="U70" s="5">
        <f t="shared" si="7"/>
        <v>0</v>
      </c>
      <c r="V70" s="5">
        <f t="shared" si="8"/>
        <v>0</v>
      </c>
      <c r="W70" s="5">
        <f t="shared" si="9"/>
        <v>0</v>
      </c>
      <c r="X70" s="5">
        <f>IF(AND(I70&lt;=4,V70&gt;Inputs!$B$32),MAX(C70,Inputs!$B$32),V70)</f>
        <v>0</v>
      </c>
      <c r="Y70" s="5">
        <f>IF(AND(I70&lt;=4,W70&gt;Inputs!$B$32),MAX(C70,Inputs!$B$32),W70)</f>
        <v>0</v>
      </c>
      <c r="Z70" s="5">
        <f>IF(AND(I70&lt;=7,X70&gt;Inputs!$B$33),MAX(C70,Inputs!$B$33),X70)</f>
        <v>0</v>
      </c>
      <c r="AA70" s="5">
        <f>IF(W70&gt;Inputs!$B$34,Inputs!$B$34,Y70)</f>
        <v>0</v>
      </c>
      <c r="AB70" s="5">
        <f>IF(Z70&gt;Inputs!$B$34,Inputs!$B$34,Z70)</f>
        <v>0</v>
      </c>
      <c r="AC70" s="5">
        <f>IF(AA70&gt;Inputs!$B$34,Inputs!$B$34,AA70)</f>
        <v>0</v>
      </c>
      <c r="AD70" s="11">
        <f t="shared" si="10"/>
        <v>0</v>
      </c>
      <c r="AE70" s="11">
        <f t="shared" si="11"/>
        <v>0</v>
      </c>
    </row>
    <row r="71" spans="1:31" x14ac:dyDescent="0.25">
      <c r="A71" s="1">
        <f>'Salary and Rating'!A72</f>
        <v>0</v>
      </c>
      <c r="B71" s="1">
        <f>'Salary and Rating'!B72</f>
        <v>0</v>
      </c>
      <c r="C71" s="13">
        <f>'2013-2014'!AD71</f>
        <v>0</v>
      </c>
      <c r="D71" s="5">
        <v>1</v>
      </c>
      <c r="E71" s="5">
        <v>0</v>
      </c>
      <c r="F71" s="5">
        <v>0</v>
      </c>
      <c r="G71" s="5">
        <v>0</v>
      </c>
      <c r="H71" s="5">
        <v>0</v>
      </c>
      <c r="I71" s="5">
        <f>'Salary and Rating'!L72</f>
        <v>0</v>
      </c>
      <c r="J71" s="5">
        <f>IFERROR(IF(VLOOKUP(I71,Inputs!$A$20:$G$29,3,FALSE)="Stipend Award",VLOOKUP(I71,Inputs!$A$7:$G$16,3,FALSE),0),0)</f>
        <v>0</v>
      </c>
      <c r="K71" s="5">
        <f>IFERROR(IF(VLOOKUP(I71,Inputs!$A$20:$G$29,4,FALSE)="Stipend Award",VLOOKUP(I71,Inputs!$A$7:$G$16,4,FALSE),0),0)</f>
        <v>0</v>
      </c>
      <c r="L71" s="5">
        <f>IFERROR(IF(F71=1,IF(VLOOKUP(I71,Inputs!$A$20:$G$29,5,FALSE)="Stipend Award",VLOOKUP(I71,Inputs!$A$7:$G$16,5,FALSE),0),0),0)</f>
        <v>0</v>
      </c>
      <c r="M71" s="5">
        <f>IFERROR(IF(G71=1,IF(VLOOKUP(I71,Inputs!$A$20:$G$29,6,FALSE)="Stipend Award",VLOOKUP(I71,Inputs!$A$7:$G$16,6,FALSE),0),0),0)</f>
        <v>0</v>
      </c>
      <c r="N71" s="5">
        <f>IFERROR(IF(H71=1,IF(VLOOKUP(I71,Inputs!$A$20:$G$29,7,FALSE)="Stipend Award",VLOOKUP(I71,Inputs!$A$7:$G$16,7,FALSE),0),0),0)</f>
        <v>0</v>
      </c>
      <c r="O71" s="5">
        <f>IFERROR(IF(VLOOKUP(I71,Inputs!$A$20:$G$29,3,FALSE)="Base Increase",VLOOKUP(I71,Inputs!$A$7:$G$16,3,FALSE),0),0)</f>
        <v>0</v>
      </c>
      <c r="P71" s="5">
        <f>IFERROR(IF(VLOOKUP(I71,Inputs!$A$20:$G$29,4,FALSE)="Base Increase",VLOOKUP(I71,Inputs!$A$7:$G$16,4,FALSE),0),0)</f>
        <v>0</v>
      </c>
      <c r="Q71" s="5">
        <f>IFERROR(IF(F71=1,IF(VLOOKUP(I71,Inputs!$A$20:$G$29,5,FALSE)="Base Increase",VLOOKUP(I71,Inputs!$A$7:$G$16,5,FALSE),0),0),0)</f>
        <v>0</v>
      </c>
      <c r="R71" s="5">
        <f>IFERROR(IF(G71=1,IF(VLOOKUP(I71,Inputs!$A$20:$G$29,6,FALSE)="Base Increase",VLOOKUP(I71,Inputs!$A$7:$G$16,6,FALSE),0),0),0)</f>
        <v>0</v>
      </c>
      <c r="S71" s="5">
        <f>IFERROR(IF(H71=1,IF(VLOOKUP(I71,Inputs!$A$20:$G$29,7,FALSE)="Base Increase",VLOOKUP(I71,Inputs!$A$7:$G$16,7,FALSE),0),0),0)</f>
        <v>0</v>
      </c>
      <c r="T71" s="5">
        <f t="shared" si="6"/>
        <v>0</v>
      </c>
      <c r="U71" s="5">
        <f t="shared" si="7"/>
        <v>0</v>
      </c>
      <c r="V71" s="5">
        <f t="shared" si="8"/>
        <v>0</v>
      </c>
      <c r="W71" s="5">
        <f t="shared" si="9"/>
        <v>0</v>
      </c>
      <c r="X71" s="5">
        <f>IF(AND(I71&lt;=4,V71&gt;Inputs!$B$32),MAX(C71,Inputs!$B$32),V71)</f>
        <v>0</v>
      </c>
      <c r="Y71" s="5">
        <f>IF(AND(I71&lt;=4,W71&gt;Inputs!$B$32),MAX(C71,Inputs!$B$32),W71)</f>
        <v>0</v>
      </c>
      <c r="Z71" s="5">
        <f>IF(AND(I71&lt;=7,X71&gt;Inputs!$B$33),MAX(C71,Inputs!$B$33),X71)</f>
        <v>0</v>
      </c>
      <c r="AA71" s="5">
        <f>IF(W71&gt;Inputs!$B$34,Inputs!$B$34,Y71)</f>
        <v>0</v>
      </c>
      <c r="AB71" s="5">
        <f>IF(Z71&gt;Inputs!$B$34,Inputs!$B$34,Z71)</f>
        <v>0</v>
      </c>
      <c r="AC71" s="5">
        <f>IF(AA71&gt;Inputs!$B$34,Inputs!$B$34,AA71)</f>
        <v>0</v>
      </c>
      <c r="AD71" s="11">
        <f t="shared" si="10"/>
        <v>0</v>
      </c>
      <c r="AE71" s="11">
        <f t="shared" si="11"/>
        <v>0</v>
      </c>
    </row>
    <row r="72" spans="1:31" x14ac:dyDescent="0.25">
      <c r="A72" s="1">
        <f>'Salary and Rating'!A73</f>
        <v>0</v>
      </c>
      <c r="B72" s="1">
        <f>'Salary and Rating'!B73</f>
        <v>0</v>
      </c>
      <c r="C72" s="13">
        <f>'2013-2014'!AD72</f>
        <v>0</v>
      </c>
      <c r="D72" s="5">
        <v>1</v>
      </c>
      <c r="E72" s="5">
        <v>0</v>
      </c>
      <c r="F72" s="5">
        <v>0</v>
      </c>
      <c r="G72" s="5">
        <v>0</v>
      </c>
      <c r="H72" s="5">
        <v>0</v>
      </c>
      <c r="I72" s="5">
        <f>'Salary and Rating'!L73</f>
        <v>0</v>
      </c>
      <c r="J72" s="5">
        <f>IFERROR(IF(VLOOKUP(I72,Inputs!$A$20:$G$29,3,FALSE)="Stipend Award",VLOOKUP(I72,Inputs!$A$7:$G$16,3,FALSE),0),0)</f>
        <v>0</v>
      </c>
      <c r="K72" s="5">
        <f>IFERROR(IF(VLOOKUP(I72,Inputs!$A$20:$G$29,4,FALSE)="Stipend Award",VLOOKUP(I72,Inputs!$A$7:$G$16,4,FALSE),0),0)</f>
        <v>0</v>
      </c>
      <c r="L72" s="5">
        <f>IFERROR(IF(F72=1,IF(VLOOKUP(I72,Inputs!$A$20:$G$29,5,FALSE)="Stipend Award",VLOOKUP(I72,Inputs!$A$7:$G$16,5,FALSE),0),0),0)</f>
        <v>0</v>
      </c>
      <c r="M72" s="5">
        <f>IFERROR(IF(G72=1,IF(VLOOKUP(I72,Inputs!$A$20:$G$29,6,FALSE)="Stipend Award",VLOOKUP(I72,Inputs!$A$7:$G$16,6,FALSE),0),0),0)</f>
        <v>0</v>
      </c>
      <c r="N72" s="5">
        <f>IFERROR(IF(H72=1,IF(VLOOKUP(I72,Inputs!$A$20:$G$29,7,FALSE)="Stipend Award",VLOOKUP(I72,Inputs!$A$7:$G$16,7,FALSE),0),0),0)</f>
        <v>0</v>
      </c>
      <c r="O72" s="5">
        <f>IFERROR(IF(VLOOKUP(I72,Inputs!$A$20:$G$29,3,FALSE)="Base Increase",VLOOKUP(I72,Inputs!$A$7:$G$16,3,FALSE),0),0)</f>
        <v>0</v>
      </c>
      <c r="P72" s="5">
        <f>IFERROR(IF(VLOOKUP(I72,Inputs!$A$20:$G$29,4,FALSE)="Base Increase",VLOOKUP(I72,Inputs!$A$7:$G$16,4,FALSE),0),0)</f>
        <v>0</v>
      </c>
      <c r="Q72" s="5">
        <f>IFERROR(IF(F72=1,IF(VLOOKUP(I72,Inputs!$A$20:$G$29,5,FALSE)="Base Increase",VLOOKUP(I72,Inputs!$A$7:$G$16,5,FALSE),0),0),0)</f>
        <v>0</v>
      </c>
      <c r="R72" s="5">
        <f>IFERROR(IF(G72=1,IF(VLOOKUP(I72,Inputs!$A$20:$G$29,6,FALSE)="Base Increase",VLOOKUP(I72,Inputs!$A$7:$G$16,6,FALSE),0),0),0)</f>
        <v>0</v>
      </c>
      <c r="S72" s="5">
        <f>IFERROR(IF(H72=1,IF(VLOOKUP(I72,Inputs!$A$20:$G$29,7,FALSE)="Base Increase",VLOOKUP(I72,Inputs!$A$7:$G$16,7,FALSE),0),0),0)</f>
        <v>0</v>
      </c>
      <c r="T72" s="5">
        <f t="shared" si="6"/>
        <v>0</v>
      </c>
      <c r="U72" s="5">
        <f t="shared" si="7"/>
        <v>0</v>
      </c>
      <c r="V72" s="5">
        <f t="shared" si="8"/>
        <v>0</v>
      </c>
      <c r="W72" s="5">
        <f t="shared" si="9"/>
        <v>0</v>
      </c>
      <c r="X72" s="5">
        <f>IF(AND(I72&lt;=4,V72&gt;Inputs!$B$32),MAX(C72,Inputs!$B$32),V72)</f>
        <v>0</v>
      </c>
      <c r="Y72" s="5">
        <f>IF(AND(I72&lt;=4,W72&gt;Inputs!$B$32),MAX(C72,Inputs!$B$32),W72)</f>
        <v>0</v>
      </c>
      <c r="Z72" s="5">
        <f>IF(AND(I72&lt;=7,X72&gt;Inputs!$B$33),MAX(C72,Inputs!$B$33),X72)</f>
        <v>0</v>
      </c>
      <c r="AA72" s="5">
        <f>IF(W72&gt;Inputs!$B$34,Inputs!$B$34,Y72)</f>
        <v>0</v>
      </c>
      <c r="AB72" s="5">
        <f>IF(Z72&gt;Inputs!$B$34,Inputs!$B$34,Z72)</f>
        <v>0</v>
      </c>
      <c r="AC72" s="5">
        <f>IF(AA72&gt;Inputs!$B$34,Inputs!$B$34,AA72)</f>
        <v>0</v>
      </c>
      <c r="AD72" s="11">
        <f t="shared" si="10"/>
        <v>0</v>
      </c>
      <c r="AE72" s="11">
        <f t="shared" si="11"/>
        <v>0</v>
      </c>
    </row>
    <row r="73" spans="1:31" x14ac:dyDescent="0.25">
      <c r="A73" s="1">
        <f>'Salary and Rating'!A74</f>
        <v>0</v>
      </c>
      <c r="B73" s="1">
        <f>'Salary and Rating'!B74</f>
        <v>0</v>
      </c>
      <c r="C73" s="13">
        <f>'2013-2014'!AD73</f>
        <v>0</v>
      </c>
      <c r="D73" s="5">
        <v>1</v>
      </c>
      <c r="E73" s="5">
        <v>0</v>
      </c>
      <c r="F73" s="5">
        <v>0</v>
      </c>
      <c r="G73" s="5">
        <v>0</v>
      </c>
      <c r="H73" s="5">
        <v>0</v>
      </c>
      <c r="I73" s="5">
        <f>'Salary and Rating'!L74</f>
        <v>0</v>
      </c>
      <c r="J73" s="5">
        <f>IFERROR(IF(VLOOKUP(I73,Inputs!$A$20:$G$29,3,FALSE)="Stipend Award",VLOOKUP(I73,Inputs!$A$7:$G$16,3,FALSE),0),0)</f>
        <v>0</v>
      </c>
      <c r="K73" s="5">
        <f>IFERROR(IF(VLOOKUP(I73,Inputs!$A$20:$G$29,4,FALSE)="Stipend Award",VLOOKUP(I73,Inputs!$A$7:$G$16,4,FALSE),0),0)</f>
        <v>0</v>
      </c>
      <c r="L73" s="5">
        <f>IFERROR(IF(F73=1,IF(VLOOKUP(I73,Inputs!$A$20:$G$29,5,FALSE)="Stipend Award",VLOOKUP(I73,Inputs!$A$7:$G$16,5,FALSE),0),0),0)</f>
        <v>0</v>
      </c>
      <c r="M73" s="5">
        <f>IFERROR(IF(G73=1,IF(VLOOKUP(I73,Inputs!$A$20:$G$29,6,FALSE)="Stipend Award",VLOOKUP(I73,Inputs!$A$7:$G$16,6,FALSE),0),0),0)</f>
        <v>0</v>
      </c>
      <c r="N73" s="5">
        <f>IFERROR(IF(H73=1,IF(VLOOKUP(I73,Inputs!$A$20:$G$29,7,FALSE)="Stipend Award",VLOOKUP(I73,Inputs!$A$7:$G$16,7,FALSE),0),0),0)</f>
        <v>0</v>
      </c>
      <c r="O73" s="5">
        <f>IFERROR(IF(VLOOKUP(I73,Inputs!$A$20:$G$29,3,FALSE)="Base Increase",VLOOKUP(I73,Inputs!$A$7:$G$16,3,FALSE),0),0)</f>
        <v>0</v>
      </c>
      <c r="P73" s="5">
        <f>IFERROR(IF(VLOOKUP(I73,Inputs!$A$20:$G$29,4,FALSE)="Base Increase",VLOOKUP(I73,Inputs!$A$7:$G$16,4,FALSE),0),0)</f>
        <v>0</v>
      </c>
      <c r="Q73" s="5">
        <f>IFERROR(IF(F73=1,IF(VLOOKUP(I73,Inputs!$A$20:$G$29,5,FALSE)="Base Increase",VLOOKUP(I73,Inputs!$A$7:$G$16,5,FALSE),0),0),0)</f>
        <v>0</v>
      </c>
      <c r="R73" s="5">
        <f>IFERROR(IF(G73=1,IF(VLOOKUP(I73,Inputs!$A$20:$G$29,6,FALSE)="Base Increase",VLOOKUP(I73,Inputs!$A$7:$G$16,6,FALSE),0),0),0)</f>
        <v>0</v>
      </c>
      <c r="S73" s="5">
        <f>IFERROR(IF(H73=1,IF(VLOOKUP(I73,Inputs!$A$20:$G$29,7,FALSE)="Base Increase",VLOOKUP(I73,Inputs!$A$7:$G$16,7,FALSE),0),0),0)</f>
        <v>0</v>
      </c>
      <c r="T73" s="5">
        <f t="shared" si="6"/>
        <v>0</v>
      </c>
      <c r="U73" s="5">
        <f t="shared" si="7"/>
        <v>0</v>
      </c>
      <c r="V73" s="5">
        <f t="shared" si="8"/>
        <v>0</v>
      </c>
      <c r="W73" s="5">
        <f t="shared" si="9"/>
        <v>0</v>
      </c>
      <c r="X73" s="5">
        <f>IF(AND(I73&lt;=4,V73&gt;Inputs!$B$32),MAX(C73,Inputs!$B$32),V73)</f>
        <v>0</v>
      </c>
      <c r="Y73" s="5">
        <f>IF(AND(I73&lt;=4,W73&gt;Inputs!$B$32),MAX(C73,Inputs!$B$32),W73)</f>
        <v>0</v>
      </c>
      <c r="Z73" s="5">
        <f>IF(AND(I73&lt;=7,X73&gt;Inputs!$B$33),MAX(C73,Inputs!$B$33),X73)</f>
        <v>0</v>
      </c>
      <c r="AA73" s="5">
        <f>IF(W73&gt;Inputs!$B$34,Inputs!$B$34,Y73)</f>
        <v>0</v>
      </c>
      <c r="AB73" s="5">
        <f>IF(Z73&gt;Inputs!$B$34,Inputs!$B$34,Z73)</f>
        <v>0</v>
      </c>
      <c r="AC73" s="5">
        <f>IF(AA73&gt;Inputs!$B$34,Inputs!$B$34,AA73)</f>
        <v>0</v>
      </c>
      <c r="AD73" s="11">
        <f t="shared" si="10"/>
        <v>0</v>
      </c>
      <c r="AE73" s="11">
        <f t="shared" si="11"/>
        <v>0</v>
      </c>
    </row>
    <row r="74" spans="1:31" x14ac:dyDescent="0.25">
      <c r="A74" s="1">
        <f>'Salary and Rating'!A75</f>
        <v>0</v>
      </c>
      <c r="B74" s="1">
        <f>'Salary and Rating'!B75</f>
        <v>0</v>
      </c>
      <c r="C74" s="13">
        <f>'2013-2014'!AD74</f>
        <v>0</v>
      </c>
      <c r="D74" s="5">
        <v>1</v>
      </c>
      <c r="E74" s="5">
        <v>0</v>
      </c>
      <c r="F74" s="5">
        <v>0</v>
      </c>
      <c r="G74" s="5">
        <v>0</v>
      </c>
      <c r="H74" s="5">
        <v>0</v>
      </c>
      <c r="I74" s="5">
        <f>'Salary and Rating'!L75</f>
        <v>0</v>
      </c>
      <c r="J74" s="5">
        <f>IFERROR(IF(VLOOKUP(I74,Inputs!$A$20:$G$29,3,FALSE)="Stipend Award",VLOOKUP(I74,Inputs!$A$7:$G$16,3,FALSE),0),0)</f>
        <v>0</v>
      </c>
      <c r="K74" s="5">
        <f>IFERROR(IF(VLOOKUP(I74,Inputs!$A$20:$G$29,4,FALSE)="Stipend Award",VLOOKUP(I74,Inputs!$A$7:$G$16,4,FALSE),0),0)</f>
        <v>0</v>
      </c>
      <c r="L74" s="5">
        <f>IFERROR(IF(F74=1,IF(VLOOKUP(I74,Inputs!$A$20:$G$29,5,FALSE)="Stipend Award",VLOOKUP(I74,Inputs!$A$7:$G$16,5,FALSE),0),0),0)</f>
        <v>0</v>
      </c>
      <c r="M74" s="5">
        <f>IFERROR(IF(G74=1,IF(VLOOKUP(I74,Inputs!$A$20:$G$29,6,FALSE)="Stipend Award",VLOOKUP(I74,Inputs!$A$7:$G$16,6,FALSE),0),0),0)</f>
        <v>0</v>
      </c>
      <c r="N74" s="5">
        <f>IFERROR(IF(H74=1,IF(VLOOKUP(I74,Inputs!$A$20:$G$29,7,FALSE)="Stipend Award",VLOOKUP(I74,Inputs!$A$7:$G$16,7,FALSE),0),0),0)</f>
        <v>0</v>
      </c>
      <c r="O74" s="5">
        <f>IFERROR(IF(VLOOKUP(I74,Inputs!$A$20:$G$29,3,FALSE)="Base Increase",VLOOKUP(I74,Inputs!$A$7:$G$16,3,FALSE),0),0)</f>
        <v>0</v>
      </c>
      <c r="P74" s="5">
        <f>IFERROR(IF(VLOOKUP(I74,Inputs!$A$20:$G$29,4,FALSE)="Base Increase",VLOOKUP(I74,Inputs!$A$7:$G$16,4,FALSE),0),0)</f>
        <v>0</v>
      </c>
      <c r="Q74" s="5">
        <f>IFERROR(IF(F74=1,IF(VLOOKUP(I74,Inputs!$A$20:$G$29,5,FALSE)="Base Increase",VLOOKUP(I74,Inputs!$A$7:$G$16,5,FALSE),0),0),0)</f>
        <v>0</v>
      </c>
      <c r="R74" s="5">
        <f>IFERROR(IF(G74=1,IF(VLOOKUP(I74,Inputs!$A$20:$G$29,6,FALSE)="Base Increase",VLOOKUP(I74,Inputs!$A$7:$G$16,6,FALSE),0),0),0)</f>
        <v>0</v>
      </c>
      <c r="S74" s="5">
        <f>IFERROR(IF(H74=1,IF(VLOOKUP(I74,Inputs!$A$20:$G$29,7,FALSE)="Base Increase",VLOOKUP(I74,Inputs!$A$7:$G$16,7,FALSE),0),0),0)</f>
        <v>0</v>
      </c>
      <c r="T74" s="5">
        <f t="shared" si="6"/>
        <v>0</v>
      </c>
      <c r="U74" s="5">
        <f t="shared" si="7"/>
        <v>0</v>
      </c>
      <c r="V74" s="5">
        <f t="shared" si="8"/>
        <v>0</v>
      </c>
      <c r="W74" s="5">
        <f t="shared" si="9"/>
        <v>0</v>
      </c>
      <c r="X74" s="5">
        <f>IF(AND(I74&lt;=4,V74&gt;Inputs!$B$32),MAX(C74,Inputs!$B$32),V74)</f>
        <v>0</v>
      </c>
      <c r="Y74" s="5">
        <f>IF(AND(I74&lt;=4,W74&gt;Inputs!$B$32),MAX(C74,Inputs!$B$32),W74)</f>
        <v>0</v>
      </c>
      <c r="Z74" s="5">
        <f>IF(AND(I74&lt;=7,X74&gt;Inputs!$B$33),MAX(C74,Inputs!$B$33),X74)</f>
        <v>0</v>
      </c>
      <c r="AA74" s="5">
        <f>IF(W74&gt;Inputs!$B$34,Inputs!$B$34,Y74)</f>
        <v>0</v>
      </c>
      <c r="AB74" s="5">
        <f>IF(Z74&gt;Inputs!$B$34,Inputs!$B$34,Z74)</f>
        <v>0</v>
      </c>
      <c r="AC74" s="5">
        <f>IF(AA74&gt;Inputs!$B$34,Inputs!$B$34,AA74)</f>
        <v>0</v>
      </c>
      <c r="AD74" s="11">
        <f t="shared" si="10"/>
        <v>0</v>
      </c>
      <c r="AE74" s="11">
        <f t="shared" si="11"/>
        <v>0</v>
      </c>
    </row>
    <row r="75" spans="1:31" x14ac:dyDescent="0.25">
      <c r="A75" s="1">
        <f>'Salary and Rating'!A76</f>
        <v>0</v>
      </c>
      <c r="B75" s="1">
        <f>'Salary and Rating'!B76</f>
        <v>0</v>
      </c>
      <c r="C75" s="13">
        <f>'2013-2014'!AD75</f>
        <v>0</v>
      </c>
      <c r="D75" s="5">
        <v>1</v>
      </c>
      <c r="E75" s="5">
        <v>0</v>
      </c>
      <c r="F75" s="5">
        <v>0</v>
      </c>
      <c r="G75" s="5">
        <v>0</v>
      </c>
      <c r="H75" s="5">
        <v>0</v>
      </c>
      <c r="I75" s="5">
        <f>'Salary and Rating'!L76</f>
        <v>0</v>
      </c>
      <c r="J75" s="5">
        <f>IFERROR(IF(VLOOKUP(I75,Inputs!$A$20:$G$29,3,FALSE)="Stipend Award",VLOOKUP(I75,Inputs!$A$7:$G$16,3,FALSE),0),0)</f>
        <v>0</v>
      </c>
      <c r="K75" s="5">
        <f>IFERROR(IF(VLOOKUP(I75,Inputs!$A$20:$G$29,4,FALSE)="Stipend Award",VLOOKUP(I75,Inputs!$A$7:$G$16,4,FALSE),0),0)</f>
        <v>0</v>
      </c>
      <c r="L75" s="5">
        <f>IFERROR(IF(F75=1,IF(VLOOKUP(I75,Inputs!$A$20:$G$29,5,FALSE)="Stipend Award",VLOOKUP(I75,Inputs!$A$7:$G$16,5,FALSE),0),0),0)</f>
        <v>0</v>
      </c>
      <c r="M75" s="5">
        <f>IFERROR(IF(G75=1,IF(VLOOKUP(I75,Inputs!$A$20:$G$29,6,FALSE)="Stipend Award",VLOOKUP(I75,Inputs!$A$7:$G$16,6,FALSE),0),0),0)</f>
        <v>0</v>
      </c>
      <c r="N75" s="5">
        <f>IFERROR(IF(H75=1,IF(VLOOKUP(I75,Inputs!$A$20:$G$29,7,FALSE)="Stipend Award",VLOOKUP(I75,Inputs!$A$7:$G$16,7,FALSE),0),0),0)</f>
        <v>0</v>
      </c>
      <c r="O75" s="5">
        <f>IFERROR(IF(VLOOKUP(I75,Inputs!$A$20:$G$29,3,FALSE)="Base Increase",VLOOKUP(I75,Inputs!$A$7:$G$16,3,FALSE),0),0)</f>
        <v>0</v>
      </c>
      <c r="P75" s="5">
        <f>IFERROR(IF(VLOOKUP(I75,Inputs!$A$20:$G$29,4,FALSE)="Base Increase",VLOOKUP(I75,Inputs!$A$7:$G$16,4,FALSE),0),0)</f>
        <v>0</v>
      </c>
      <c r="Q75" s="5">
        <f>IFERROR(IF(F75=1,IF(VLOOKUP(I75,Inputs!$A$20:$G$29,5,FALSE)="Base Increase",VLOOKUP(I75,Inputs!$A$7:$G$16,5,FALSE),0),0),0)</f>
        <v>0</v>
      </c>
      <c r="R75" s="5">
        <f>IFERROR(IF(G75=1,IF(VLOOKUP(I75,Inputs!$A$20:$G$29,6,FALSE)="Base Increase",VLOOKUP(I75,Inputs!$A$7:$G$16,6,FALSE),0),0),0)</f>
        <v>0</v>
      </c>
      <c r="S75" s="5">
        <f>IFERROR(IF(H75=1,IF(VLOOKUP(I75,Inputs!$A$20:$G$29,7,FALSE)="Base Increase",VLOOKUP(I75,Inputs!$A$7:$G$16,7,FALSE),0),0),0)</f>
        <v>0</v>
      </c>
      <c r="T75" s="5">
        <f t="shared" si="6"/>
        <v>0</v>
      </c>
      <c r="U75" s="5">
        <f t="shared" si="7"/>
        <v>0</v>
      </c>
      <c r="V75" s="5">
        <f t="shared" si="8"/>
        <v>0</v>
      </c>
      <c r="W75" s="5">
        <f t="shared" si="9"/>
        <v>0</v>
      </c>
      <c r="X75" s="5">
        <f>IF(AND(I75&lt;=4,V75&gt;Inputs!$B$32),MAX(C75,Inputs!$B$32),V75)</f>
        <v>0</v>
      </c>
      <c r="Y75" s="5">
        <f>IF(AND(I75&lt;=4,W75&gt;Inputs!$B$32),MAX(C75,Inputs!$B$32),W75)</f>
        <v>0</v>
      </c>
      <c r="Z75" s="5">
        <f>IF(AND(I75&lt;=7,X75&gt;Inputs!$B$33),MAX(C75,Inputs!$B$33),X75)</f>
        <v>0</v>
      </c>
      <c r="AA75" s="5">
        <f>IF(W75&gt;Inputs!$B$34,Inputs!$B$34,Y75)</f>
        <v>0</v>
      </c>
      <c r="AB75" s="5">
        <f>IF(Z75&gt;Inputs!$B$34,Inputs!$B$34,Z75)</f>
        <v>0</v>
      </c>
      <c r="AC75" s="5">
        <f>IF(AA75&gt;Inputs!$B$34,Inputs!$B$34,AA75)</f>
        <v>0</v>
      </c>
      <c r="AD75" s="11">
        <f t="shared" si="10"/>
        <v>0</v>
      </c>
      <c r="AE75" s="11">
        <f t="shared" si="11"/>
        <v>0</v>
      </c>
    </row>
    <row r="76" spans="1:31" x14ac:dyDescent="0.25">
      <c r="A76" s="1">
        <f>'Salary and Rating'!A77</f>
        <v>0</v>
      </c>
      <c r="B76" s="1">
        <f>'Salary and Rating'!B77</f>
        <v>0</v>
      </c>
      <c r="C76" s="13">
        <f>'2013-2014'!AD76</f>
        <v>0</v>
      </c>
      <c r="D76" s="5">
        <v>1</v>
      </c>
      <c r="E76" s="5">
        <v>0</v>
      </c>
      <c r="F76" s="5">
        <v>0</v>
      </c>
      <c r="G76" s="5">
        <v>0</v>
      </c>
      <c r="H76" s="5">
        <v>0</v>
      </c>
      <c r="I76" s="5">
        <f>'Salary and Rating'!L77</f>
        <v>0</v>
      </c>
      <c r="J76" s="5">
        <f>IFERROR(IF(VLOOKUP(I76,Inputs!$A$20:$G$29,3,FALSE)="Stipend Award",VLOOKUP(I76,Inputs!$A$7:$G$16,3,FALSE),0),0)</f>
        <v>0</v>
      </c>
      <c r="K76" s="5">
        <f>IFERROR(IF(VLOOKUP(I76,Inputs!$A$20:$G$29,4,FALSE)="Stipend Award",VLOOKUP(I76,Inputs!$A$7:$G$16,4,FALSE),0),0)</f>
        <v>0</v>
      </c>
      <c r="L76" s="5">
        <f>IFERROR(IF(F76=1,IF(VLOOKUP(I76,Inputs!$A$20:$G$29,5,FALSE)="Stipend Award",VLOOKUP(I76,Inputs!$A$7:$G$16,5,FALSE),0),0),0)</f>
        <v>0</v>
      </c>
      <c r="M76" s="5">
        <f>IFERROR(IF(G76=1,IF(VLOOKUP(I76,Inputs!$A$20:$G$29,6,FALSE)="Stipend Award",VLOOKUP(I76,Inputs!$A$7:$G$16,6,FALSE),0),0),0)</f>
        <v>0</v>
      </c>
      <c r="N76" s="5">
        <f>IFERROR(IF(H76=1,IF(VLOOKUP(I76,Inputs!$A$20:$G$29,7,FALSE)="Stipend Award",VLOOKUP(I76,Inputs!$A$7:$G$16,7,FALSE),0),0),0)</f>
        <v>0</v>
      </c>
      <c r="O76" s="5">
        <f>IFERROR(IF(VLOOKUP(I76,Inputs!$A$20:$G$29,3,FALSE)="Base Increase",VLOOKUP(I76,Inputs!$A$7:$G$16,3,FALSE),0),0)</f>
        <v>0</v>
      </c>
      <c r="P76" s="5">
        <f>IFERROR(IF(VLOOKUP(I76,Inputs!$A$20:$G$29,4,FALSE)="Base Increase",VLOOKUP(I76,Inputs!$A$7:$G$16,4,FALSE),0),0)</f>
        <v>0</v>
      </c>
      <c r="Q76" s="5">
        <f>IFERROR(IF(F76=1,IF(VLOOKUP(I76,Inputs!$A$20:$G$29,5,FALSE)="Base Increase",VLOOKUP(I76,Inputs!$A$7:$G$16,5,FALSE),0),0),0)</f>
        <v>0</v>
      </c>
      <c r="R76" s="5">
        <f>IFERROR(IF(G76=1,IF(VLOOKUP(I76,Inputs!$A$20:$G$29,6,FALSE)="Base Increase",VLOOKUP(I76,Inputs!$A$7:$G$16,6,FALSE),0),0),0)</f>
        <v>0</v>
      </c>
      <c r="S76" s="5">
        <f>IFERROR(IF(H76=1,IF(VLOOKUP(I76,Inputs!$A$20:$G$29,7,FALSE)="Base Increase",VLOOKUP(I76,Inputs!$A$7:$G$16,7,FALSE),0),0),0)</f>
        <v>0</v>
      </c>
      <c r="T76" s="5">
        <f t="shared" si="6"/>
        <v>0</v>
      </c>
      <c r="U76" s="5">
        <f t="shared" si="7"/>
        <v>0</v>
      </c>
      <c r="V76" s="5">
        <f t="shared" si="8"/>
        <v>0</v>
      </c>
      <c r="W76" s="5">
        <f t="shared" si="9"/>
        <v>0</v>
      </c>
      <c r="X76" s="5">
        <f>IF(AND(I76&lt;=4,V76&gt;Inputs!$B$32),MAX(C76,Inputs!$B$32),V76)</f>
        <v>0</v>
      </c>
      <c r="Y76" s="5">
        <f>IF(AND(I76&lt;=4,W76&gt;Inputs!$B$32),MAX(C76,Inputs!$B$32),W76)</f>
        <v>0</v>
      </c>
      <c r="Z76" s="5">
        <f>IF(AND(I76&lt;=7,X76&gt;Inputs!$B$33),MAX(C76,Inputs!$B$33),X76)</f>
        <v>0</v>
      </c>
      <c r="AA76" s="5">
        <f>IF(W76&gt;Inputs!$B$34,Inputs!$B$34,Y76)</f>
        <v>0</v>
      </c>
      <c r="AB76" s="5">
        <f>IF(Z76&gt;Inputs!$B$34,Inputs!$B$34,Z76)</f>
        <v>0</v>
      </c>
      <c r="AC76" s="5">
        <f>IF(AA76&gt;Inputs!$B$34,Inputs!$B$34,AA76)</f>
        <v>0</v>
      </c>
      <c r="AD76" s="11">
        <f t="shared" si="10"/>
        <v>0</v>
      </c>
      <c r="AE76" s="11">
        <f t="shared" si="11"/>
        <v>0</v>
      </c>
    </row>
    <row r="77" spans="1:31" x14ac:dyDescent="0.25">
      <c r="A77" s="1">
        <f>'Salary and Rating'!A78</f>
        <v>0</v>
      </c>
      <c r="B77" s="1">
        <f>'Salary and Rating'!B78</f>
        <v>0</v>
      </c>
      <c r="C77" s="13">
        <f>'2013-2014'!AD77</f>
        <v>0</v>
      </c>
      <c r="D77" s="5">
        <v>1</v>
      </c>
      <c r="E77" s="5">
        <v>0</v>
      </c>
      <c r="F77" s="5">
        <v>0</v>
      </c>
      <c r="G77" s="5">
        <v>0</v>
      </c>
      <c r="H77" s="5">
        <v>0</v>
      </c>
      <c r="I77" s="5">
        <f>'Salary and Rating'!L78</f>
        <v>0</v>
      </c>
      <c r="J77" s="5">
        <f>IFERROR(IF(VLOOKUP(I77,Inputs!$A$20:$G$29,3,FALSE)="Stipend Award",VLOOKUP(I77,Inputs!$A$7:$G$16,3,FALSE),0),0)</f>
        <v>0</v>
      </c>
      <c r="K77" s="5">
        <f>IFERROR(IF(VLOOKUP(I77,Inputs!$A$20:$G$29,4,FALSE)="Stipend Award",VLOOKUP(I77,Inputs!$A$7:$G$16,4,FALSE),0),0)</f>
        <v>0</v>
      </c>
      <c r="L77" s="5">
        <f>IFERROR(IF(F77=1,IF(VLOOKUP(I77,Inputs!$A$20:$G$29,5,FALSE)="Stipend Award",VLOOKUP(I77,Inputs!$A$7:$G$16,5,FALSE),0),0),0)</f>
        <v>0</v>
      </c>
      <c r="M77" s="5">
        <f>IFERROR(IF(G77=1,IF(VLOOKUP(I77,Inputs!$A$20:$G$29,6,FALSE)="Stipend Award",VLOOKUP(I77,Inputs!$A$7:$G$16,6,FALSE),0),0),0)</f>
        <v>0</v>
      </c>
      <c r="N77" s="5">
        <f>IFERROR(IF(H77=1,IF(VLOOKUP(I77,Inputs!$A$20:$G$29,7,FALSE)="Stipend Award",VLOOKUP(I77,Inputs!$A$7:$G$16,7,FALSE),0),0),0)</f>
        <v>0</v>
      </c>
      <c r="O77" s="5">
        <f>IFERROR(IF(VLOOKUP(I77,Inputs!$A$20:$G$29,3,FALSE)="Base Increase",VLOOKUP(I77,Inputs!$A$7:$G$16,3,FALSE),0),0)</f>
        <v>0</v>
      </c>
      <c r="P77" s="5">
        <f>IFERROR(IF(VLOOKUP(I77,Inputs!$A$20:$G$29,4,FALSE)="Base Increase",VLOOKUP(I77,Inputs!$A$7:$G$16,4,FALSE),0),0)</f>
        <v>0</v>
      </c>
      <c r="Q77" s="5">
        <f>IFERROR(IF(F77=1,IF(VLOOKUP(I77,Inputs!$A$20:$G$29,5,FALSE)="Base Increase",VLOOKUP(I77,Inputs!$A$7:$G$16,5,FALSE),0),0),0)</f>
        <v>0</v>
      </c>
      <c r="R77" s="5">
        <f>IFERROR(IF(G77=1,IF(VLOOKUP(I77,Inputs!$A$20:$G$29,6,FALSE)="Base Increase",VLOOKUP(I77,Inputs!$A$7:$G$16,6,FALSE),0),0),0)</f>
        <v>0</v>
      </c>
      <c r="S77" s="5">
        <f>IFERROR(IF(H77=1,IF(VLOOKUP(I77,Inputs!$A$20:$G$29,7,FALSE)="Base Increase",VLOOKUP(I77,Inputs!$A$7:$G$16,7,FALSE),0),0),0)</f>
        <v>0</v>
      </c>
      <c r="T77" s="5">
        <f t="shared" si="6"/>
        <v>0</v>
      </c>
      <c r="U77" s="5">
        <f t="shared" si="7"/>
        <v>0</v>
      </c>
      <c r="V77" s="5">
        <f t="shared" si="8"/>
        <v>0</v>
      </c>
      <c r="W77" s="5">
        <f t="shared" si="9"/>
        <v>0</v>
      </c>
      <c r="X77" s="5">
        <f>IF(AND(I77&lt;=4,V77&gt;Inputs!$B$32),MAX(C77,Inputs!$B$32),V77)</f>
        <v>0</v>
      </c>
      <c r="Y77" s="5">
        <f>IF(AND(I77&lt;=4,W77&gt;Inputs!$B$32),MAX(C77,Inputs!$B$32),W77)</f>
        <v>0</v>
      </c>
      <c r="Z77" s="5">
        <f>IF(AND(I77&lt;=7,X77&gt;Inputs!$B$33),MAX(C77,Inputs!$B$33),X77)</f>
        <v>0</v>
      </c>
      <c r="AA77" s="5">
        <f>IF(W77&gt;Inputs!$B$34,Inputs!$B$34,Y77)</f>
        <v>0</v>
      </c>
      <c r="AB77" s="5">
        <f>IF(Z77&gt;Inputs!$B$34,Inputs!$B$34,Z77)</f>
        <v>0</v>
      </c>
      <c r="AC77" s="5">
        <f>IF(AA77&gt;Inputs!$B$34,Inputs!$B$34,AA77)</f>
        <v>0</v>
      </c>
      <c r="AD77" s="11">
        <f t="shared" si="10"/>
        <v>0</v>
      </c>
      <c r="AE77" s="11">
        <f t="shared" si="11"/>
        <v>0</v>
      </c>
    </row>
    <row r="78" spans="1:31" x14ac:dyDescent="0.25">
      <c r="A78" s="1">
        <f>'Salary and Rating'!A79</f>
        <v>0</v>
      </c>
      <c r="B78" s="1">
        <f>'Salary and Rating'!B79</f>
        <v>0</v>
      </c>
      <c r="C78" s="13">
        <f>'2013-2014'!AD78</f>
        <v>0</v>
      </c>
      <c r="D78" s="5">
        <v>1</v>
      </c>
      <c r="E78" s="5">
        <v>0</v>
      </c>
      <c r="F78" s="5">
        <v>0</v>
      </c>
      <c r="G78" s="5">
        <v>0</v>
      </c>
      <c r="H78" s="5">
        <v>0</v>
      </c>
      <c r="I78" s="5">
        <f>'Salary and Rating'!L79</f>
        <v>0</v>
      </c>
      <c r="J78" s="5">
        <f>IFERROR(IF(VLOOKUP(I78,Inputs!$A$20:$G$29,3,FALSE)="Stipend Award",VLOOKUP(I78,Inputs!$A$7:$G$16,3,FALSE),0),0)</f>
        <v>0</v>
      </c>
      <c r="K78" s="5">
        <f>IFERROR(IF(VLOOKUP(I78,Inputs!$A$20:$G$29,4,FALSE)="Stipend Award",VLOOKUP(I78,Inputs!$A$7:$G$16,4,FALSE),0),0)</f>
        <v>0</v>
      </c>
      <c r="L78" s="5">
        <f>IFERROR(IF(F78=1,IF(VLOOKUP(I78,Inputs!$A$20:$G$29,5,FALSE)="Stipend Award",VLOOKUP(I78,Inputs!$A$7:$G$16,5,FALSE),0),0),0)</f>
        <v>0</v>
      </c>
      <c r="M78" s="5">
        <f>IFERROR(IF(G78=1,IF(VLOOKUP(I78,Inputs!$A$20:$G$29,6,FALSE)="Stipend Award",VLOOKUP(I78,Inputs!$A$7:$G$16,6,FALSE),0),0),0)</f>
        <v>0</v>
      </c>
      <c r="N78" s="5">
        <f>IFERROR(IF(H78=1,IF(VLOOKUP(I78,Inputs!$A$20:$G$29,7,FALSE)="Stipend Award",VLOOKUP(I78,Inputs!$A$7:$G$16,7,FALSE),0),0),0)</f>
        <v>0</v>
      </c>
      <c r="O78" s="5">
        <f>IFERROR(IF(VLOOKUP(I78,Inputs!$A$20:$G$29,3,FALSE)="Base Increase",VLOOKUP(I78,Inputs!$A$7:$G$16,3,FALSE),0),0)</f>
        <v>0</v>
      </c>
      <c r="P78" s="5">
        <f>IFERROR(IF(VLOOKUP(I78,Inputs!$A$20:$G$29,4,FALSE)="Base Increase",VLOOKUP(I78,Inputs!$A$7:$G$16,4,FALSE),0),0)</f>
        <v>0</v>
      </c>
      <c r="Q78" s="5">
        <f>IFERROR(IF(F78=1,IF(VLOOKUP(I78,Inputs!$A$20:$G$29,5,FALSE)="Base Increase",VLOOKUP(I78,Inputs!$A$7:$G$16,5,FALSE),0),0),0)</f>
        <v>0</v>
      </c>
      <c r="R78" s="5">
        <f>IFERROR(IF(G78=1,IF(VLOOKUP(I78,Inputs!$A$20:$G$29,6,FALSE)="Base Increase",VLOOKUP(I78,Inputs!$A$7:$G$16,6,FALSE),0),0),0)</f>
        <v>0</v>
      </c>
      <c r="S78" s="5">
        <f>IFERROR(IF(H78=1,IF(VLOOKUP(I78,Inputs!$A$20:$G$29,7,FALSE)="Base Increase",VLOOKUP(I78,Inputs!$A$7:$G$16,7,FALSE),0),0),0)</f>
        <v>0</v>
      </c>
      <c r="T78" s="5">
        <f t="shared" si="6"/>
        <v>0</v>
      </c>
      <c r="U78" s="5">
        <f t="shared" si="7"/>
        <v>0</v>
      </c>
      <c r="V78" s="5">
        <f t="shared" si="8"/>
        <v>0</v>
      </c>
      <c r="W78" s="5">
        <f t="shared" si="9"/>
        <v>0</v>
      </c>
      <c r="X78" s="5">
        <f>IF(AND(I78&lt;=4,V78&gt;Inputs!$B$32),MAX(C78,Inputs!$B$32),V78)</f>
        <v>0</v>
      </c>
      <c r="Y78" s="5">
        <f>IF(AND(I78&lt;=4,W78&gt;Inputs!$B$32),MAX(C78,Inputs!$B$32),W78)</f>
        <v>0</v>
      </c>
      <c r="Z78" s="5">
        <f>IF(AND(I78&lt;=7,X78&gt;Inputs!$B$33),MAX(C78,Inputs!$B$33),X78)</f>
        <v>0</v>
      </c>
      <c r="AA78" s="5">
        <f>IF(W78&gt;Inputs!$B$34,Inputs!$B$34,Y78)</f>
        <v>0</v>
      </c>
      <c r="AB78" s="5">
        <f>IF(Z78&gt;Inputs!$B$34,Inputs!$B$34,Z78)</f>
        <v>0</v>
      </c>
      <c r="AC78" s="5">
        <f>IF(AA78&gt;Inputs!$B$34,Inputs!$B$34,AA78)</f>
        <v>0</v>
      </c>
      <c r="AD78" s="11">
        <f t="shared" si="10"/>
        <v>0</v>
      </c>
      <c r="AE78" s="11">
        <f t="shared" si="11"/>
        <v>0</v>
      </c>
    </row>
    <row r="79" spans="1:31" x14ac:dyDescent="0.25">
      <c r="A79" s="1">
        <f>'Salary and Rating'!A80</f>
        <v>0</v>
      </c>
      <c r="B79" s="1">
        <f>'Salary and Rating'!B80</f>
        <v>0</v>
      </c>
      <c r="C79" s="13">
        <f>'2013-2014'!AD79</f>
        <v>0</v>
      </c>
      <c r="D79" s="5">
        <v>1</v>
      </c>
      <c r="E79" s="5">
        <v>0</v>
      </c>
      <c r="F79" s="5">
        <v>0</v>
      </c>
      <c r="G79" s="5">
        <v>0</v>
      </c>
      <c r="H79" s="5">
        <v>0</v>
      </c>
      <c r="I79" s="5">
        <f>'Salary and Rating'!L80</f>
        <v>0</v>
      </c>
      <c r="J79" s="5">
        <f>IFERROR(IF(VLOOKUP(I79,Inputs!$A$20:$G$29,3,FALSE)="Stipend Award",VLOOKUP(I79,Inputs!$A$7:$G$16,3,FALSE),0),0)</f>
        <v>0</v>
      </c>
      <c r="K79" s="5">
        <f>IFERROR(IF(VLOOKUP(I79,Inputs!$A$20:$G$29,4,FALSE)="Stipend Award",VLOOKUP(I79,Inputs!$A$7:$G$16,4,FALSE),0),0)</f>
        <v>0</v>
      </c>
      <c r="L79" s="5">
        <f>IFERROR(IF(F79=1,IF(VLOOKUP(I79,Inputs!$A$20:$G$29,5,FALSE)="Stipend Award",VLOOKUP(I79,Inputs!$A$7:$G$16,5,FALSE),0),0),0)</f>
        <v>0</v>
      </c>
      <c r="M79" s="5">
        <f>IFERROR(IF(G79=1,IF(VLOOKUP(I79,Inputs!$A$20:$G$29,6,FALSE)="Stipend Award",VLOOKUP(I79,Inputs!$A$7:$G$16,6,FALSE),0),0),0)</f>
        <v>0</v>
      </c>
      <c r="N79" s="5">
        <f>IFERROR(IF(H79=1,IF(VLOOKUP(I79,Inputs!$A$20:$G$29,7,FALSE)="Stipend Award",VLOOKUP(I79,Inputs!$A$7:$G$16,7,FALSE),0),0),0)</f>
        <v>0</v>
      </c>
      <c r="O79" s="5">
        <f>IFERROR(IF(VLOOKUP(I79,Inputs!$A$20:$G$29,3,FALSE)="Base Increase",VLOOKUP(I79,Inputs!$A$7:$G$16,3,FALSE),0),0)</f>
        <v>0</v>
      </c>
      <c r="P79" s="5">
        <f>IFERROR(IF(VLOOKUP(I79,Inputs!$A$20:$G$29,4,FALSE)="Base Increase",VLOOKUP(I79,Inputs!$A$7:$G$16,4,FALSE),0),0)</f>
        <v>0</v>
      </c>
      <c r="Q79" s="5">
        <f>IFERROR(IF(F79=1,IF(VLOOKUP(I79,Inputs!$A$20:$G$29,5,FALSE)="Base Increase",VLOOKUP(I79,Inputs!$A$7:$G$16,5,FALSE),0),0),0)</f>
        <v>0</v>
      </c>
      <c r="R79" s="5">
        <f>IFERROR(IF(G79=1,IF(VLOOKUP(I79,Inputs!$A$20:$G$29,6,FALSE)="Base Increase",VLOOKUP(I79,Inputs!$A$7:$G$16,6,FALSE),0),0),0)</f>
        <v>0</v>
      </c>
      <c r="S79" s="5">
        <f>IFERROR(IF(H79=1,IF(VLOOKUP(I79,Inputs!$A$20:$G$29,7,FALSE)="Base Increase",VLOOKUP(I79,Inputs!$A$7:$G$16,7,FALSE),0),0),0)</f>
        <v>0</v>
      </c>
      <c r="T79" s="5">
        <f t="shared" si="6"/>
        <v>0</v>
      </c>
      <c r="U79" s="5">
        <f t="shared" si="7"/>
        <v>0</v>
      </c>
      <c r="V79" s="5">
        <f t="shared" si="8"/>
        <v>0</v>
      </c>
      <c r="W79" s="5">
        <f t="shared" si="9"/>
        <v>0</v>
      </c>
      <c r="X79" s="5">
        <f>IF(AND(I79&lt;=4,V79&gt;Inputs!$B$32),MAX(C79,Inputs!$B$32),V79)</f>
        <v>0</v>
      </c>
      <c r="Y79" s="5">
        <f>IF(AND(I79&lt;=4,W79&gt;Inputs!$B$32),MAX(C79,Inputs!$B$32),W79)</f>
        <v>0</v>
      </c>
      <c r="Z79" s="5">
        <f>IF(AND(I79&lt;=7,X79&gt;Inputs!$B$33),MAX(C79,Inputs!$B$33),X79)</f>
        <v>0</v>
      </c>
      <c r="AA79" s="5">
        <f>IF(W79&gt;Inputs!$B$34,Inputs!$B$34,Y79)</f>
        <v>0</v>
      </c>
      <c r="AB79" s="5">
        <f>IF(Z79&gt;Inputs!$B$34,Inputs!$B$34,Z79)</f>
        <v>0</v>
      </c>
      <c r="AC79" s="5">
        <f>IF(AA79&gt;Inputs!$B$34,Inputs!$B$34,AA79)</f>
        <v>0</v>
      </c>
      <c r="AD79" s="11">
        <f t="shared" si="10"/>
        <v>0</v>
      </c>
      <c r="AE79" s="11">
        <f t="shared" si="11"/>
        <v>0</v>
      </c>
    </row>
    <row r="80" spans="1:31" x14ac:dyDescent="0.25">
      <c r="A80" s="1">
        <f>'Salary and Rating'!A81</f>
        <v>0</v>
      </c>
      <c r="B80" s="1">
        <f>'Salary and Rating'!B81</f>
        <v>0</v>
      </c>
      <c r="C80" s="13">
        <f>'2013-2014'!AD80</f>
        <v>0</v>
      </c>
      <c r="D80" s="5">
        <v>1</v>
      </c>
      <c r="E80" s="5">
        <v>0</v>
      </c>
      <c r="F80" s="5">
        <v>0</v>
      </c>
      <c r="G80" s="5">
        <v>0</v>
      </c>
      <c r="H80" s="5">
        <v>0</v>
      </c>
      <c r="I80" s="5">
        <f>'Salary and Rating'!L81</f>
        <v>0</v>
      </c>
      <c r="J80" s="5">
        <f>IFERROR(IF(VLOOKUP(I80,Inputs!$A$20:$G$29,3,FALSE)="Stipend Award",VLOOKUP(I80,Inputs!$A$7:$G$16,3,FALSE),0),0)</f>
        <v>0</v>
      </c>
      <c r="K80" s="5">
        <f>IFERROR(IF(VLOOKUP(I80,Inputs!$A$20:$G$29,4,FALSE)="Stipend Award",VLOOKUP(I80,Inputs!$A$7:$G$16,4,FALSE),0),0)</f>
        <v>0</v>
      </c>
      <c r="L80" s="5">
        <f>IFERROR(IF(F80=1,IF(VLOOKUP(I80,Inputs!$A$20:$G$29,5,FALSE)="Stipend Award",VLOOKUP(I80,Inputs!$A$7:$G$16,5,FALSE),0),0),0)</f>
        <v>0</v>
      </c>
      <c r="M80" s="5">
        <f>IFERROR(IF(G80=1,IF(VLOOKUP(I80,Inputs!$A$20:$G$29,6,FALSE)="Stipend Award",VLOOKUP(I80,Inputs!$A$7:$G$16,6,FALSE),0),0),0)</f>
        <v>0</v>
      </c>
      <c r="N80" s="5">
        <f>IFERROR(IF(H80=1,IF(VLOOKUP(I80,Inputs!$A$20:$G$29,7,FALSE)="Stipend Award",VLOOKUP(I80,Inputs!$A$7:$G$16,7,FALSE),0),0),0)</f>
        <v>0</v>
      </c>
      <c r="O80" s="5">
        <f>IFERROR(IF(VLOOKUP(I80,Inputs!$A$20:$G$29,3,FALSE)="Base Increase",VLOOKUP(I80,Inputs!$A$7:$G$16,3,FALSE),0),0)</f>
        <v>0</v>
      </c>
      <c r="P80" s="5">
        <f>IFERROR(IF(VLOOKUP(I80,Inputs!$A$20:$G$29,4,FALSE)="Base Increase",VLOOKUP(I80,Inputs!$A$7:$G$16,4,FALSE),0),0)</f>
        <v>0</v>
      </c>
      <c r="Q80" s="5">
        <f>IFERROR(IF(F80=1,IF(VLOOKUP(I80,Inputs!$A$20:$G$29,5,FALSE)="Base Increase",VLOOKUP(I80,Inputs!$A$7:$G$16,5,FALSE),0),0),0)</f>
        <v>0</v>
      </c>
      <c r="R80" s="5">
        <f>IFERROR(IF(G80=1,IF(VLOOKUP(I80,Inputs!$A$20:$G$29,6,FALSE)="Base Increase",VLOOKUP(I80,Inputs!$A$7:$G$16,6,FALSE),0),0),0)</f>
        <v>0</v>
      </c>
      <c r="S80" s="5">
        <f>IFERROR(IF(H80=1,IF(VLOOKUP(I80,Inputs!$A$20:$G$29,7,FALSE)="Base Increase",VLOOKUP(I80,Inputs!$A$7:$G$16,7,FALSE),0),0),0)</f>
        <v>0</v>
      </c>
      <c r="T80" s="5">
        <f t="shared" si="6"/>
        <v>0</v>
      </c>
      <c r="U80" s="5">
        <f t="shared" si="7"/>
        <v>0</v>
      </c>
      <c r="V80" s="5">
        <f t="shared" si="8"/>
        <v>0</v>
      </c>
      <c r="W80" s="5">
        <f t="shared" si="9"/>
        <v>0</v>
      </c>
      <c r="X80" s="5">
        <f>IF(AND(I80&lt;=4,V80&gt;Inputs!$B$32),MAX(C80,Inputs!$B$32),V80)</f>
        <v>0</v>
      </c>
      <c r="Y80" s="5">
        <f>IF(AND(I80&lt;=4,W80&gt;Inputs!$B$32),MAX(C80,Inputs!$B$32),W80)</f>
        <v>0</v>
      </c>
      <c r="Z80" s="5">
        <f>IF(AND(I80&lt;=7,X80&gt;Inputs!$B$33),MAX(C80,Inputs!$B$33),X80)</f>
        <v>0</v>
      </c>
      <c r="AA80" s="5">
        <f>IF(W80&gt;Inputs!$B$34,Inputs!$B$34,Y80)</f>
        <v>0</v>
      </c>
      <c r="AB80" s="5">
        <f>IF(Z80&gt;Inputs!$B$34,Inputs!$B$34,Z80)</f>
        <v>0</v>
      </c>
      <c r="AC80" s="5">
        <f>IF(AA80&gt;Inputs!$B$34,Inputs!$B$34,AA80)</f>
        <v>0</v>
      </c>
      <c r="AD80" s="11">
        <f t="shared" si="10"/>
        <v>0</v>
      </c>
      <c r="AE80" s="11">
        <f t="shared" si="11"/>
        <v>0</v>
      </c>
    </row>
    <row r="81" spans="1:31" x14ac:dyDescent="0.25">
      <c r="A81" s="1">
        <f>'Salary and Rating'!A82</f>
        <v>0</v>
      </c>
      <c r="B81" s="1">
        <f>'Salary and Rating'!B82</f>
        <v>0</v>
      </c>
      <c r="C81" s="13">
        <f>'2013-2014'!AD81</f>
        <v>0</v>
      </c>
      <c r="D81" s="5">
        <v>1</v>
      </c>
      <c r="E81" s="5">
        <v>0</v>
      </c>
      <c r="F81" s="5">
        <v>0</v>
      </c>
      <c r="G81" s="5">
        <v>0</v>
      </c>
      <c r="H81" s="5">
        <v>0</v>
      </c>
      <c r="I81" s="5">
        <f>'Salary and Rating'!L82</f>
        <v>0</v>
      </c>
      <c r="J81" s="5">
        <f>IFERROR(IF(VLOOKUP(I81,Inputs!$A$20:$G$29,3,FALSE)="Stipend Award",VLOOKUP(I81,Inputs!$A$7:$G$16,3,FALSE),0),0)</f>
        <v>0</v>
      </c>
      <c r="K81" s="5">
        <f>IFERROR(IF(VLOOKUP(I81,Inputs!$A$20:$G$29,4,FALSE)="Stipend Award",VLOOKUP(I81,Inputs!$A$7:$G$16,4,FALSE),0),0)</f>
        <v>0</v>
      </c>
      <c r="L81" s="5">
        <f>IFERROR(IF(F81=1,IF(VLOOKUP(I81,Inputs!$A$20:$G$29,5,FALSE)="Stipend Award",VLOOKUP(I81,Inputs!$A$7:$G$16,5,FALSE),0),0),0)</f>
        <v>0</v>
      </c>
      <c r="M81" s="5">
        <f>IFERROR(IF(G81=1,IF(VLOOKUP(I81,Inputs!$A$20:$G$29,6,FALSE)="Stipend Award",VLOOKUP(I81,Inputs!$A$7:$G$16,6,FALSE),0),0),0)</f>
        <v>0</v>
      </c>
      <c r="N81" s="5">
        <f>IFERROR(IF(H81=1,IF(VLOOKUP(I81,Inputs!$A$20:$G$29,7,FALSE)="Stipend Award",VLOOKUP(I81,Inputs!$A$7:$G$16,7,FALSE),0),0),0)</f>
        <v>0</v>
      </c>
      <c r="O81" s="5">
        <f>IFERROR(IF(VLOOKUP(I81,Inputs!$A$20:$G$29,3,FALSE)="Base Increase",VLOOKUP(I81,Inputs!$A$7:$G$16,3,FALSE),0),0)</f>
        <v>0</v>
      </c>
      <c r="P81" s="5">
        <f>IFERROR(IF(VLOOKUP(I81,Inputs!$A$20:$G$29,4,FALSE)="Base Increase",VLOOKUP(I81,Inputs!$A$7:$G$16,4,FALSE),0),0)</f>
        <v>0</v>
      </c>
      <c r="Q81" s="5">
        <f>IFERROR(IF(F81=1,IF(VLOOKUP(I81,Inputs!$A$20:$G$29,5,FALSE)="Base Increase",VLOOKUP(I81,Inputs!$A$7:$G$16,5,FALSE),0),0),0)</f>
        <v>0</v>
      </c>
      <c r="R81" s="5">
        <f>IFERROR(IF(G81=1,IF(VLOOKUP(I81,Inputs!$A$20:$G$29,6,FALSE)="Base Increase",VLOOKUP(I81,Inputs!$A$7:$G$16,6,FALSE),0),0),0)</f>
        <v>0</v>
      </c>
      <c r="S81" s="5">
        <f>IFERROR(IF(H81=1,IF(VLOOKUP(I81,Inputs!$A$20:$G$29,7,FALSE)="Base Increase",VLOOKUP(I81,Inputs!$A$7:$G$16,7,FALSE),0),0),0)</f>
        <v>0</v>
      </c>
      <c r="T81" s="5">
        <f t="shared" si="6"/>
        <v>0</v>
      </c>
      <c r="U81" s="5">
        <f t="shared" si="7"/>
        <v>0</v>
      </c>
      <c r="V81" s="5">
        <f t="shared" si="8"/>
        <v>0</v>
      </c>
      <c r="W81" s="5">
        <f t="shared" si="9"/>
        <v>0</v>
      </c>
      <c r="X81" s="5">
        <f>IF(AND(I81&lt;=4,V81&gt;Inputs!$B$32),MAX(C81,Inputs!$B$32),V81)</f>
        <v>0</v>
      </c>
      <c r="Y81" s="5">
        <f>IF(AND(I81&lt;=4,W81&gt;Inputs!$B$32),MAX(C81,Inputs!$B$32),W81)</f>
        <v>0</v>
      </c>
      <c r="Z81" s="5">
        <f>IF(AND(I81&lt;=7,X81&gt;Inputs!$B$33),MAX(C81,Inputs!$B$33),X81)</f>
        <v>0</v>
      </c>
      <c r="AA81" s="5">
        <f>IF(W81&gt;Inputs!$B$34,Inputs!$B$34,Y81)</f>
        <v>0</v>
      </c>
      <c r="AB81" s="5">
        <f>IF(Z81&gt;Inputs!$B$34,Inputs!$B$34,Z81)</f>
        <v>0</v>
      </c>
      <c r="AC81" s="5">
        <f>IF(AA81&gt;Inputs!$B$34,Inputs!$B$34,AA81)</f>
        <v>0</v>
      </c>
      <c r="AD81" s="11">
        <f t="shared" si="10"/>
        <v>0</v>
      </c>
      <c r="AE81" s="11">
        <f t="shared" si="11"/>
        <v>0</v>
      </c>
    </row>
    <row r="82" spans="1:31" x14ac:dyDescent="0.25">
      <c r="A82" s="1">
        <f>'Salary and Rating'!A83</f>
        <v>0</v>
      </c>
      <c r="B82" s="1">
        <f>'Salary and Rating'!B83</f>
        <v>0</v>
      </c>
      <c r="C82" s="13">
        <f>'2013-2014'!AD82</f>
        <v>0</v>
      </c>
      <c r="D82" s="5">
        <v>1</v>
      </c>
      <c r="E82" s="5">
        <v>0</v>
      </c>
      <c r="F82" s="5">
        <v>0</v>
      </c>
      <c r="G82" s="5">
        <v>0</v>
      </c>
      <c r="H82" s="5">
        <v>0</v>
      </c>
      <c r="I82" s="5">
        <f>'Salary and Rating'!L83</f>
        <v>0</v>
      </c>
      <c r="J82" s="5">
        <f>IFERROR(IF(VLOOKUP(I82,Inputs!$A$20:$G$29,3,FALSE)="Stipend Award",VLOOKUP(I82,Inputs!$A$7:$G$16,3,FALSE),0),0)</f>
        <v>0</v>
      </c>
      <c r="K82" s="5">
        <f>IFERROR(IF(VLOOKUP(I82,Inputs!$A$20:$G$29,4,FALSE)="Stipend Award",VLOOKUP(I82,Inputs!$A$7:$G$16,4,FALSE),0),0)</f>
        <v>0</v>
      </c>
      <c r="L82" s="5">
        <f>IFERROR(IF(F82=1,IF(VLOOKUP(I82,Inputs!$A$20:$G$29,5,FALSE)="Stipend Award",VLOOKUP(I82,Inputs!$A$7:$G$16,5,FALSE),0),0),0)</f>
        <v>0</v>
      </c>
      <c r="M82" s="5">
        <f>IFERROR(IF(G82=1,IF(VLOOKUP(I82,Inputs!$A$20:$G$29,6,FALSE)="Stipend Award",VLOOKUP(I82,Inputs!$A$7:$G$16,6,FALSE),0),0),0)</f>
        <v>0</v>
      </c>
      <c r="N82" s="5">
        <f>IFERROR(IF(H82=1,IF(VLOOKUP(I82,Inputs!$A$20:$G$29,7,FALSE)="Stipend Award",VLOOKUP(I82,Inputs!$A$7:$G$16,7,FALSE),0),0),0)</f>
        <v>0</v>
      </c>
      <c r="O82" s="5">
        <f>IFERROR(IF(VLOOKUP(I82,Inputs!$A$20:$G$29,3,FALSE)="Base Increase",VLOOKUP(I82,Inputs!$A$7:$G$16,3,FALSE),0),0)</f>
        <v>0</v>
      </c>
      <c r="P82" s="5">
        <f>IFERROR(IF(VLOOKUP(I82,Inputs!$A$20:$G$29,4,FALSE)="Base Increase",VLOOKUP(I82,Inputs!$A$7:$G$16,4,FALSE),0),0)</f>
        <v>0</v>
      </c>
      <c r="Q82" s="5">
        <f>IFERROR(IF(F82=1,IF(VLOOKUP(I82,Inputs!$A$20:$G$29,5,FALSE)="Base Increase",VLOOKUP(I82,Inputs!$A$7:$G$16,5,FALSE),0),0),0)</f>
        <v>0</v>
      </c>
      <c r="R82" s="5">
        <f>IFERROR(IF(G82=1,IF(VLOOKUP(I82,Inputs!$A$20:$G$29,6,FALSE)="Base Increase",VLOOKUP(I82,Inputs!$A$7:$G$16,6,FALSE),0),0),0)</f>
        <v>0</v>
      </c>
      <c r="S82" s="5">
        <f>IFERROR(IF(H82=1,IF(VLOOKUP(I82,Inputs!$A$20:$G$29,7,FALSE)="Base Increase",VLOOKUP(I82,Inputs!$A$7:$G$16,7,FALSE),0),0),0)</f>
        <v>0</v>
      </c>
      <c r="T82" s="5">
        <f t="shared" si="6"/>
        <v>0</v>
      </c>
      <c r="U82" s="5">
        <f t="shared" si="7"/>
        <v>0</v>
      </c>
      <c r="V82" s="5">
        <f t="shared" si="8"/>
        <v>0</v>
      </c>
      <c r="W82" s="5">
        <f t="shared" si="9"/>
        <v>0</v>
      </c>
      <c r="X82" s="5">
        <f>IF(AND(I82&lt;=4,V82&gt;Inputs!$B$32),MAX(C82,Inputs!$B$32),V82)</f>
        <v>0</v>
      </c>
      <c r="Y82" s="5">
        <f>IF(AND(I82&lt;=4,W82&gt;Inputs!$B$32),MAX(C82,Inputs!$B$32),W82)</f>
        <v>0</v>
      </c>
      <c r="Z82" s="5">
        <f>IF(AND(I82&lt;=7,X82&gt;Inputs!$B$33),MAX(C82,Inputs!$B$33),X82)</f>
        <v>0</v>
      </c>
      <c r="AA82" s="5">
        <f>IF(W82&gt;Inputs!$B$34,Inputs!$B$34,Y82)</f>
        <v>0</v>
      </c>
      <c r="AB82" s="5">
        <f>IF(Z82&gt;Inputs!$B$34,Inputs!$B$34,Z82)</f>
        <v>0</v>
      </c>
      <c r="AC82" s="5">
        <f>IF(AA82&gt;Inputs!$B$34,Inputs!$B$34,AA82)</f>
        <v>0</v>
      </c>
      <c r="AD82" s="11">
        <f t="shared" si="10"/>
        <v>0</v>
      </c>
      <c r="AE82" s="11">
        <f t="shared" si="11"/>
        <v>0</v>
      </c>
    </row>
    <row r="83" spans="1:31" x14ac:dyDescent="0.25">
      <c r="A83" s="1">
        <f>'Salary and Rating'!A84</f>
        <v>0</v>
      </c>
      <c r="B83" s="1">
        <f>'Salary and Rating'!B84</f>
        <v>0</v>
      </c>
      <c r="C83" s="13">
        <f>'2013-2014'!AD83</f>
        <v>0</v>
      </c>
      <c r="D83" s="5">
        <v>1</v>
      </c>
      <c r="E83" s="5">
        <v>0</v>
      </c>
      <c r="F83" s="5">
        <v>0</v>
      </c>
      <c r="G83" s="5">
        <v>0</v>
      </c>
      <c r="H83" s="5">
        <v>0</v>
      </c>
      <c r="I83" s="5">
        <f>'Salary and Rating'!L84</f>
        <v>0</v>
      </c>
      <c r="J83" s="5">
        <f>IFERROR(IF(VLOOKUP(I83,Inputs!$A$20:$G$29,3,FALSE)="Stipend Award",VLOOKUP(I83,Inputs!$A$7:$G$16,3,FALSE),0),0)</f>
        <v>0</v>
      </c>
      <c r="K83" s="5">
        <f>IFERROR(IF(VLOOKUP(I83,Inputs!$A$20:$G$29,4,FALSE)="Stipend Award",VLOOKUP(I83,Inputs!$A$7:$G$16,4,FALSE),0),0)</f>
        <v>0</v>
      </c>
      <c r="L83" s="5">
        <f>IFERROR(IF(F83=1,IF(VLOOKUP(I83,Inputs!$A$20:$G$29,5,FALSE)="Stipend Award",VLOOKUP(I83,Inputs!$A$7:$G$16,5,FALSE),0),0),0)</f>
        <v>0</v>
      </c>
      <c r="M83" s="5">
        <f>IFERROR(IF(G83=1,IF(VLOOKUP(I83,Inputs!$A$20:$G$29,6,FALSE)="Stipend Award",VLOOKUP(I83,Inputs!$A$7:$G$16,6,FALSE),0),0),0)</f>
        <v>0</v>
      </c>
      <c r="N83" s="5">
        <f>IFERROR(IF(H83=1,IF(VLOOKUP(I83,Inputs!$A$20:$G$29,7,FALSE)="Stipend Award",VLOOKUP(I83,Inputs!$A$7:$G$16,7,FALSE),0),0),0)</f>
        <v>0</v>
      </c>
      <c r="O83" s="5">
        <f>IFERROR(IF(VLOOKUP(I83,Inputs!$A$20:$G$29,3,FALSE)="Base Increase",VLOOKUP(I83,Inputs!$A$7:$G$16,3,FALSE),0),0)</f>
        <v>0</v>
      </c>
      <c r="P83" s="5">
        <f>IFERROR(IF(VLOOKUP(I83,Inputs!$A$20:$G$29,4,FALSE)="Base Increase",VLOOKUP(I83,Inputs!$A$7:$G$16,4,FALSE),0),0)</f>
        <v>0</v>
      </c>
      <c r="Q83" s="5">
        <f>IFERROR(IF(F83=1,IF(VLOOKUP(I83,Inputs!$A$20:$G$29,5,FALSE)="Base Increase",VLOOKUP(I83,Inputs!$A$7:$G$16,5,FALSE),0),0),0)</f>
        <v>0</v>
      </c>
      <c r="R83" s="5">
        <f>IFERROR(IF(G83=1,IF(VLOOKUP(I83,Inputs!$A$20:$G$29,6,FALSE)="Base Increase",VLOOKUP(I83,Inputs!$A$7:$G$16,6,FALSE),0),0),0)</f>
        <v>0</v>
      </c>
      <c r="S83" s="5">
        <f>IFERROR(IF(H83=1,IF(VLOOKUP(I83,Inputs!$A$20:$G$29,7,FALSE)="Base Increase",VLOOKUP(I83,Inputs!$A$7:$G$16,7,FALSE),0),0),0)</f>
        <v>0</v>
      </c>
      <c r="T83" s="5">
        <f t="shared" si="6"/>
        <v>0</v>
      </c>
      <c r="U83" s="5">
        <f t="shared" si="7"/>
        <v>0</v>
      </c>
      <c r="V83" s="5">
        <f t="shared" si="8"/>
        <v>0</v>
      </c>
      <c r="W83" s="5">
        <f t="shared" si="9"/>
        <v>0</v>
      </c>
      <c r="X83" s="5">
        <f>IF(AND(I83&lt;=4,V83&gt;Inputs!$B$32),MAX(C83,Inputs!$B$32),V83)</f>
        <v>0</v>
      </c>
      <c r="Y83" s="5">
        <f>IF(AND(I83&lt;=4,W83&gt;Inputs!$B$32),MAX(C83,Inputs!$B$32),W83)</f>
        <v>0</v>
      </c>
      <c r="Z83" s="5">
        <f>IF(AND(I83&lt;=7,X83&gt;Inputs!$B$33),MAX(C83,Inputs!$B$33),X83)</f>
        <v>0</v>
      </c>
      <c r="AA83" s="5">
        <f>IF(W83&gt;Inputs!$B$34,Inputs!$B$34,Y83)</f>
        <v>0</v>
      </c>
      <c r="AB83" s="5">
        <f>IF(Z83&gt;Inputs!$B$34,Inputs!$B$34,Z83)</f>
        <v>0</v>
      </c>
      <c r="AC83" s="5">
        <f>IF(AA83&gt;Inputs!$B$34,Inputs!$B$34,AA83)</f>
        <v>0</v>
      </c>
      <c r="AD83" s="11">
        <f t="shared" si="10"/>
        <v>0</v>
      </c>
      <c r="AE83" s="11">
        <f t="shared" si="11"/>
        <v>0</v>
      </c>
    </row>
    <row r="84" spans="1:31" x14ac:dyDescent="0.25">
      <c r="A84" s="1">
        <f>'Salary and Rating'!A85</f>
        <v>0</v>
      </c>
      <c r="B84" s="1">
        <f>'Salary and Rating'!B85</f>
        <v>0</v>
      </c>
      <c r="C84" s="13">
        <f>'2013-2014'!AD84</f>
        <v>0</v>
      </c>
      <c r="D84" s="5">
        <v>1</v>
      </c>
      <c r="E84" s="5">
        <v>0</v>
      </c>
      <c r="F84" s="5">
        <v>0</v>
      </c>
      <c r="G84" s="5">
        <v>0</v>
      </c>
      <c r="H84" s="5">
        <v>0</v>
      </c>
      <c r="I84" s="5">
        <f>'Salary and Rating'!L85</f>
        <v>0</v>
      </c>
      <c r="J84" s="5">
        <f>IFERROR(IF(VLOOKUP(I84,Inputs!$A$20:$G$29,3,FALSE)="Stipend Award",VLOOKUP(I84,Inputs!$A$7:$G$16,3,FALSE),0),0)</f>
        <v>0</v>
      </c>
      <c r="K84" s="5">
        <f>IFERROR(IF(VLOOKUP(I84,Inputs!$A$20:$G$29,4,FALSE)="Stipend Award",VLOOKUP(I84,Inputs!$A$7:$G$16,4,FALSE),0),0)</f>
        <v>0</v>
      </c>
      <c r="L84" s="5">
        <f>IFERROR(IF(F84=1,IF(VLOOKUP(I84,Inputs!$A$20:$G$29,5,FALSE)="Stipend Award",VLOOKUP(I84,Inputs!$A$7:$G$16,5,FALSE),0),0),0)</f>
        <v>0</v>
      </c>
      <c r="M84" s="5">
        <f>IFERROR(IF(G84=1,IF(VLOOKUP(I84,Inputs!$A$20:$G$29,6,FALSE)="Stipend Award",VLOOKUP(I84,Inputs!$A$7:$G$16,6,FALSE),0),0),0)</f>
        <v>0</v>
      </c>
      <c r="N84" s="5">
        <f>IFERROR(IF(H84=1,IF(VLOOKUP(I84,Inputs!$A$20:$G$29,7,FALSE)="Stipend Award",VLOOKUP(I84,Inputs!$A$7:$G$16,7,FALSE),0),0),0)</f>
        <v>0</v>
      </c>
      <c r="O84" s="5">
        <f>IFERROR(IF(VLOOKUP(I84,Inputs!$A$20:$G$29,3,FALSE)="Base Increase",VLOOKUP(I84,Inputs!$A$7:$G$16,3,FALSE),0),0)</f>
        <v>0</v>
      </c>
      <c r="P84" s="5">
        <f>IFERROR(IF(VLOOKUP(I84,Inputs!$A$20:$G$29,4,FALSE)="Base Increase",VLOOKUP(I84,Inputs!$A$7:$G$16,4,FALSE),0),0)</f>
        <v>0</v>
      </c>
      <c r="Q84" s="5">
        <f>IFERROR(IF(F84=1,IF(VLOOKUP(I84,Inputs!$A$20:$G$29,5,FALSE)="Base Increase",VLOOKUP(I84,Inputs!$A$7:$G$16,5,FALSE),0),0),0)</f>
        <v>0</v>
      </c>
      <c r="R84" s="5">
        <f>IFERROR(IF(G84=1,IF(VLOOKUP(I84,Inputs!$A$20:$G$29,6,FALSE)="Base Increase",VLOOKUP(I84,Inputs!$A$7:$G$16,6,FALSE),0),0),0)</f>
        <v>0</v>
      </c>
      <c r="S84" s="5">
        <f>IFERROR(IF(H84=1,IF(VLOOKUP(I84,Inputs!$A$20:$G$29,7,FALSE)="Base Increase",VLOOKUP(I84,Inputs!$A$7:$G$16,7,FALSE),0),0),0)</f>
        <v>0</v>
      </c>
      <c r="T84" s="5">
        <f t="shared" si="6"/>
        <v>0</v>
      </c>
      <c r="U84" s="5">
        <f t="shared" si="7"/>
        <v>0</v>
      </c>
      <c r="V84" s="5">
        <f t="shared" si="8"/>
        <v>0</v>
      </c>
      <c r="W84" s="5">
        <f t="shared" si="9"/>
        <v>0</v>
      </c>
      <c r="X84" s="5">
        <f>IF(AND(I84&lt;=4,V84&gt;Inputs!$B$32),MAX(C84,Inputs!$B$32),V84)</f>
        <v>0</v>
      </c>
      <c r="Y84" s="5">
        <f>IF(AND(I84&lt;=4,W84&gt;Inputs!$B$32),MAX(C84,Inputs!$B$32),W84)</f>
        <v>0</v>
      </c>
      <c r="Z84" s="5">
        <f>IF(AND(I84&lt;=7,X84&gt;Inputs!$B$33),MAX(C84,Inputs!$B$33),X84)</f>
        <v>0</v>
      </c>
      <c r="AA84" s="5">
        <f>IF(W84&gt;Inputs!$B$34,Inputs!$B$34,Y84)</f>
        <v>0</v>
      </c>
      <c r="AB84" s="5">
        <f>IF(Z84&gt;Inputs!$B$34,Inputs!$B$34,Z84)</f>
        <v>0</v>
      </c>
      <c r="AC84" s="5">
        <f>IF(AA84&gt;Inputs!$B$34,Inputs!$B$34,AA84)</f>
        <v>0</v>
      </c>
      <c r="AD84" s="11">
        <f t="shared" si="10"/>
        <v>0</v>
      </c>
      <c r="AE84" s="11">
        <f t="shared" si="11"/>
        <v>0</v>
      </c>
    </row>
    <row r="85" spans="1:31" x14ac:dyDescent="0.25">
      <c r="A85" s="1">
        <f>'Salary and Rating'!A86</f>
        <v>0</v>
      </c>
      <c r="B85" s="1">
        <f>'Salary and Rating'!B86</f>
        <v>0</v>
      </c>
      <c r="C85" s="13">
        <f>'2013-2014'!AD85</f>
        <v>0</v>
      </c>
      <c r="D85" s="5">
        <v>1</v>
      </c>
      <c r="E85" s="5">
        <v>0</v>
      </c>
      <c r="F85" s="5">
        <v>0</v>
      </c>
      <c r="G85" s="5">
        <v>0</v>
      </c>
      <c r="H85" s="5">
        <v>0</v>
      </c>
      <c r="I85" s="5">
        <f>'Salary and Rating'!L86</f>
        <v>0</v>
      </c>
      <c r="J85" s="5">
        <f>IFERROR(IF(VLOOKUP(I85,Inputs!$A$20:$G$29,3,FALSE)="Stipend Award",VLOOKUP(I85,Inputs!$A$7:$G$16,3,FALSE),0),0)</f>
        <v>0</v>
      </c>
      <c r="K85" s="5">
        <f>IFERROR(IF(VLOOKUP(I85,Inputs!$A$20:$G$29,4,FALSE)="Stipend Award",VLOOKUP(I85,Inputs!$A$7:$G$16,4,FALSE),0),0)</f>
        <v>0</v>
      </c>
      <c r="L85" s="5">
        <f>IFERROR(IF(F85=1,IF(VLOOKUP(I85,Inputs!$A$20:$G$29,5,FALSE)="Stipend Award",VLOOKUP(I85,Inputs!$A$7:$G$16,5,FALSE),0),0),0)</f>
        <v>0</v>
      </c>
      <c r="M85" s="5">
        <f>IFERROR(IF(G85=1,IF(VLOOKUP(I85,Inputs!$A$20:$G$29,6,FALSE)="Stipend Award",VLOOKUP(I85,Inputs!$A$7:$G$16,6,FALSE),0),0),0)</f>
        <v>0</v>
      </c>
      <c r="N85" s="5">
        <f>IFERROR(IF(H85=1,IF(VLOOKUP(I85,Inputs!$A$20:$G$29,7,FALSE)="Stipend Award",VLOOKUP(I85,Inputs!$A$7:$G$16,7,FALSE),0),0),0)</f>
        <v>0</v>
      </c>
      <c r="O85" s="5">
        <f>IFERROR(IF(VLOOKUP(I85,Inputs!$A$20:$G$29,3,FALSE)="Base Increase",VLOOKUP(I85,Inputs!$A$7:$G$16,3,FALSE),0),0)</f>
        <v>0</v>
      </c>
      <c r="P85" s="5">
        <f>IFERROR(IF(VLOOKUP(I85,Inputs!$A$20:$G$29,4,FALSE)="Base Increase",VLOOKUP(I85,Inputs!$A$7:$G$16,4,FALSE),0),0)</f>
        <v>0</v>
      </c>
      <c r="Q85" s="5">
        <f>IFERROR(IF(F85=1,IF(VLOOKUP(I85,Inputs!$A$20:$G$29,5,FALSE)="Base Increase",VLOOKUP(I85,Inputs!$A$7:$G$16,5,FALSE),0),0),0)</f>
        <v>0</v>
      </c>
      <c r="R85" s="5">
        <f>IFERROR(IF(G85=1,IF(VLOOKUP(I85,Inputs!$A$20:$G$29,6,FALSE)="Base Increase",VLOOKUP(I85,Inputs!$A$7:$G$16,6,FALSE),0),0),0)</f>
        <v>0</v>
      </c>
      <c r="S85" s="5">
        <f>IFERROR(IF(H85=1,IF(VLOOKUP(I85,Inputs!$A$20:$G$29,7,FALSE)="Base Increase",VLOOKUP(I85,Inputs!$A$7:$G$16,7,FALSE),0),0),0)</f>
        <v>0</v>
      </c>
      <c r="T85" s="5">
        <f t="shared" si="6"/>
        <v>0</v>
      </c>
      <c r="U85" s="5">
        <f t="shared" si="7"/>
        <v>0</v>
      </c>
      <c r="V85" s="5">
        <f t="shared" si="8"/>
        <v>0</v>
      </c>
      <c r="W85" s="5">
        <f t="shared" si="9"/>
        <v>0</v>
      </c>
      <c r="X85" s="5">
        <f>IF(AND(I85&lt;=4,V85&gt;Inputs!$B$32),MAX(C85,Inputs!$B$32),V85)</f>
        <v>0</v>
      </c>
      <c r="Y85" s="5">
        <f>IF(AND(I85&lt;=4,W85&gt;Inputs!$B$32),MAX(C85,Inputs!$B$32),W85)</f>
        <v>0</v>
      </c>
      <c r="Z85" s="5">
        <f>IF(AND(I85&lt;=7,X85&gt;Inputs!$B$33),MAX(C85,Inputs!$B$33),X85)</f>
        <v>0</v>
      </c>
      <c r="AA85" s="5">
        <f>IF(W85&gt;Inputs!$B$34,Inputs!$B$34,Y85)</f>
        <v>0</v>
      </c>
      <c r="AB85" s="5">
        <f>IF(Z85&gt;Inputs!$B$34,Inputs!$B$34,Z85)</f>
        <v>0</v>
      </c>
      <c r="AC85" s="5">
        <f>IF(AA85&gt;Inputs!$B$34,Inputs!$B$34,AA85)</f>
        <v>0</v>
      </c>
      <c r="AD85" s="11">
        <f t="shared" si="10"/>
        <v>0</v>
      </c>
      <c r="AE85" s="11">
        <f t="shared" si="11"/>
        <v>0</v>
      </c>
    </row>
    <row r="86" spans="1:31" x14ac:dyDescent="0.25">
      <c r="A86" s="1">
        <f>'Salary and Rating'!A87</f>
        <v>0</v>
      </c>
      <c r="B86" s="1">
        <f>'Salary and Rating'!B87</f>
        <v>0</v>
      </c>
      <c r="C86" s="13">
        <f>'2013-2014'!AD86</f>
        <v>0</v>
      </c>
      <c r="D86" s="5">
        <v>1</v>
      </c>
      <c r="E86" s="5">
        <v>0</v>
      </c>
      <c r="F86" s="5">
        <v>0</v>
      </c>
      <c r="G86" s="5">
        <v>0</v>
      </c>
      <c r="H86" s="5">
        <v>0</v>
      </c>
      <c r="I86" s="5">
        <f>'Salary and Rating'!L87</f>
        <v>0</v>
      </c>
      <c r="J86" s="5">
        <f>IFERROR(IF(VLOOKUP(I86,Inputs!$A$20:$G$29,3,FALSE)="Stipend Award",VLOOKUP(I86,Inputs!$A$7:$G$16,3,FALSE),0),0)</f>
        <v>0</v>
      </c>
      <c r="K86" s="5">
        <f>IFERROR(IF(VLOOKUP(I86,Inputs!$A$20:$G$29,4,FALSE)="Stipend Award",VLOOKUP(I86,Inputs!$A$7:$G$16,4,FALSE),0),0)</f>
        <v>0</v>
      </c>
      <c r="L86" s="5">
        <f>IFERROR(IF(F86=1,IF(VLOOKUP(I86,Inputs!$A$20:$G$29,5,FALSE)="Stipend Award",VLOOKUP(I86,Inputs!$A$7:$G$16,5,FALSE),0),0),0)</f>
        <v>0</v>
      </c>
      <c r="M86" s="5">
        <f>IFERROR(IF(G86=1,IF(VLOOKUP(I86,Inputs!$A$20:$G$29,6,FALSE)="Stipend Award",VLOOKUP(I86,Inputs!$A$7:$G$16,6,FALSE),0),0),0)</f>
        <v>0</v>
      </c>
      <c r="N86" s="5">
        <f>IFERROR(IF(H86=1,IF(VLOOKUP(I86,Inputs!$A$20:$G$29,7,FALSE)="Stipend Award",VLOOKUP(I86,Inputs!$A$7:$G$16,7,FALSE),0),0),0)</f>
        <v>0</v>
      </c>
      <c r="O86" s="5">
        <f>IFERROR(IF(VLOOKUP(I86,Inputs!$A$20:$G$29,3,FALSE)="Base Increase",VLOOKUP(I86,Inputs!$A$7:$G$16,3,FALSE),0),0)</f>
        <v>0</v>
      </c>
      <c r="P86" s="5">
        <f>IFERROR(IF(VLOOKUP(I86,Inputs!$A$20:$G$29,4,FALSE)="Base Increase",VLOOKUP(I86,Inputs!$A$7:$G$16,4,FALSE),0),0)</f>
        <v>0</v>
      </c>
      <c r="Q86" s="5">
        <f>IFERROR(IF(F86=1,IF(VLOOKUP(I86,Inputs!$A$20:$G$29,5,FALSE)="Base Increase",VLOOKUP(I86,Inputs!$A$7:$G$16,5,FALSE),0),0),0)</f>
        <v>0</v>
      </c>
      <c r="R86" s="5">
        <f>IFERROR(IF(G86=1,IF(VLOOKUP(I86,Inputs!$A$20:$G$29,6,FALSE)="Base Increase",VLOOKUP(I86,Inputs!$A$7:$G$16,6,FALSE),0),0),0)</f>
        <v>0</v>
      </c>
      <c r="S86" s="5">
        <f>IFERROR(IF(H86=1,IF(VLOOKUP(I86,Inputs!$A$20:$G$29,7,FALSE)="Base Increase",VLOOKUP(I86,Inputs!$A$7:$G$16,7,FALSE),0),0),0)</f>
        <v>0</v>
      </c>
      <c r="T86" s="5">
        <f t="shared" si="6"/>
        <v>0</v>
      </c>
      <c r="U86" s="5">
        <f t="shared" si="7"/>
        <v>0</v>
      </c>
      <c r="V86" s="5">
        <f t="shared" si="8"/>
        <v>0</v>
      </c>
      <c r="W86" s="5">
        <f t="shared" si="9"/>
        <v>0</v>
      </c>
      <c r="X86" s="5">
        <f>IF(AND(I86&lt;=4,V86&gt;Inputs!$B$32),MAX(C86,Inputs!$B$32),V86)</f>
        <v>0</v>
      </c>
      <c r="Y86" s="5">
        <f>IF(AND(I86&lt;=4,W86&gt;Inputs!$B$32),MAX(C86,Inputs!$B$32),W86)</f>
        <v>0</v>
      </c>
      <c r="Z86" s="5">
        <f>IF(AND(I86&lt;=7,X86&gt;Inputs!$B$33),MAX(C86,Inputs!$B$33),X86)</f>
        <v>0</v>
      </c>
      <c r="AA86" s="5">
        <f>IF(W86&gt;Inputs!$B$34,Inputs!$B$34,Y86)</f>
        <v>0</v>
      </c>
      <c r="AB86" s="5">
        <f>IF(Z86&gt;Inputs!$B$34,Inputs!$B$34,Z86)</f>
        <v>0</v>
      </c>
      <c r="AC86" s="5">
        <f>IF(AA86&gt;Inputs!$B$34,Inputs!$B$34,AA86)</f>
        <v>0</v>
      </c>
      <c r="AD86" s="11">
        <f t="shared" si="10"/>
        <v>0</v>
      </c>
      <c r="AE86" s="11">
        <f t="shared" si="11"/>
        <v>0</v>
      </c>
    </row>
    <row r="87" spans="1:31" x14ac:dyDescent="0.25">
      <c r="A87" s="1">
        <f>'Salary and Rating'!A88</f>
        <v>0</v>
      </c>
      <c r="B87" s="1">
        <f>'Salary and Rating'!B88</f>
        <v>0</v>
      </c>
      <c r="C87" s="13">
        <f>'2013-2014'!AD87</f>
        <v>0</v>
      </c>
      <c r="D87" s="5">
        <v>1</v>
      </c>
      <c r="E87" s="5">
        <v>0</v>
      </c>
      <c r="F87" s="5">
        <v>0</v>
      </c>
      <c r="G87" s="5">
        <v>0</v>
      </c>
      <c r="H87" s="5">
        <v>0</v>
      </c>
      <c r="I87" s="5">
        <f>'Salary and Rating'!L88</f>
        <v>0</v>
      </c>
      <c r="J87" s="5">
        <f>IFERROR(IF(VLOOKUP(I87,Inputs!$A$20:$G$29,3,FALSE)="Stipend Award",VLOOKUP(I87,Inputs!$A$7:$G$16,3,FALSE),0),0)</f>
        <v>0</v>
      </c>
      <c r="K87" s="5">
        <f>IFERROR(IF(VLOOKUP(I87,Inputs!$A$20:$G$29,4,FALSE)="Stipend Award",VLOOKUP(I87,Inputs!$A$7:$G$16,4,FALSE),0),0)</f>
        <v>0</v>
      </c>
      <c r="L87" s="5">
        <f>IFERROR(IF(F87=1,IF(VLOOKUP(I87,Inputs!$A$20:$G$29,5,FALSE)="Stipend Award",VLOOKUP(I87,Inputs!$A$7:$G$16,5,FALSE),0),0),0)</f>
        <v>0</v>
      </c>
      <c r="M87" s="5">
        <f>IFERROR(IF(G87=1,IF(VLOOKUP(I87,Inputs!$A$20:$G$29,6,FALSE)="Stipend Award",VLOOKUP(I87,Inputs!$A$7:$G$16,6,FALSE),0),0),0)</f>
        <v>0</v>
      </c>
      <c r="N87" s="5">
        <f>IFERROR(IF(H87=1,IF(VLOOKUP(I87,Inputs!$A$20:$G$29,7,FALSE)="Stipend Award",VLOOKUP(I87,Inputs!$A$7:$G$16,7,FALSE),0),0),0)</f>
        <v>0</v>
      </c>
      <c r="O87" s="5">
        <f>IFERROR(IF(VLOOKUP(I87,Inputs!$A$20:$G$29,3,FALSE)="Base Increase",VLOOKUP(I87,Inputs!$A$7:$G$16,3,FALSE),0),0)</f>
        <v>0</v>
      </c>
      <c r="P87" s="5">
        <f>IFERROR(IF(VLOOKUP(I87,Inputs!$A$20:$G$29,4,FALSE)="Base Increase",VLOOKUP(I87,Inputs!$A$7:$G$16,4,FALSE),0),0)</f>
        <v>0</v>
      </c>
      <c r="Q87" s="5">
        <f>IFERROR(IF(F87=1,IF(VLOOKUP(I87,Inputs!$A$20:$G$29,5,FALSE)="Base Increase",VLOOKUP(I87,Inputs!$A$7:$G$16,5,FALSE),0),0),0)</f>
        <v>0</v>
      </c>
      <c r="R87" s="5">
        <f>IFERROR(IF(G87=1,IF(VLOOKUP(I87,Inputs!$A$20:$G$29,6,FALSE)="Base Increase",VLOOKUP(I87,Inputs!$A$7:$G$16,6,FALSE),0),0),0)</f>
        <v>0</v>
      </c>
      <c r="S87" s="5">
        <f>IFERROR(IF(H87=1,IF(VLOOKUP(I87,Inputs!$A$20:$G$29,7,FALSE)="Base Increase",VLOOKUP(I87,Inputs!$A$7:$G$16,7,FALSE),0),0),0)</f>
        <v>0</v>
      </c>
      <c r="T87" s="5">
        <f t="shared" si="6"/>
        <v>0</v>
      </c>
      <c r="U87" s="5">
        <f t="shared" si="7"/>
        <v>0</v>
      </c>
      <c r="V87" s="5">
        <f t="shared" si="8"/>
        <v>0</v>
      </c>
      <c r="W87" s="5">
        <f t="shared" si="9"/>
        <v>0</v>
      </c>
      <c r="X87" s="5">
        <f>IF(AND(I87&lt;=4,V87&gt;Inputs!$B$32),MAX(C87,Inputs!$B$32),V87)</f>
        <v>0</v>
      </c>
      <c r="Y87" s="5">
        <f>IF(AND(I87&lt;=4,W87&gt;Inputs!$B$32),MAX(C87,Inputs!$B$32),W87)</f>
        <v>0</v>
      </c>
      <c r="Z87" s="5">
        <f>IF(AND(I87&lt;=7,X87&gt;Inputs!$B$33),MAX(C87,Inputs!$B$33),X87)</f>
        <v>0</v>
      </c>
      <c r="AA87" s="5">
        <f>IF(W87&gt;Inputs!$B$34,Inputs!$B$34,Y87)</f>
        <v>0</v>
      </c>
      <c r="AB87" s="5">
        <f>IF(Z87&gt;Inputs!$B$34,Inputs!$B$34,Z87)</f>
        <v>0</v>
      </c>
      <c r="AC87" s="5">
        <f>IF(AA87&gt;Inputs!$B$34,Inputs!$B$34,AA87)</f>
        <v>0</v>
      </c>
      <c r="AD87" s="11">
        <f t="shared" si="10"/>
        <v>0</v>
      </c>
      <c r="AE87" s="11">
        <f t="shared" si="11"/>
        <v>0</v>
      </c>
    </row>
    <row r="88" spans="1:31" x14ac:dyDescent="0.25">
      <c r="A88" s="1">
        <f>'Salary and Rating'!A89</f>
        <v>0</v>
      </c>
      <c r="B88" s="1">
        <f>'Salary and Rating'!B89</f>
        <v>0</v>
      </c>
      <c r="C88" s="13">
        <f>'2013-2014'!AD88</f>
        <v>0</v>
      </c>
      <c r="D88" s="5">
        <v>1</v>
      </c>
      <c r="E88" s="5">
        <v>0</v>
      </c>
      <c r="F88" s="5">
        <v>0</v>
      </c>
      <c r="G88" s="5">
        <v>0</v>
      </c>
      <c r="H88" s="5">
        <v>0</v>
      </c>
      <c r="I88" s="5">
        <f>'Salary and Rating'!L89</f>
        <v>0</v>
      </c>
      <c r="J88" s="5">
        <f>IFERROR(IF(VLOOKUP(I88,Inputs!$A$20:$G$29,3,FALSE)="Stipend Award",VLOOKUP(I88,Inputs!$A$7:$G$16,3,FALSE),0),0)</f>
        <v>0</v>
      </c>
      <c r="K88" s="5">
        <f>IFERROR(IF(VLOOKUP(I88,Inputs!$A$20:$G$29,4,FALSE)="Stipend Award",VLOOKUP(I88,Inputs!$A$7:$G$16,4,FALSE),0),0)</f>
        <v>0</v>
      </c>
      <c r="L88" s="5">
        <f>IFERROR(IF(F88=1,IF(VLOOKUP(I88,Inputs!$A$20:$G$29,5,FALSE)="Stipend Award",VLOOKUP(I88,Inputs!$A$7:$G$16,5,FALSE),0),0),0)</f>
        <v>0</v>
      </c>
      <c r="M88" s="5">
        <f>IFERROR(IF(G88=1,IF(VLOOKUP(I88,Inputs!$A$20:$G$29,6,FALSE)="Stipend Award",VLOOKUP(I88,Inputs!$A$7:$G$16,6,FALSE),0),0),0)</f>
        <v>0</v>
      </c>
      <c r="N88" s="5">
        <f>IFERROR(IF(H88=1,IF(VLOOKUP(I88,Inputs!$A$20:$G$29,7,FALSE)="Stipend Award",VLOOKUP(I88,Inputs!$A$7:$G$16,7,FALSE),0),0),0)</f>
        <v>0</v>
      </c>
      <c r="O88" s="5">
        <f>IFERROR(IF(VLOOKUP(I88,Inputs!$A$20:$G$29,3,FALSE)="Base Increase",VLOOKUP(I88,Inputs!$A$7:$G$16,3,FALSE),0),0)</f>
        <v>0</v>
      </c>
      <c r="P88" s="5">
        <f>IFERROR(IF(VLOOKUP(I88,Inputs!$A$20:$G$29,4,FALSE)="Base Increase",VLOOKUP(I88,Inputs!$A$7:$G$16,4,FALSE),0),0)</f>
        <v>0</v>
      </c>
      <c r="Q88" s="5">
        <f>IFERROR(IF(F88=1,IF(VLOOKUP(I88,Inputs!$A$20:$G$29,5,FALSE)="Base Increase",VLOOKUP(I88,Inputs!$A$7:$G$16,5,FALSE),0),0),0)</f>
        <v>0</v>
      </c>
      <c r="R88" s="5">
        <f>IFERROR(IF(G88=1,IF(VLOOKUP(I88,Inputs!$A$20:$G$29,6,FALSE)="Base Increase",VLOOKUP(I88,Inputs!$A$7:$G$16,6,FALSE),0),0),0)</f>
        <v>0</v>
      </c>
      <c r="S88" s="5">
        <f>IFERROR(IF(H88=1,IF(VLOOKUP(I88,Inputs!$A$20:$G$29,7,FALSE)="Base Increase",VLOOKUP(I88,Inputs!$A$7:$G$16,7,FALSE),0),0),0)</f>
        <v>0</v>
      </c>
      <c r="T88" s="5">
        <f t="shared" si="6"/>
        <v>0</v>
      </c>
      <c r="U88" s="5">
        <f t="shared" si="7"/>
        <v>0</v>
      </c>
      <c r="V88" s="5">
        <f t="shared" si="8"/>
        <v>0</v>
      </c>
      <c r="W88" s="5">
        <f t="shared" si="9"/>
        <v>0</v>
      </c>
      <c r="X88" s="5">
        <f>IF(AND(I88&lt;=4,V88&gt;Inputs!$B$32),MAX(C88,Inputs!$B$32),V88)</f>
        <v>0</v>
      </c>
      <c r="Y88" s="5">
        <f>IF(AND(I88&lt;=4,W88&gt;Inputs!$B$32),MAX(C88,Inputs!$B$32),W88)</f>
        <v>0</v>
      </c>
      <c r="Z88" s="5">
        <f>IF(AND(I88&lt;=7,X88&gt;Inputs!$B$33),MAX(C88,Inputs!$B$33),X88)</f>
        <v>0</v>
      </c>
      <c r="AA88" s="5">
        <f>IF(W88&gt;Inputs!$B$34,Inputs!$B$34,Y88)</f>
        <v>0</v>
      </c>
      <c r="AB88" s="5">
        <f>IF(Z88&gt;Inputs!$B$34,Inputs!$B$34,Z88)</f>
        <v>0</v>
      </c>
      <c r="AC88" s="5">
        <f>IF(AA88&gt;Inputs!$B$34,Inputs!$B$34,AA88)</f>
        <v>0</v>
      </c>
      <c r="AD88" s="11">
        <f t="shared" si="10"/>
        <v>0</v>
      </c>
      <c r="AE88" s="11">
        <f t="shared" si="11"/>
        <v>0</v>
      </c>
    </row>
    <row r="89" spans="1:31" x14ac:dyDescent="0.25">
      <c r="A89" s="1">
        <f>'Salary and Rating'!A90</f>
        <v>0</v>
      </c>
      <c r="B89" s="1">
        <f>'Salary and Rating'!B90</f>
        <v>0</v>
      </c>
      <c r="C89" s="13">
        <f>'2013-2014'!AD89</f>
        <v>0</v>
      </c>
      <c r="D89" s="5">
        <v>1</v>
      </c>
      <c r="E89" s="5">
        <v>0</v>
      </c>
      <c r="F89" s="5">
        <v>0</v>
      </c>
      <c r="G89" s="5">
        <v>0</v>
      </c>
      <c r="H89" s="5">
        <v>0</v>
      </c>
      <c r="I89" s="5">
        <f>'Salary and Rating'!L90</f>
        <v>0</v>
      </c>
      <c r="J89" s="5">
        <f>IFERROR(IF(VLOOKUP(I89,Inputs!$A$20:$G$29,3,FALSE)="Stipend Award",VLOOKUP(I89,Inputs!$A$7:$G$16,3,FALSE),0),0)</f>
        <v>0</v>
      </c>
      <c r="K89" s="5">
        <f>IFERROR(IF(VLOOKUP(I89,Inputs!$A$20:$G$29,4,FALSE)="Stipend Award",VLOOKUP(I89,Inputs!$A$7:$G$16,4,FALSE),0),0)</f>
        <v>0</v>
      </c>
      <c r="L89" s="5">
        <f>IFERROR(IF(F89=1,IF(VLOOKUP(I89,Inputs!$A$20:$G$29,5,FALSE)="Stipend Award",VLOOKUP(I89,Inputs!$A$7:$G$16,5,FALSE),0),0),0)</f>
        <v>0</v>
      </c>
      <c r="M89" s="5">
        <f>IFERROR(IF(G89=1,IF(VLOOKUP(I89,Inputs!$A$20:$G$29,6,FALSE)="Stipend Award",VLOOKUP(I89,Inputs!$A$7:$G$16,6,FALSE),0),0),0)</f>
        <v>0</v>
      </c>
      <c r="N89" s="5">
        <f>IFERROR(IF(H89=1,IF(VLOOKUP(I89,Inputs!$A$20:$G$29,7,FALSE)="Stipend Award",VLOOKUP(I89,Inputs!$A$7:$G$16,7,FALSE),0),0),0)</f>
        <v>0</v>
      </c>
      <c r="O89" s="5">
        <f>IFERROR(IF(VLOOKUP(I89,Inputs!$A$20:$G$29,3,FALSE)="Base Increase",VLOOKUP(I89,Inputs!$A$7:$G$16,3,FALSE),0),0)</f>
        <v>0</v>
      </c>
      <c r="P89" s="5">
        <f>IFERROR(IF(VLOOKUP(I89,Inputs!$A$20:$G$29,4,FALSE)="Base Increase",VLOOKUP(I89,Inputs!$A$7:$G$16,4,FALSE),0),0)</f>
        <v>0</v>
      </c>
      <c r="Q89" s="5">
        <f>IFERROR(IF(F89=1,IF(VLOOKUP(I89,Inputs!$A$20:$G$29,5,FALSE)="Base Increase",VLOOKUP(I89,Inputs!$A$7:$G$16,5,FALSE),0),0),0)</f>
        <v>0</v>
      </c>
      <c r="R89" s="5">
        <f>IFERROR(IF(G89=1,IF(VLOOKUP(I89,Inputs!$A$20:$G$29,6,FALSE)="Base Increase",VLOOKUP(I89,Inputs!$A$7:$G$16,6,FALSE),0),0),0)</f>
        <v>0</v>
      </c>
      <c r="S89" s="5">
        <f>IFERROR(IF(H89=1,IF(VLOOKUP(I89,Inputs!$A$20:$G$29,7,FALSE)="Base Increase",VLOOKUP(I89,Inputs!$A$7:$G$16,7,FALSE),0),0),0)</f>
        <v>0</v>
      </c>
      <c r="T89" s="5">
        <f t="shared" si="6"/>
        <v>0</v>
      </c>
      <c r="U89" s="5">
        <f t="shared" si="7"/>
        <v>0</v>
      </c>
      <c r="V89" s="5">
        <f t="shared" si="8"/>
        <v>0</v>
      </c>
      <c r="W89" s="5">
        <f t="shared" si="9"/>
        <v>0</v>
      </c>
      <c r="X89" s="5">
        <f>IF(AND(I89&lt;=4,V89&gt;Inputs!$B$32),MAX(C89,Inputs!$B$32),V89)</f>
        <v>0</v>
      </c>
      <c r="Y89" s="5">
        <f>IF(AND(I89&lt;=4,W89&gt;Inputs!$B$32),MAX(C89,Inputs!$B$32),W89)</f>
        <v>0</v>
      </c>
      <c r="Z89" s="5">
        <f>IF(AND(I89&lt;=7,X89&gt;Inputs!$B$33),MAX(C89,Inputs!$B$33),X89)</f>
        <v>0</v>
      </c>
      <c r="AA89" s="5">
        <f>IF(W89&gt;Inputs!$B$34,Inputs!$B$34,Y89)</f>
        <v>0</v>
      </c>
      <c r="AB89" s="5">
        <f>IF(Z89&gt;Inputs!$B$34,Inputs!$B$34,Z89)</f>
        <v>0</v>
      </c>
      <c r="AC89" s="5">
        <f>IF(AA89&gt;Inputs!$B$34,Inputs!$B$34,AA89)</f>
        <v>0</v>
      </c>
      <c r="AD89" s="11">
        <f t="shared" si="10"/>
        <v>0</v>
      </c>
      <c r="AE89" s="11">
        <f t="shared" si="11"/>
        <v>0</v>
      </c>
    </row>
    <row r="90" spans="1:31" x14ac:dyDescent="0.25">
      <c r="A90" s="1">
        <f>'Salary and Rating'!A91</f>
        <v>0</v>
      </c>
      <c r="B90" s="1">
        <f>'Salary and Rating'!B91</f>
        <v>0</v>
      </c>
      <c r="C90" s="13">
        <f>'2013-2014'!AD90</f>
        <v>0</v>
      </c>
      <c r="D90" s="5">
        <v>1</v>
      </c>
      <c r="E90" s="5">
        <v>0</v>
      </c>
      <c r="F90" s="5">
        <v>0</v>
      </c>
      <c r="G90" s="5">
        <v>0</v>
      </c>
      <c r="H90" s="5">
        <v>0</v>
      </c>
      <c r="I90" s="5">
        <f>'Salary and Rating'!L91</f>
        <v>0</v>
      </c>
      <c r="J90" s="5">
        <f>IFERROR(IF(VLOOKUP(I90,Inputs!$A$20:$G$29,3,FALSE)="Stipend Award",VLOOKUP(I90,Inputs!$A$7:$G$16,3,FALSE),0),0)</f>
        <v>0</v>
      </c>
      <c r="K90" s="5">
        <f>IFERROR(IF(VLOOKUP(I90,Inputs!$A$20:$G$29,4,FALSE)="Stipend Award",VLOOKUP(I90,Inputs!$A$7:$G$16,4,FALSE),0),0)</f>
        <v>0</v>
      </c>
      <c r="L90" s="5">
        <f>IFERROR(IF(F90=1,IF(VLOOKUP(I90,Inputs!$A$20:$G$29,5,FALSE)="Stipend Award",VLOOKUP(I90,Inputs!$A$7:$G$16,5,FALSE),0),0),0)</f>
        <v>0</v>
      </c>
      <c r="M90" s="5">
        <f>IFERROR(IF(G90=1,IF(VLOOKUP(I90,Inputs!$A$20:$G$29,6,FALSE)="Stipend Award",VLOOKUP(I90,Inputs!$A$7:$G$16,6,FALSE),0),0),0)</f>
        <v>0</v>
      </c>
      <c r="N90" s="5">
        <f>IFERROR(IF(H90=1,IF(VLOOKUP(I90,Inputs!$A$20:$G$29,7,FALSE)="Stipend Award",VLOOKUP(I90,Inputs!$A$7:$G$16,7,FALSE),0),0),0)</f>
        <v>0</v>
      </c>
      <c r="O90" s="5">
        <f>IFERROR(IF(VLOOKUP(I90,Inputs!$A$20:$G$29,3,FALSE)="Base Increase",VLOOKUP(I90,Inputs!$A$7:$G$16,3,FALSE),0),0)</f>
        <v>0</v>
      </c>
      <c r="P90" s="5">
        <f>IFERROR(IF(VLOOKUP(I90,Inputs!$A$20:$G$29,4,FALSE)="Base Increase",VLOOKUP(I90,Inputs!$A$7:$G$16,4,FALSE),0),0)</f>
        <v>0</v>
      </c>
      <c r="Q90" s="5">
        <f>IFERROR(IF(F90=1,IF(VLOOKUP(I90,Inputs!$A$20:$G$29,5,FALSE)="Base Increase",VLOOKUP(I90,Inputs!$A$7:$G$16,5,FALSE),0),0),0)</f>
        <v>0</v>
      </c>
      <c r="R90" s="5">
        <f>IFERROR(IF(G90=1,IF(VLOOKUP(I90,Inputs!$A$20:$G$29,6,FALSE)="Base Increase",VLOOKUP(I90,Inputs!$A$7:$G$16,6,FALSE),0),0),0)</f>
        <v>0</v>
      </c>
      <c r="S90" s="5">
        <f>IFERROR(IF(H90=1,IF(VLOOKUP(I90,Inputs!$A$20:$G$29,7,FALSE)="Base Increase",VLOOKUP(I90,Inputs!$A$7:$G$16,7,FALSE),0),0),0)</f>
        <v>0</v>
      </c>
      <c r="T90" s="5">
        <f t="shared" si="6"/>
        <v>0</v>
      </c>
      <c r="U90" s="5">
        <f t="shared" si="7"/>
        <v>0</v>
      </c>
      <c r="V90" s="5">
        <f t="shared" si="8"/>
        <v>0</v>
      </c>
      <c r="W90" s="5">
        <f t="shared" si="9"/>
        <v>0</v>
      </c>
      <c r="X90" s="5">
        <f>IF(AND(I90&lt;=4,V90&gt;Inputs!$B$32),MAX(C90,Inputs!$B$32),V90)</f>
        <v>0</v>
      </c>
      <c r="Y90" s="5">
        <f>IF(AND(I90&lt;=4,W90&gt;Inputs!$B$32),MAX(C90,Inputs!$B$32),W90)</f>
        <v>0</v>
      </c>
      <c r="Z90" s="5">
        <f>IF(AND(I90&lt;=7,X90&gt;Inputs!$B$33),MAX(C90,Inputs!$B$33),X90)</f>
        <v>0</v>
      </c>
      <c r="AA90" s="5">
        <f>IF(W90&gt;Inputs!$B$34,Inputs!$B$34,Y90)</f>
        <v>0</v>
      </c>
      <c r="AB90" s="5">
        <f>IF(Z90&gt;Inputs!$B$34,Inputs!$B$34,Z90)</f>
        <v>0</v>
      </c>
      <c r="AC90" s="5">
        <f>IF(AA90&gt;Inputs!$B$34,Inputs!$B$34,AA90)</f>
        <v>0</v>
      </c>
      <c r="AD90" s="11">
        <f t="shared" si="10"/>
        <v>0</v>
      </c>
      <c r="AE90" s="11">
        <f t="shared" si="11"/>
        <v>0</v>
      </c>
    </row>
    <row r="91" spans="1:31" x14ac:dyDescent="0.25">
      <c r="A91" s="1">
        <f>'Salary and Rating'!A92</f>
        <v>0</v>
      </c>
      <c r="B91" s="1">
        <f>'Salary and Rating'!B92</f>
        <v>0</v>
      </c>
      <c r="C91" s="13">
        <f>'2013-2014'!AD91</f>
        <v>0</v>
      </c>
      <c r="D91" s="5">
        <v>1</v>
      </c>
      <c r="E91" s="5">
        <v>0</v>
      </c>
      <c r="F91" s="5">
        <v>0</v>
      </c>
      <c r="G91" s="5">
        <v>0</v>
      </c>
      <c r="H91" s="5">
        <v>0</v>
      </c>
      <c r="I91" s="5">
        <f>'Salary and Rating'!L92</f>
        <v>0</v>
      </c>
      <c r="J91" s="5">
        <f>IFERROR(IF(VLOOKUP(I91,Inputs!$A$20:$G$29,3,FALSE)="Stipend Award",VLOOKUP(I91,Inputs!$A$7:$G$16,3,FALSE),0),0)</f>
        <v>0</v>
      </c>
      <c r="K91" s="5">
        <f>IFERROR(IF(VLOOKUP(I91,Inputs!$A$20:$G$29,4,FALSE)="Stipend Award",VLOOKUP(I91,Inputs!$A$7:$G$16,4,FALSE),0),0)</f>
        <v>0</v>
      </c>
      <c r="L91" s="5">
        <f>IFERROR(IF(F91=1,IF(VLOOKUP(I91,Inputs!$A$20:$G$29,5,FALSE)="Stipend Award",VLOOKUP(I91,Inputs!$A$7:$G$16,5,FALSE),0),0),0)</f>
        <v>0</v>
      </c>
      <c r="M91" s="5">
        <f>IFERROR(IF(G91=1,IF(VLOOKUP(I91,Inputs!$A$20:$G$29,6,FALSE)="Stipend Award",VLOOKUP(I91,Inputs!$A$7:$G$16,6,FALSE),0),0),0)</f>
        <v>0</v>
      </c>
      <c r="N91" s="5">
        <f>IFERROR(IF(H91=1,IF(VLOOKUP(I91,Inputs!$A$20:$G$29,7,FALSE)="Stipend Award",VLOOKUP(I91,Inputs!$A$7:$G$16,7,FALSE),0),0),0)</f>
        <v>0</v>
      </c>
      <c r="O91" s="5">
        <f>IFERROR(IF(VLOOKUP(I91,Inputs!$A$20:$G$29,3,FALSE)="Base Increase",VLOOKUP(I91,Inputs!$A$7:$G$16,3,FALSE),0),0)</f>
        <v>0</v>
      </c>
      <c r="P91" s="5">
        <f>IFERROR(IF(VLOOKUP(I91,Inputs!$A$20:$G$29,4,FALSE)="Base Increase",VLOOKUP(I91,Inputs!$A$7:$G$16,4,FALSE),0),0)</f>
        <v>0</v>
      </c>
      <c r="Q91" s="5">
        <f>IFERROR(IF(F91=1,IF(VLOOKUP(I91,Inputs!$A$20:$G$29,5,FALSE)="Base Increase",VLOOKUP(I91,Inputs!$A$7:$G$16,5,FALSE),0),0),0)</f>
        <v>0</v>
      </c>
      <c r="R91" s="5">
        <f>IFERROR(IF(G91=1,IF(VLOOKUP(I91,Inputs!$A$20:$G$29,6,FALSE)="Base Increase",VLOOKUP(I91,Inputs!$A$7:$G$16,6,FALSE),0),0),0)</f>
        <v>0</v>
      </c>
      <c r="S91" s="5">
        <f>IFERROR(IF(H91=1,IF(VLOOKUP(I91,Inputs!$A$20:$G$29,7,FALSE)="Base Increase",VLOOKUP(I91,Inputs!$A$7:$G$16,7,FALSE),0),0),0)</f>
        <v>0</v>
      </c>
      <c r="T91" s="5">
        <f t="shared" si="6"/>
        <v>0</v>
      </c>
      <c r="U91" s="5">
        <f t="shared" si="7"/>
        <v>0</v>
      </c>
      <c r="V91" s="5">
        <f t="shared" si="8"/>
        <v>0</v>
      </c>
      <c r="W91" s="5">
        <f t="shared" si="9"/>
        <v>0</v>
      </c>
      <c r="X91" s="5">
        <f>IF(AND(I91&lt;=4,V91&gt;Inputs!$B$32),MAX(C91,Inputs!$B$32),V91)</f>
        <v>0</v>
      </c>
      <c r="Y91" s="5">
        <f>IF(AND(I91&lt;=4,W91&gt;Inputs!$B$32),MAX(C91,Inputs!$B$32),W91)</f>
        <v>0</v>
      </c>
      <c r="Z91" s="5">
        <f>IF(AND(I91&lt;=7,X91&gt;Inputs!$B$33),MAX(C91,Inputs!$B$33),X91)</f>
        <v>0</v>
      </c>
      <c r="AA91" s="5">
        <f>IF(W91&gt;Inputs!$B$34,Inputs!$B$34,Y91)</f>
        <v>0</v>
      </c>
      <c r="AB91" s="5">
        <f>IF(Z91&gt;Inputs!$B$34,Inputs!$B$34,Z91)</f>
        <v>0</v>
      </c>
      <c r="AC91" s="5">
        <f>IF(AA91&gt;Inputs!$B$34,Inputs!$B$34,AA91)</f>
        <v>0</v>
      </c>
      <c r="AD91" s="11">
        <f t="shared" si="10"/>
        <v>0</v>
      </c>
      <c r="AE91" s="11">
        <f t="shared" si="11"/>
        <v>0</v>
      </c>
    </row>
    <row r="92" spans="1:31" x14ac:dyDescent="0.25">
      <c r="A92" s="1">
        <f>'Salary and Rating'!A93</f>
        <v>0</v>
      </c>
      <c r="B92" s="1">
        <f>'Salary and Rating'!B93</f>
        <v>0</v>
      </c>
      <c r="C92" s="13">
        <f>'2013-2014'!AD92</f>
        <v>0</v>
      </c>
      <c r="D92" s="5">
        <v>1</v>
      </c>
      <c r="E92" s="5">
        <v>0</v>
      </c>
      <c r="F92" s="5">
        <v>0</v>
      </c>
      <c r="G92" s="5">
        <v>0</v>
      </c>
      <c r="H92" s="5">
        <v>0</v>
      </c>
      <c r="I92" s="5">
        <f>'Salary and Rating'!L93</f>
        <v>0</v>
      </c>
      <c r="J92" s="5">
        <f>IFERROR(IF(VLOOKUP(I92,Inputs!$A$20:$G$29,3,FALSE)="Stipend Award",VLOOKUP(I92,Inputs!$A$7:$G$16,3,FALSE),0),0)</f>
        <v>0</v>
      </c>
      <c r="K92" s="5">
        <f>IFERROR(IF(VLOOKUP(I92,Inputs!$A$20:$G$29,4,FALSE)="Stipend Award",VLOOKUP(I92,Inputs!$A$7:$G$16,4,FALSE),0),0)</f>
        <v>0</v>
      </c>
      <c r="L92" s="5">
        <f>IFERROR(IF(F92=1,IF(VLOOKUP(I92,Inputs!$A$20:$G$29,5,FALSE)="Stipend Award",VLOOKUP(I92,Inputs!$A$7:$G$16,5,FALSE),0),0),0)</f>
        <v>0</v>
      </c>
      <c r="M92" s="5">
        <f>IFERROR(IF(G92=1,IF(VLOOKUP(I92,Inputs!$A$20:$G$29,6,FALSE)="Stipend Award",VLOOKUP(I92,Inputs!$A$7:$G$16,6,FALSE),0),0),0)</f>
        <v>0</v>
      </c>
      <c r="N92" s="5">
        <f>IFERROR(IF(H92=1,IF(VLOOKUP(I92,Inputs!$A$20:$G$29,7,FALSE)="Stipend Award",VLOOKUP(I92,Inputs!$A$7:$G$16,7,FALSE),0),0),0)</f>
        <v>0</v>
      </c>
      <c r="O92" s="5">
        <f>IFERROR(IF(VLOOKUP(I92,Inputs!$A$20:$G$29,3,FALSE)="Base Increase",VLOOKUP(I92,Inputs!$A$7:$G$16,3,FALSE),0),0)</f>
        <v>0</v>
      </c>
      <c r="P92" s="5">
        <f>IFERROR(IF(VLOOKUP(I92,Inputs!$A$20:$G$29,4,FALSE)="Base Increase",VLOOKUP(I92,Inputs!$A$7:$G$16,4,FALSE),0),0)</f>
        <v>0</v>
      </c>
      <c r="Q92" s="5">
        <f>IFERROR(IF(F92=1,IF(VLOOKUP(I92,Inputs!$A$20:$G$29,5,FALSE)="Base Increase",VLOOKUP(I92,Inputs!$A$7:$G$16,5,FALSE),0),0),0)</f>
        <v>0</v>
      </c>
      <c r="R92" s="5">
        <f>IFERROR(IF(G92=1,IF(VLOOKUP(I92,Inputs!$A$20:$G$29,6,FALSE)="Base Increase",VLOOKUP(I92,Inputs!$A$7:$G$16,6,FALSE),0),0),0)</f>
        <v>0</v>
      </c>
      <c r="S92" s="5">
        <f>IFERROR(IF(H92=1,IF(VLOOKUP(I92,Inputs!$A$20:$G$29,7,FALSE)="Base Increase",VLOOKUP(I92,Inputs!$A$7:$G$16,7,FALSE),0),0),0)</f>
        <v>0</v>
      </c>
      <c r="T92" s="5">
        <f t="shared" si="6"/>
        <v>0</v>
      </c>
      <c r="U92" s="5">
        <f t="shared" si="7"/>
        <v>0</v>
      </c>
      <c r="V92" s="5">
        <f t="shared" si="8"/>
        <v>0</v>
      </c>
      <c r="W92" s="5">
        <f t="shared" si="9"/>
        <v>0</v>
      </c>
      <c r="X92" s="5">
        <f>IF(AND(I92&lt;=4,V92&gt;Inputs!$B$32),MAX(C92,Inputs!$B$32),V92)</f>
        <v>0</v>
      </c>
      <c r="Y92" s="5">
        <f>IF(AND(I92&lt;=4,W92&gt;Inputs!$B$32),MAX(C92,Inputs!$B$32),W92)</f>
        <v>0</v>
      </c>
      <c r="Z92" s="5">
        <f>IF(AND(I92&lt;=7,X92&gt;Inputs!$B$33),MAX(C92,Inputs!$B$33),X92)</f>
        <v>0</v>
      </c>
      <c r="AA92" s="5">
        <f>IF(W92&gt;Inputs!$B$34,Inputs!$B$34,Y92)</f>
        <v>0</v>
      </c>
      <c r="AB92" s="5">
        <f>IF(Z92&gt;Inputs!$B$34,Inputs!$B$34,Z92)</f>
        <v>0</v>
      </c>
      <c r="AC92" s="5">
        <f>IF(AA92&gt;Inputs!$B$34,Inputs!$B$34,AA92)</f>
        <v>0</v>
      </c>
      <c r="AD92" s="11">
        <f t="shared" si="10"/>
        <v>0</v>
      </c>
      <c r="AE92" s="11">
        <f t="shared" si="11"/>
        <v>0</v>
      </c>
    </row>
    <row r="93" spans="1:31" x14ac:dyDescent="0.25">
      <c r="A93" s="1">
        <f>'Salary and Rating'!A94</f>
        <v>0</v>
      </c>
      <c r="B93" s="1">
        <f>'Salary and Rating'!B94</f>
        <v>0</v>
      </c>
      <c r="C93" s="13">
        <f>'2013-2014'!AD93</f>
        <v>0</v>
      </c>
      <c r="D93" s="5">
        <v>1</v>
      </c>
      <c r="E93" s="5">
        <v>0</v>
      </c>
      <c r="F93" s="5">
        <v>0</v>
      </c>
      <c r="G93" s="5">
        <v>0</v>
      </c>
      <c r="H93" s="5">
        <v>0</v>
      </c>
      <c r="I93" s="5">
        <f>'Salary and Rating'!L94</f>
        <v>0</v>
      </c>
      <c r="J93" s="5">
        <f>IFERROR(IF(VLOOKUP(I93,Inputs!$A$20:$G$29,3,FALSE)="Stipend Award",VLOOKUP(I93,Inputs!$A$7:$G$16,3,FALSE),0),0)</f>
        <v>0</v>
      </c>
      <c r="K93" s="5">
        <f>IFERROR(IF(VLOOKUP(I93,Inputs!$A$20:$G$29,4,FALSE)="Stipend Award",VLOOKUP(I93,Inputs!$A$7:$G$16,4,FALSE),0),0)</f>
        <v>0</v>
      </c>
      <c r="L93" s="5">
        <f>IFERROR(IF(F93=1,IF(VLOOKUP(I93,Inputs!$A$20:$G$29,5,FALSE)="Stipend Award",VLOOKUP(I93,Inputs!$A$7:$G$16,5,FALSE),0),0),0)</f>
        <v>0</v>
      </c>
      <c r="M93" s="5">
        <f>IFERROR(IF(G93=1,IF(VLOOKUP(I93,Inputs!$A$20:$G$29,6,FALSE)="Stipend Award",VLOOKUP(I93,Inputs!$A$7:$G$16,6,FALSE),0),0),0)</f>
        <v>0</v>
      </c>
      <c r="N93" s="5">
        <f>IFERROR(IF(H93=1,IF(VLOOKUP(I93,Inputs!$A$20:$G$29,7,FALSE)="Stipend Award",VLOOKUP(I93,Inputs!$A$7:$G$16,7,FALSE),0),0),0)</f>
        <v>0</v>
      </c>
      <c r="O93" s="5">
        <f>IFERROR(IF(VLOOKUP(I93,Inputs!$A$20:$G$29,3,FALSE)="Base Increase",VLOOKUP(I93,Inputs!$A$7:$G$16,3,FALSE),0),0)</f>
        <v>0</v>
      </c>
      <c r="P93" s="5">
        <f>IFERROR(IF(VLOOKUP(I93,Inputs!$A$20:$G$29,4,FALSE)="Base Increase",VLOOKUP(I93,Inputs!$A$7:$G$16,4,FALSE),0),0)</f>
        <v>0</v>
      </c>
      <c r="Q93" s="5">
        <f>IFERROR(IF(F93=1,IF(VLOOKUP(I93,Inputs!$A$20:$G$29,5,FALSE)="Base Increase",VLOOKUP(I93,Inputs!$A$7:$G$16,5,FALSE),0),0),0)</f>
        <v>0</v>
      </c>
      <c r="R93" s="5">
        <f>IFERROR(IF(G93=1,IF(VLOOKUP(I93,Inputs!$A$20:$G$29,6,FALSE)="Base Increase",VLOOKUP(I93,Inputs!$A$7:$G$16,6,FALSE),0),0),0)</f>
        <v>0</v>
      </c>
      <c r="S93" s="5">
        <f>IFERROR(IF(H93=1,IF(VLOOKUP(I93,Inputs!$A$20:$G$29,7,FALSE)="Base Increase",VLOOKUP(I93,Inputs!$A$7:$G$16,7,FALSE),0),0),0)</f>
        <v>0</v>
      </c>
      <c r="T93" s="5">
        <f t="shared" si="6"/>
        <v>0</v>
      </c>
      <c r="U93" s="5">
        <f t="shared" si="7"/>
        <v>0</v>
      </c>
      <c r="V93" s="5">
        <f t="shared" si="8"/>
        <v>0</v>
      </c>
      <c r="W93" s="5">
        <f t="shared" si="9"/>
        <v>0</v>
      </c>
      <c r="X93" s="5">
        <f>IF(AND(I93&lt;=4,V93&gt;Inputs!$B$32),MAX(C93,Inputs!$B$32),V93)</f>
        <v>0</v>
      </c>
      <c r="Y93" s="5">
        <f>IF(AND(I93&lt;=4,W93&gt;Inputs!$B$32),MAX(C93,Inputs!$B$32),W93)</f>
        <v>0</v>
      </c>
      <c r="Z93" s="5">
        <f>IF(AND(I93&lt;=7,X93&gt;Inputs!$B$33),MAX(C93,Inputs!$B$33),X93)</f>
        <v>0</v>
      </c>
      <c r="AA93" s="5">
        <f>IF(W93&gt;Inputs!$B$34,Inputs!$B$34,Y93)</f>
        <v>0</v>
      </c>
      <c r="AB93" s="5">
        <f>IF(Z93&gt;Inputs!$B$34,Inputs!$B$34,Z93)</f>
        <v>0</v>
      </c>
      <c r="AC93" s="5">
        <f>IF(AA93&gt;Inputs!$B$34,Inputs!$B$34,AA93)</f>
        <v>0</v>
      </c>
      <c r="AD93" s="11">
        <f t="shared" si="10"/>
        <v>0</v>
      </c>
      <c r="AE93" s="11">
        <f t="shared" si="11"/>
        <v>0</v>
      </c>
    </row>
    <row r="94" spans="1:31" x14ac:dyDescent="0.25">
      <c r="A94" s="1">
        <f>'Salary and Rating'!A95</f>
        <v>0</v>
      </c>
      <c r="B94" s="1">
        <f>'Salary and Rating'!B95</f>
        <v>0</v>
      </c>
      <c r="C94" s="13">
        <f>'2013-2014'!AD94</f>
        <v>0</v>
      </c>
      <c r="D94" s="5">
        <v>1</v>
      </c>
      <c r="E94" s="5">
        <v>0</v>
      </c>
      <c r="F94" s="5">
        <v>0</v>
      </c>
      <c r="G94" s="5">
        <v>0</v>
      </c>
      <c r="H94" s="5">
        <v>0</v>
      </c>
      <c r="I94" s="5">
        <f>'Salary and Rating'!L95</f>
        <v>0</v>
      </c>
      <c r="J94" s="5">
        <f>IFERROR(IF(VLOOKUP(I94,Inputs!$A$20:$G$29,3,FALSE)="Stipend Award",VLOOKUP(I94,Inputs!$A$7:$G$16,3,FALSE),0),0)</f>
        <v>0</v>
      </c>
      <c r="K94" s="5">
        <f>IFERROR(IF(VLOOKUP(I94,Inputs!$A$20:$G$29,4,FALSE)="Stipend Award",VLOOKUP(I94,Inputs!$A$7:$G$16,4,FALSE),0),0)</f>
        <v>0</v>
      </c>
      <c r="L94" s="5">
        <f>IFERROR(IF(F94=1,IF(VLOOKUP(I94,Inputs!$A$20:$G$29,5,FALSE)="Stipend Award",VLOOKUP(I94,Inputs!$A$7:$G$16,5,FALSE),0),0),0)</f>
        <v>0</v>
      </c>
      <c r="M94" s="5">
        <f>IFERROR(IF(G94=1,IF(VLOOKUP(I94,Inputs!$A$20:$G$29,6,FALSE)="Stipend Award",VLOOKUP(I94,Inputs!$A$7:$G$16,6,FALSE),0),0),0)</f>
        <v>0</v>
      </c>
      <c r="N94" s="5">
        <f>IFERROR(IF(H94=1,IF(VLOOKUP(I94,Inputs!$A$20:$G$29,7,FALSE)="Stipend Award",VLOOKUP(I94,Inputs!$A$7:$G$16,7,FALSE),0),0),0)</f>
        <v>0</v>
      </c>
      <c r="O94" s="5">
        <f>IFERROR(IF(VLOOKUP(I94,Inputs!$A$20:$G$29,3,FALSE)="Base Increase",VLOOKUP(I94,Inputs!$A$7:$G$16,3,FALSE),0),0)</f>
        <v>0</v>
      </c>
      <c r="P94" s="5">
        <f>IFERROR(IF(VLOOKUP(I94,Inputs!$A$20:$G$29,4,FALSE)="Base Increase",VLOOKUP(I94,Inputs!$A$7:$G$16,4,FALSE),0),0)</f>
        <v>0</v>
      </c>
      <c r="Q94" s="5">
        <f>IFERROR(IF(F94=1,IF(VLOOKUP(I94,Inputs!$A$20:$G$29,5,FALSE)="Base Increase",VLOOKUP(I94,Inputs!$A$7:$G$16,5,FALSE),0),0),0)</f>
        <v>0</v>
      </c>
      <c r="R94" s="5">
        <f>IFERROR(IF(G94=1,IF(VLOOKUP(I94,Inputs!$A$20:$G$29,6,FALSE)="Base Increase",VLOOKUP(I94,Inputs!$A$7:$G$16,6,FALSE),0),0),0)</f>
        <v>0</v>
      </c>
      <c r="S94" s="5">
        <f>IFERROR(IF(H94=1,IF(VLOOKUP(I94,Inputs!$A$20:$G$29,7,FALSE)="Base Increase",VLOOKUP(I94,Inputs!$A$7:$G$16,7,FALSE),0),0),0)</f>
        <v>0</v>
      </c>
      <c r="T94" s="5">
        <f t="shared" si="6"/>
        <v>0</v>
      </c>
      <c r="U94" s="5">
        <f t="shared" si="7"/>
        <v>0</v>
      </c>
      <c r="V94" s="5">
        <f t="shared" si="8"/>
        <v>0</v>
      </c>
      <c r="W94" s="5">
        <f t="shared" si="9"/>
        <v>0</v>
      </c>
      <c r="X94" s="5">
        <f>IF(AND(I94&lt;=4,V94&gt;Inputs!$B$32),MAX(C94,Inputs!$B$32),V94)</f>
        <v>0</v>
      </c>
      <c r="Y94" s="5">
        <f>IF(AND(I94&lt;=4,W94&gt;Inputs!$B$32),MAX(C94,Inputs!$B$32),W94)</f>
        <v>0</v>
      </c>
      <c r="Z94" s="5">
        <f>IF(AND(I94&lt;=7,X94&gt;Inputs!$B$33),MAX(C94,Inputs!$B$33),X94)</f>
        <v>0</v>
      </c>
      <c r="AA94" s="5">
        <f>IF(W94&gt;Inputs!$B$34,Inputs!$B$34,Y94)</f>
        <v>0</v>
      </c>
      <c r="AB94" s="5">
        <f>IF(Z94&gt;Inputs!$B$34,Inputs!$B$34,Z94)</f>
        <v>0</v>
      </c>
      <c r="AC94" s="5">
        <f>IF(AA94&gt;Inputs!$B$34,Inputs!$B$34,AA94)</f>
        <v>0</v>
      </c>
      <c r="AD94" s="11">
        <f t="shared" si="10"/>
        <v>0</v>
      </c>
      <c r="AE94" s="11">
        <f t="shared" si="11"/>
        <v>0</v>
      </c>
    </row>
    <row r="95" spans="1:31" x14ac:dyDescent="0.25">
      <c r="A95" s="1">
        <f>'Salary and Rating'!A96</f>
        <v>0</v>
      </c>
      <c r="B95" s="1">
        <f>'Salary and Rating'!B96</f>
        <v>0</v>
      </c>
      <c r="C95" s="13">
        <f>'2013-2014'!AD95</f>
        <v>0</v>
      </c>
      <c r="D95" s="5">
        <v>1</v>
      </c>
      <c r="E95" s="5">
        <v>0</v>
      </c>
      <c r="F95" s="5">
        <v>0</v>
      </c>
      <c r="G95" s="5">
        <v>0</v>
      </c>
      <c r="H95" s="5">
        <v>0</v>
      </c>
      <c r="I95" s="5">
        <f>'Salary and Rating'!L96</f>
        <v>0</v>
      </c>
      <c r="J95" s="5">
        <f>IFERROR(IF(VLOOKUP(I95,Inputs!$A$20:$G$29,3,FALSE)="Stipend Award",VLOOKUP(I95,Inputs!$A$7:$G$16,3,FALSE),0),0)</f>
        <v>0</v>
      </c>
      <c r="K95" s="5">
        <f>IFERROR(IF(VLOOKUP(I95,Inputs!$A$20:$G$29,4,FALSE)="Stipend Award",VLOOKUP(I95,Inputs!$A$7:$G$16,4,FALSE),0),0)</f>
        <v>0</v>
      </c>
      <c r="L95" s="5">
        <f>IFERROR(IF(F95=1,IF(VLOOKUP(I95,Inputs!$A$20:$G$29,5,FALSE)="Stipend Award",VLOOKUP(I95,Inputs!$A$7:$G$16,5,FALSE),0),0),0)</f>
        <v>0</v>
      </c>
      <c r="M95" s="5">
        <f>IFERROR(IF(G95=1,IF(VLOOKUP(I95,Inputs!$A$20:$G$29,6,FALSE)="Stipend Award",VLOOKUP(I95,Inputs!$A$7:$G$16,6,FALSE),0),0),0)</f>
        <v>0</v>
      </c>
      <c r="N95" s="5">
        <f>IFERROR(IF(H95=1,IF(VLOOKUP(I95,Inputs!$A$20:$G$29,7,FALSE)="Stipend Award",VLOOKUP(I95,Inputs!$A$7:$G$16,7,FALSE),0),0),0)</f>
        <v>0</v>
      </c>
      <c r="O95" s="5">
        <f>IFERROR(IF(VLOOKUP(I95,Inputs!$A$20:$G$29,3,FALSE)="Base Increase",VLOOKUP(I95,Inputs!$A$7:$G$16,3,FALSE),0),0)</f>
        <v>0</v>
      </c>
      <c r="P95" s="5">
        <f>IFERROR(IF(VLOOKUP(I95,Inputs!$A$20:$G$29,4,FALSE)="Base Increase",VLOOKUP(I95,Inputs!$A$7:$G$16,4,FALSE),0),0)</f>
        <v>0</v>
      </c>
      <c r="Q95" s="5">
        <f>IFERROR(IF(F95=1,IF(VLOOKUP(I95,Inputs!$A$20:$G$29,5,FALSE)="Base Increase",VLOOKUP(I95,Inputs!$A$7:$G$16,5,FALSE),0),0),0)</f>
        <v>0</v>
      </c>
      <c r="R95" s="5">
        <f>IFERROR(IF(G95=1,IF(VLOOKUP(I95,Inputs!$A$20:$G$29,6,FALSE)="Base Increase",VLOOKUP(I95,Inputs!$A$7:$G$16,6,FALSE),0),0),0)</f>
        <v>0</v>
      </c>
      <c r="S95" s="5">
        <f>IFERROR(IF(H95=1,IF(VLOOKUP(I95,Inputs!$A$20:$G$29,7,FALSE)="Base Increase",VLOOKUP(I95,Inputs!$A$7:$G$16,7,FALSE),0),0),0)</f>
        <v>0</v>
      </c>
      <c r="T95" s="5">
        <f t="shared" si="6"/>
        <v>0</v>
      </c>
      <c r="U95" s="5">
        <f t="shared" si="7"/>
        <v>0</v>
      </c>
      <c r="V95" s="5">
        <f t="shared" si="8"/>
        <v>0</v>
      </c>
      <c r="W95" s="5">
        <f t="shared" si="9"/>
        <v>0</v>
      </c>
      <c r="X95" s="5">
        <f>IF(AND(I95&lt;=4,V95&gt;Inputs!$B$32),MAX(C95,Inputs!$B$32),V95)</f>
        <v>0</v>
      </c>
      <c r="Y95" s="5">
        <f>IF(AND(I95&lt;=4,W95&gt;Inputs!$B$32),MAX(C95,Inputs!$B$32),W95)</f>
        <v>0</v>
      </c>
      <c r="Z95" s="5">
        <f>IF(AND(I95&lt;=7,X95&gt;Inputs!$B$33),MAX(C95,Inputs!$B$33),X95)</f>
        <v>0</v>
      </c>
      <c r="AA95" s="5">
        <f>IF(W95&gt;Inputs!$B$34,Inputs!$B$34,Y95)</f>
        <v>0</v>
      </c>
      <c r="AB95" s="5">
        <f>IF(Z95&gt;Inputs!$B$34,Inputs!$B$34,Z95)</f>
        <v>0</v>
      </c>
      <c r="AC95" s="5">
        <f>IF(AA95&gt;Inputs!$B$34,Inputs!$B$34,AA95)</f>
        <v>0</v>
      </c>
      <c r="AD95" s="11">
        <f t="shared" si="10"/>
        <v>0</v>
      </c>
      <c r="AE95" s="11">
        <f t="shared" si="11"/>
        <v>0</v>
      </c>
    </row>
    <row r="96" spans="1:31" x14ac:dyDescent="0.25">
      <c r="A96" s="1">
        <f>'Salary and Rating'!A97</f>
        <v>0</v>
      </c>
      <c r="B96" s="1">
        <f>'Salary and Rating'!B97</f>
        <v>0</v>
      </c>
      <c r="C96" s="13">
        <f>'2013-2014'!AD96</f>
        <v>0</v>
      </c>
      <c r="D96" s="5">
        <v>1</v>
      </c>
      <c r="E96" s="5">
        <v>0</v>
      </c>
      <c r="F96" s="5">
        <v>0</v>
      </c>
      <c r="G96" s="5">
        <v>0</v>
      </c>
      <c r="H96" s="5">
        <v>0</v>
      </c>
      <c r="I96" s="5">
        <f>'Salary and Rating'!L97</f>
        <v>0</v>
      </c>
      <c r="J96" s="5">
        <f>IFERROR(IF(VLOOKUP(I96,Inputs!$A$20:$G$29,3,FALSE)="Stipend Award",VLOOKUP(I96,Inputs!$A$7:$G$16,3,FALSE),0),0)</f>
        <v>0</v>
      </c>
      <c r="K96" s="5">
        <f>IFERROR(IF(VLOOKUP(I96,Inputs!$A$20:$G$29,4,FALSE)="Stipend Award",VLOOKUP(I96,Inputs!$A$7:$G$16,4,FALSE),0),0)</f>
        <v>0</v>
      </c>
      <c r="L96" s="5">
        <f>IFERROR(IF(F96=1,IF(VLOOKUP(I96,Inputs!$A$20:$G$29,5,FALSE)="Stipend Award",VLOOKUP(I96,Inputs!$A$7:$G$16,5,FALSE),0),0),0)</f>
        <v>0</v>
      </c>
      <c r="M96" s="5">
        <f>IFERROR(IF(G96=1,IF(VLOOKUP(I96,Inputs!$A$20:$G$29,6,FALSE)="Stipend Award",VLOOKUP(I96,Inputs!$A$7:$G$16,6,FALSE),0),0),0)</f>
        <v>0</v>
      </c>
      <c r="N96" s="5">
        <f>IFERROR(IF(H96=1,IF(VLOOKUP(I96,Inputs!$A$20:$G$29,7,FALSE)="Stipend Award",VLOOKUP(I96,Inputs!$A$7:$G$16,7,FALSE),0),0),0)</f>
        <v>0</v>
      </c>
      <c r="O96" s="5">
        <f>IFERROR(IF(VLOOKUP(I96,Inputs!$A$20:$G$29,3,FALSE)="Base Increase",VLOOKUP(I96,Inputs!$A$7:$G$16,3,FALSE),0),0)</f>
        <v>0</v>
      </c>
      <c r="P96" s="5">
        <f>IFERROR(IF(VLOOKUP(I96,Inputs!$A$20:$G$29,4,FALSE)="Base Increase",VLOOKUP(I96,Inputs!$A$7:$G$16,4,FALSE),0),0)</f>
        <v>0</v>
      </c>
      <c r="Q96" s="5">
        <f>IFERROR(IF(F96=1,IF(VLOOKUP(I96,Inputs!$A$20:$G$29,5,FALSE)="Base Increase",VLOOKUP(I96,Inputs!$A$7:$G$16,5,FALSE),0),0),0)</f>
        <v>0</v>
      </c>
      <c r="R96" s="5">
        <f>IFERROR(IF(G96=1,IF(VLOOKUP(I96,Inputs!$A$20:$G$29,6,FALSE)="Base Increase",VLOOKUP(I96,Inputs!$A$7:$G$16,6,FALSE),0),0),0)</f>
        <v>0</v>
      </c>
      <c r="S96" s="5">
        <f>IFERROR(IF(H96=1,IF(VLOOKUP(I96,Inputs!$A$20:$G$29,7,FALSE)="Base Increase",VLOOKUP(I96,Inputs!$A$7:$G$16,7,FALSE),0),0),0)</f>
        <v>0</v>
      </c>
      <c r="T96" s="5">
        <f t="shared" si="6"/>
        <v>0</v>
      </c>
      <c r="U96" s="5">
        <f t="shared" si="7"/>
        <v>0</v>
      </c>
      <c r="V96" s="5">
        <f t="shared" si="8"/>
        <v>0</v>
      </c>
      <c r="W96" s="5">
        <f t="shared" si="9"/>
        <v>0</v>
      </c>
      <c r="X96" s="5">
        <f>IF(AND(I96&lt;=4,V96&gt;Inputs!$B$32),MAX(C96,Inputs!$B$32),V96)</f>
        <v>0</v>
      </c>
      <c r="Y96" s="5">
        <f>IF(AND(I96&lt;=4,W96&gt;Inputs!$B$32),MAX(C96,Inputs!$B$32),W96)</f>
        <v>0</v>
      </c>
      <c r="Z96" s="5">
        <f>IF(AND(I96&lt;=7,X96&gt;Inputs!$B$33),MAX(C96,Inputs!$B$33),X96)</f>
        <v>0</v>
      </c>
      <c r="AA96" s="5">
        <f>IF(W96&gt;Inputs!$B$34,Inputs!$B$34,Y96)</f>
        <v>0</v>
      </c>
      <c r="AB96" s="5">
        <f>IF(Z96&gt;Inputs!$B$34,Inputs!$B$34,Z96)</f>
        <v>0</v>
      </c>
      <c r="AC96" s="5">
        <f>IF(AA96&gt;Inputs!$B$34,Inputs!$B$34,AA96)</f>
        <v>0</v>
      </c>
      <c r="AD96" s="11">
        <f t="shared" si="10"/>
        <v>0</v>
      </c>
      <c r="AE96" s="11">
        <f t="shared" si="11"/>
        <v>0</v>
      </c>
    </row>
    <row r="97" spans="1:31" x14ac:dyDescent="0.25">
      <c r="A97" s="1">
        <f>'Salary and Rating'!A98</f>
        <v>0</v>
      </c>
      <c r="B97" s="1">
        <f>'Salary and Rating'!B98</f>
        <v>0</v>
      </c>
      <c r="C97" s="13">
        <f>'2013-2014'!AD97</f>
        <v>0</v>
      </c>
      <c r="D97" s="5">
        <v>1</v>
      </c>
      <c r="E97" s="5">
        <v>0</v>
      </c>
      <c r="F97" s="5">
        <v>0</v>
      </c>
      <c r="G97" s="5">
        <v>0</v>
      </c>
      <c r="H97" s="5">
        <v>0</v>
      </c>
      <c r="I97" s="5">
        <f>'Salary and Rating'!L98</f>
        <v>0</v>
      </c>
      <c r="J97" s="5">
        <f>IFERROR(IF(VLOOKUP(I97,Inputs!$A$20:$G$29,3,FALSE)="Stipend Award",VLOOKUP(I97,Inputs!$A$7:$G$16,3,FALSE),0),0)</f>
        <v>0</v>
      </c>
      <c r="K97" s="5">
        <f>IFERROR(IF(VLOOKUP(I97,Inputs!$A$20:$G$29,4,FALSE)="Stipend Award",VLOOKUP(I97,Inputs!$A$7:$G$16,4,FALSE),0),0)</f>
        <v>0</v>
      </c>
      <c r="L97" s="5">
        <f>IFERROR(IF(F97=1,IF(VLOOKUP(I97,Inputs!$A$20:$G$29,5,FALSE)="Stipend Award",VLOOKUP(I97,Inputs!$A$7:$G$16,5,FALSE),0),0),0)</f>
        <v>0</v>
      </c>
      <c r="M97" s="5">
        <f>IFERROR(IF(G97=1,IF(VLOOKUP(I97,Inputs!$A$20:$G$29,6,FALSE)="Stipend Award",VLOOKUP(I97,Inputs!$A$7:$G$16,6,FALSE),0),0),0)</f>
        <v>0</v>
      </c>
      <c r="N97" s="5">
        <f>IFERROR(IF(H97=1,IF(VLOOKUP(I97,Inputs!$A$20:$G$29,7,FALSE)="Stipend Award",VLOOKUP(I97,Inputs!$A$7:$G$16,7,FALSE),0),0),0)</f>
        <v>0</v>
      </c>
      <c r="O97" s="5">
        <f>IFERROR(IF(VLOOKUP(I97,Inputs!$A$20:$G$29,3,FALSE)="Base Increase",VLOOKUP(I97,Inputs!$A$7:$G$16,3,FALSE),0),0)</f>
        <v>0</v>
      </c>
      <c r="P97" s="5">
        <f>IFERROR(IF(VLOOKUP(I97,Inputs!$A$20:$G$29,4,FALSE)="Base Increase",VLOOKUP(I97,Inputs!$A$7:$G$16,4,FALSE),0),0)</f>
        <v>0</v>
      </c>
      <c r="Q97" s="5">
        <f>IFERROR(IF(F97=1,IF(VLOOKUP(I97,Inputs!$A$20:$G$29,5,FALSE)="Base Increase",VLOOKUP(I97,Inputs!$A$7:$G$16,5,FALSE),0),0),0)</f>
        <v>0</v>
      </c>
      <c r="R97" s="5">
        <f>IFERROR(IF(G97=1,IF(VLOOKUP(I97,Inputs!$A$20:$G$29,6,FALSE)="Base Increase",VLOOKUP(I97,Inputs!$A$7:$G$16,6,FALSE),0),0),0)</f>
        <v>0</v>
      </c>
      <c r="S97" s="5">
        <f>IFERROR(IF(H97=1,IF(VLOOKUP(I97,Inputs!$A$20:$G$29,7,FALSE)="Base Increase",VLOOKUP(I97,Inputs!$A$7:$G$16,7,FALSE),0),0),0)</f>
        <v>0</v>
      </c>
      <c r="T97" s="5">
        <f t="shared" si="6"/>
        <v>0</v>
      </c>
      <c r="U97" s="5">
        <f t="shared" si="7"/>
        <v>0</v>
      </c>
      <c r="V97" s="5">
        <f t="shared" si="8"/>
        <v>0</v>
      </c>
      <c r="W97" s="5">
        <f t="shared" si="9"/>
        <v>0</v>
      </c>
      <c r="X97" s="5">
        <f>IF(AND(I97&lt;=4,V97&gt;Inputs!$B$32),MAX(C97,Inputs!$B$32),V97)</f>
        <v>0</v>
      </c>
      <c r="Y97" s="5">
        <f>IF(AND(I97&lt;=4,W97&gt;Inputs!$B$32),MAX(C97,Inputs!$B$32),W97)</f>
        <v>0</v>
      </c>
      <c r="Z97" s="5">
        <f>IF(AND(I97&lt;=7,X97&gt;Inputs!$B$33),MAX(C97,Inputs!$B$33),X97)</f>
        <v>0</v>
      </c>
      <c r="AA97" s="5">
        <f>IF(W97&gt;Inputs!$B$34,Inputs!$B$34,Y97)</f>
        <v>0</v>
      </c>
      <c r="AB97" s="5">
        <f>IF(Z97&gt;Inputs!$B$34,Inputs!$B$34,Z97)</f>
        <v>0</v>
      </c>
      <c r="AC97" s="5">
        <f>IF(AA97&gt;Inputs!$B$34,Inputs!$B$34,AA97)</f>
        <v>0</v>
      </c>
      <c r="AD97" s="11">
        <f t="shared" si="10"/>
        <v>0</v>
      </c>
      <c r="AE97" s="11">
        <f t="shared" si="11"/>
        <v>0</v>
      </c>
    </row>
    <row r="98" spans="1:31" x14ac:dyDescent="0.25">
      <c r="A98" s="1">
        <f>'Salary and Rating'!A99</f>
        <v>0</v>
      </c>
      <c r="B98" s="1">
        <f>'Salary and Rating'!B99</f>
        <v>0</v>
      </c>
      <c r="C98" s="13">
        <f>'2013-2014'!AD98</f>
        <v>0</v>
      </c>
      <c r="D98" s="5">
        <v>1</v>
      </c>
      <c r="E98" s="5">
        <v>0</v>
      </c>
      <c r="F98" s="5">
        <v>0</v>
      </c>
      <c r="G98" s="5">
        <v>0</v>
      </c>
      <c r="H98" s="5">
        <v>0</v>
      </c>
      <c r="I98" s="5">
        <f>'Salary and Rating'!L99</f>
        <v>0</v>
      </c>
      <c r="J98" s="5">
        <f>IFERROR(IF(VLOOKUP(I98,Inputs!$A$20:$G$29,3,FALSE)="Stipend Award",VLOOKUP(I98,Inputs!$A$7:$G$16,3,FALSE),0),0)</f>
        <v>0</v>
      </c>
      <c r="K98" s="5">
        <f>IFERROR(IF(VLOOKUP(I98,Inputs!$A$20:$G$29,4,FALSE)="Stipend Award",VLOOKUP(I98,Inputs!$A$7:$G$16,4,FALSE),0),0)</f>
        <v>0</v>
      </c>
      <c r="L98" s="5">
        <f>IFERROR(IF(F98=1,IF(VLOOKUP(I98,Inputs!$A$20:$G$29,5,FALSE)="Stipend Award",VLOOKUP(I98,Inputs!$A$7:$G$16,5,FALSE),0),0),0)</f>
        <v>0</v>
      </c>
      <c r="M98" s="5">
        <f>IFERROR(IF(G98=1,IF(VLOOKUP(I98,Inputs!$A$20:$G$29,6,FALSE)="Stipend Award",VLOOKUP(I98,Inputs!$A$7:$G$16,6,FALSE),0),0),0)</f>
        <v>0</v>
      </c>
      <c r="N98" s="5">
        <f>IFERROR(IF(H98=1,IF(VLOOKUP(I98,Inputs!$A$20:$G$29,7,FALSE)="Stipend Award",VLOOKUP(I98,Inputs!$A$7:$G$16,7,FALSE),0),0),0)</f>
        <v>0</v>
      </c>
      <c r="O98" s="5">
        <f>IFERROR(IF(VLOOKUP(I98,Inputs!$A$20:$G$29,3,FALSE)="Base Increase",VLOOKUP(I98,Inputs!$A$7:$G$16,3,FALSE),0),0)</f>
        <v>0</v>
      </c>
      <c r="P98" s="5">
        <f>IFERROR(IF(VLOOKUP(I98,Inputs!$A$20:$G$29,4,FALSE)="Base Increase",VLOOKUP(I98,Inputs!$A$7:$G$16,4,FALSE),0),0)</f>
        <v>0</v>
      </c>
      <c r="Q98" s="5">
        <f>IFERROR(IF(F98=1,IF(VLOOKUP(I98,Inputs!$A$20:$G$29,5,FALSE)="Base Increase",VLOOKUP(I98,Inputs!$A$7:$G$16,5,FALSE),0),0),0)</f>
        <v>0</v>
      </c>
      <c r="R98" s="5">
        <f>IFERROR(IF(G98=1,IF(VLOOKUP(I98,Inputs!$A$20:$G$29,6,FALSE)="Base Increase",VLOOKUP(I98,Inputs!$A$7:$G$16,6,FALSE),0),0),0)</f>
        <v>0</v>
      </c>
      <c r="S98" s="5">
        <f>IFERROR(IF(H98=1,IF(VLOOKUP(I98,Inputs!$A$20:$G$29,7,FALSE)="Base Increase",VLOOKUP(I98,Inputs!$A$7:$G$16,7,FALSE),0),0),0)</f>
        <v>0</v>
      </c>
      <c r="T98" s="5">
        <f t="shared" si="6"/>
        <v>0</v>
      </c>
      <c r="U98" s="5">
        <f t="shared" si="7"/>
        <v>0</v>
      </c>
      <c r="V98" s="5">
        <f t="shared" si="8"/>
        <v>0</v>
      </c>
      <c r="W98" s="5">
        <f t="shared" si="9"/>
        <v>0</v>
      </c>
      <c r="X98" s="5">
        <f>IF(AND(I98&lt;=4,V98&gt;Inputs!$B$32),MAX(C98,Inputs!$B$32),V98)</f>
        <v>0</v>
      </c>
      <c r="Y98" s="5">
        <f>IF(AND(I98&lt;=4,W98&gt;Inputs!$B$32),MAX(C98,Inputs!$B$32),W98)</f>
        <v>0</v>
      </c>
      <c r="Z98" s="5">
        <f>IF(AND(I98&lt;=7,X98&gt;Inputs!$B$33),MAX(C98,Inputs!$B$33),X98)</f>
        <v>0</v>
      </c>
      <c r="AA98" s="5">
        <f>IF(W98&gt;Inputs!$B$34,Inputs!$B$34,Y98)</f>
        <v>0</v>
      </c>
      <c r="AB98" s="5">
        <f>IF(Z98&gt;Inputs!$B$34,Inputs!$B$34,Z98)</f>
        <v>0</v>
      </c>
      <c r="AC98" s="5">
        <f>IF(AA98&gt;Inputs!$B$34,Inputs!$B$34,AA98)</f>
        <v>0</v>
      </c>
      <c r="AD98" s="11">
        <f t="shared" si="10"/>
        <v>0</v>
      </c>
      <c r="AE98" s="11">
        <f t="shared" si="11"/>
        <v>0</v>
      </c>
    </row>
    <row r="99" spans="1:31" x14ac:dyDescent="0.25">
      <c r="A99" s="1">
        <f>'Salary and Rating'!A100</f>
        <v>0</v>
      </c>
      <c r="B99" s="1">
        <f>'Salary and Rating'!B100</f>
        <v>0</v>
      </c>
      <c r="C99" s="13">
        <f>'2013-2014'!AD99</f>
        <v>0</v>
      </c>
      <c r="D99" s="5">
        <v>1</v>
      </c>
      <c r="E99" s="5">
        <v>0</v>
      </c>
      <c r="F99" s="5">
        <v>0</v>
      </c>
      <c r="G99" s="5">
        <v>0</v>
      </c>
      <c r="H99" s="5">
        <v>0</v>
      </c>
      <c r="I99" s="5">
        <f>'Salary and Rating'!L100</f>
        <v>0</v>
      </c>
      <c r="J99" s="5">
        <f>IFERROR(IF(VLOOKUP(I99,Inputs!$A$20:$G$29,3,FALSE)="Stipend Award",VLOOKUP(I99,Inputs!$A$7:$G$16,3,FALSE),0),0)</f>
        <v>0</v>
      </c>
      <c r="K99" s="5">
        <f>IFERROR(IF(VLOOKUP(I99,Inputs!$A$20:$G$29,4,FALSE)="Stipend Award",VLOOKUP(I99,Inputs!$A$7:$G$16,4,FALSE),0),0)</f>
        <v>0</v>
      </c>
      <c r="L99" s="5">
        <f>IFERROR(IF(F99=1,IF(VLOOKUP(I99,Inputs!$A$20:$G$29,5,FALSE)="Stipend Award",VLOOKUP(I99,Inputs!$A$7:$G$16,5,FALSE),0),0),0)</f>
        <v>0</v>
      </c>
      <c r="M99" s="5">
        <f>IFERROR(IF(G99=1,IF(VLOOKUP(I99,Inputs!$A$20:$G$29,6,FALSE)="Stipend Award",VLOOKUP(I99,Inputs!$A$7:$G$16,6,FALSE),0),0),0)</f>
        <v>0</v>
      </c>
      <c r="N99" s="5">
        <f>IFERROR(IF(H99=1,IF(VLOOKUP(I99,Inputs!$A$20:$G$29,7,FALSE)="Stipend Award",VLOOKUP(I99,Inputs!$A$7:$G$16,7,FALSE),0),0),0)</f>
        <v>0</v>
      </c>
      <c r="O99" s="5">
        <f>IFERROR(IF(VLOOKUP(I99,Inputs!$A$20:$G$29,3,FALSE)="Base Increase",VLOOKUP(I99,Inputs!$A$7:$G$16,3,FALSE),0),0)</f>
        <v>0</v>
      </c>
      <c r="P99" s="5">
        <f>IFERROR(IF(VLOOKUP(I99,Inputs!$A$20:$G$29,4,FALSE)="Base Increase",VLOOKUP(I99,Inputs!$A$7:$G$16,4,FALSE),0),0)</f>
        <v>0</v>
      </c>
      <c r="Q99" s="5">
        <f>IFERROR(IF(F99=1,IF(VLOOKUP(I99,Inputs!$A$20:$G$29,5,FALSE)="Base Increase",VLOOKUP(I99,Inputs!$A$7:$G$16,5,FALSE),0),0),0)</f>
        <v>0</v>
      </c>
      <c r="R99" s="5">
        <f>IFERROR(IF(G99=1,IF(VLOOKUP(I99,Inputs!$A$20:$G$29,6,FALSE)="Base Increase",VLOOKUP(I99,Inputs!$A$7:$G$16,6,FALSE),0),0),0)</f>
        <v>0</v>
      </c>
      <c r="S99" s="5">
        <f>IFERROR(IF(H99=1,IF(VLOOKUP(I99,Inputs!$A$20:$G$29,7,FALSE)="Base Increase",VLOOKUP(I99,Inputs!$A$7:$G$16,7,FALSE),0),0),0)</f>
        <v>0</v>
      </c>
      <c r="T99" s="5">
        <f t="shared" si="6"/>
        <v>0</v>
      </c>
      <c r="U99" s="5">
        <f t="shared" si="7"/>
        <v>0</v>
      </c>
      <c r="V99" s="5">
        <f t="shared" si="8"/>
        <v>0</v>
      </c>
      <c r="W99" s="5">
        <f t="shared" si="9"/>
        <v>0</v>
      </c>
      <c r="X99" s="5">
        <f>IF(AND(I99&lt;=4,V99&gt;Inputs!$B$32),MAX(C99,Inputs!$B$32),V99)</f>
        <v>0</v>
      </c>
      <c r="Y99" s="5">
        <f>IF(AND(I99&lt;=4,W99&gt;Inputs!$B$32),MAX(C99,Inputs!$B$32),W99)</f>
        <v>0</v>
      </c>
      <c r="Z99" s="5">
        <f>IF(AND(I99&lt;=7,X99&gt;Inputs!$B$33),MAX(C99,Inputs!$B$33),X99)</f>
        <v>0</v>
      </c>
      <c r="AA99" s="5">
        <f>IF(W99&gt;Inputs!$B$34,Inputs!$B$34,Y99)</f>
        <v>0</v>
      </c>
      <c r="AB99" s="5">
        <f>IF(Z99&gt;Inputs!$B$34,Inputs!$B$34,Z99)</f>
        <v>0</v>
      </c>
      <c r="AC99" s="5">
        <f>IF(AA99&gt;Inputs!$B$34,Inputs!$B$34,AA99)</f>
        <v>0</v>
      </c>
      <c r="AD99" s="11">
        <f t="shared" si="10"/>
        <v>0</v>
      </c>
      <c r="AE99" s="11">
        <f t="shared" si="11"/>
        <v>0</v>
      </c>
    </row>
    <row r="100" spans="1:31" x14ac:dyDescent="0.25">
      <c r="A100" s="1">
        <f>'Salary and Rating'!A101</f>
        <v>0</v>
      </c>
      <c r="B100" s="1">
        <f>'Salary and Rating'!B101</f>
        <v>0</v>
      </c>
      <c r="C100" s="13">
        <f>'2013-2014'!AD100</f>
        <v>0</v>
      </c>
      <c r="D100" s="5">
        <v>1</v>
      </c>
      <c r="E100" s="5">
        <v>0</v>
      </c>
      <c r="F100" s="5">
        <v>0</v>
      </c>
      <c r="G100" s="5">
        <v>0</v>
      </c>
      <c r="H100" s="5">
        <v>0</v>
      </c>
      <c r="I100" s="5">
        <f>'Salary and Rating'!L101</f>
        <v>0</v>
      </c>
      <c r="J100" s="5">
        <f>IFERROR(IF(VLOOKUP(I100,Inputs!$A$20:$G$29,3,FALSE)="Stipend Award",VLOOKUP(I100,Inputs!$A$7:$G$16,3,FALSE),0),0)</f>
        <v>0</v>
      </c>
      <c r="K100" s="5">
        <f>IFERROR(IF(VLOOKUP(I100,Inputs!$A$20:$G$29,4,FALSE)="Stipend Award",VLOOKUP(I100,Inputs!$A$7:$G$16,4,FALSE),0),0)</f>
        <v>0</v>
      </c>
      <c r="L100" s="5">
        <f>IFERROR(IF(F100=1,IF(VLOOKUP(I100,Inputs!$A$20:$G$29,5,FALSE)="Stipend Award",VLOOKUP(I100,Inputs!$A$7:$G$16,5,FALSE),0),0),0)</f>
        <v>0</v>
      </c>
      <c r="M100" s="5">
        <f>IFERROR(IF(G100=1,IF(VLOOKUP(I100,Inputs!$A$20:$G$29,6,FALSE)="Stipend Award",VLOOKUP(I100,Inputs!$A$7:$G$16,6,FALSE),0),0),0)</f>
        <v>0</v>
      </c>
      <c r="N100" s="5">
        <f>IFERROR(IF(H100=1,IF(VLOOKUP(I100,Inputs!$A$20:$G$29,7,FALSE)="Stipend Award",VLOOKUP(I100,Inputs!$A$7:$G$16,7,FALSE),0),0),0)</f>
        <v>0</v>
      </c>
      <c r="O100" s="5">
        <f>IFERROR(IF(VLOOKUP(I100,Inputs!$A$20:$G$29,3,FALSE)="Base Increase",VLOOKUP(I100,Inputs!$A$7:$G$16,3,FALSE),0),0)</f>
        <v>0</v>
      </c>
      <c r="P100" s="5">
        <f>IFERROR(IF(VLOOKUP(I100,Inputs!$A$20:$G$29,4,FALSE)="Base Increase",VLOOKUP(I100,Inputs!$A$7:$G$16,4,FALSE),0),0)</f>
        <v>0</v>
      </c>
      <c r="Q100" s="5">
        <f>IFERROR(IF(F100=1,IF(VLOOKUP(I100,Inputs!$A$20:$G$29,5,FALSE)="Base Increase",VLOOKUP(I100,Inputs!$A$7:$G$16,5,FALSE),0),0),0)</f>
        <v>0</v>
      </c>
      <c r="R100" s="5">
        <f>IFERROR(IF(G100=1,IF(VLOOKUP(I100,Inputs!$A$20:$G$29,6,FALSE)="Base Increase",VLOOKUP(I100,Inputs!$A$7:$G$16,6,FALSE),0),0),0)</f>
        <v>0</v>
      </c>
      <c r="S100" s="5">
        <f>IFERROR(IF(H100=1,IF(VLOOKUP(I100,Inputs!$A$20:$G$29,7,FALSE)="Base Increase",VLOOKUP(I100,Inputs!$A$7:$G$16,7,FALSE),0),0),0)</f>
        <v>0</v>
      </c>
      <c r="T100" s="5">
        <f t="shared" si="6"/>
        <v>0</v>
      </c>
      <c r="U100" s="5">
        <f t="shared" si="7"/>
        <v>0</v>
      </c>
      <c r="V100" s="5">
        <f t="shared" si="8"/>
        <v>0</v>
      </c>
      <c r="W100" s="5">
        <f t="shared" si="9"/>
        <v>0</v>
      </c>
      <c r="X100" s="5">
        <f>IF(AND(I100&lt;=4,V100&gt;Inputs!$B$32),MAX(C100,Inputs!$B$32),V100)</f>
        <v>0</v>
      </c>
      <c r="Y100" s="5">
        <f>IF(AND(I100&lt;=4,W100&gt;Inputs!$B$32),MAX(C100,Inputs!$B$32),W100)</f>
        <v>0</v>
      </c>
      <c r="Z100" s="5">
        <f>IF(AND(I100&lt;=7,X100&gt;Inputs!$B$33),MAX(C100,Inputs!$B$33),X100)</f>
        <v>0</v>
      </c>
      <c r="AA100" s="5">
        <f>IF(W100&gt;Inputs!$B$34,Inputs!$B$34,Y100)</f>
        <v>0</v>
      </c>
      <c r="AB100" s="5">
        <f>IF(Z100&gt;Inputs!$B$34,Inputs!$B$34,Z100)</f>
        <v>0</v>
      </c>
      <c r="AC100" s="5">
        <f>IF(AA100&gt;Inputs!$B$34,Inputs!$B$34,AA100)</f>
        <v>0</v>
      </c>
      <c r="AD100" s="11">
        <f t="shared" si="10"/>
        <v>0</v>
      </c>
      <c r="AE100" s="11">
        <f t="shared" si="11"/>
        <v>0</v>
      </c>
    </row>
    <row r="101" spans="1:31" x14ac:dyDescent="0.25">
      <c r="A101" s="1">
        <f>'Salary and Rating'!A102</f>
        <v>0</v>
      </c>
      <c r="B101" s="1">
        <f>'Salary and Rating'!B102</f>
        <v>0</v>
      </c>
      <c r="C101" s="13">
        <f>'2013-2014'!AD101</f>
        <v>0</v>
      </c>
      <c r="D101" s="5">
        <v>1</v>
      </c>
      <c r="E101" s="5">
        <v>0</v>
      </c>
      <c r="F101" s="5">
        <v>0</v>
      </c>
      <c r="G101" s="5">
        <v>0</v>
      </c>
      <c r="H101" s="5">
        <v>0</v>
      </c>
      <c r="I101" s="5">
        <f>'Salary and Rating'!L102</f>
        <v>0</v>
      </c>
      <c r="J101" s="5">
        <f>IFERROR(IF(VLOOKUP(I101,Inputs!$A$20:$G$29,3,FALSE)="Stipend Award",VLOOKUP(I101,Inputs!$A$7:$G$16,3,FALSE),0),0)</f>
        <v>0</v>
      </c>
      <c r="K101" s="5">
        <f>IFERROR(IF(VLOOKUP(I101,Inputs!$A$20:$G$29,4,FALSE)="Stipend Award",VLOOKUP(I101,Inputs!$A$7:$G$16,4,FALSE),0),0)</f>
        <v>0</v>
      </c>
      <c r="L101" s="5">
        <f>IFERROR(IF(F101=1,IF(VLOOKUP(I101,Inputs!$A$20:$G$29,5,FALSE)="Stipend Award",VLOOKUP(I101,Inputs!$A$7:$G$16,5,FALSE),0),0),0)</f>
        <v>0</v>
      </c>
      <c r="M101" s="5">
        <f>IFERROR(IF(G101=1,IF(VLOOKUP(I101,Inputs!$A$20:$G$29,6,FALSE)="Stipend Award",VLOOKUP(I101,Inputs!$A$7:$G$16,6,FALSE),0),0),0)</f>
        <v>0</v>
      </c>
      <c r="N101" s="5">
        <f>IFERROR(IF(H101=1,IF(VLOOKUP(I101,Inputs!$A$20:$G$29,7,FALSE)="Stipend Award",VLOOKUP(I101,Inputs!$A$7:$G$16,7,FALSE),0),0),0)</f>
        <v>0</v>
      </c>
      <c r="O101" s="5">
        <f>IFERROR(IF(VLOOKUP(I101,Inputs!$A$20:$G$29,3,FALSE)="Base Increase",VLOOKUP(I101,Inputs!$A$7:$G$16,3,FALSE),0),0)</f>
        <v>0</v>
      </c>
      <c r="P101" s="5">
        <f>IFERROR(IF(VLOOKUP(I101,Inputs!$A$20:$G$29,4,FALSE)="Base Increase",VLOOKUP(I101,Inputs!$A$7:$G$16,4,FALSE),0),0)</f>
        <v>0</v>
      </c>
      <c r="Q101" s="5">
        <f>IFERROR(IF(F101=1,IF(VLOOKUP(I101,Inputs!$A$20:$G$29,5,FALSE)="Base Increase",VLOOKUP(I101,Inputs!$A$7:$G$16,5,FALSE),0),0),0)</f>
        <v>0</v>
      </c>
      <c r="R101" s="5">
        <f>IFERROR(IF(G101=1,IF(VLOOKUP(I101,Inputs!$A$20:$G$29,6,FALSE)="Base Increase",VLOOKUP(I101,Inputs!$A$7:$G$16,6,FALSE),0),0),0)</f>
        <v>0</v>
      </c>
      <c r="S101" s="5">
        <f>IFERROR(IF(H101=1,IF(VLOOKUP(I101,Inputs!$A$20:$G$29,7,FALSE)="Base Increase",VLOOKUP(I101,Inputs!$A$7:$G$16,7,FALSE),0),0),0)</f>
        <v>0</v>
      </c>
      <c r="T101" s="5">
        <f t="shared" si="6"/>
        <v>0</v>
      </c>
      <c r="U101" s="5">
        <f t="shared" si="7"/>
        <v>0</v>
      </c>
      <c r="V101" s="5">
        <f t="shared" si="8"/>
        <v>0</v>
      </c>
      <c r="W101" s="5">
        <f t="shared" si="9"/>
        <v>0</v>
      </c>
      <c r="X101" s="5">
        <f>IF(AND(I101&lt;=4,V101&gt;Inputs!$B$32),MAX(C101,Inputs!$B$32),V101)</f>
        <v>0</v>
      </c>
      <c r="Y101" s="5">
        <f>IF(AND(I101&lt;=4,W101&gt;Inputs!$B$32),MAX(C101,Inputs!$B$32),W101)</f>
        <v>0</v>
      </c>
      <c r="Z101" s="5">
        <f>IF(AND(I101&lt;=7,X101&gt;Inputs!$B$33),MAX(C101,Inputs!$B$33),X101)</f>
        <v>0</v>
      </c>
      <c r="AA101" s="5">
        <f>IF(W101&gt;Inputs!$B$34,Inputs!$B$34,Y101)</f>
        <v>0</v>
      </c>
      <c r="AB101" s="5">
        <f>IF(Z101&gt;Inputs!$B$34,Inputs!$B$34,Z101)</f>
        <v>0</v>
      </c>
      <c r="AC101" s="5">
        <f>IF(AA101&gt;Inputs!$B$34,Inputs!$B$34,AA101)</f>
        <v>0</v>
      </c>
      <c r="AD101" s="11">
        <f t="shared" si="10"/>
        <v>0</v>
      </c>
      <c r="AE101" s="11">
        <f t="shared" si="11"/>
        <v>0</v>
      </c>
    </row>
    <row r="102" spans="1:31" x14ac:dyDescent="0.25">
      <c r="A102" s="1">
        <f>'Salary and Rating'!A103</f>
        <v>0</v>
      </c>
      <c r="B102" s="1">
        <f>'Salary and Rating'!B103</f>
        <v>0</v>
      </c>
      <c r="C102" s="13">
        <f>'2013-2014'!AD102</f>
        <v>0</v>
      </c>
      <c r="D102" s="5">
        <v>1</v>
      </c>
      <c r="E102" s="5">
        <v>0</v>
      </c>
      <c r="F102" s="5">
        <v>0</v>
      </c>
      <c r="G102" s="5">
        <v>0</v>
      </c>
      <c r="H102" s="5">
        <v>0</v>
      </c>
      <c r="I102" s="5">
        <f>'Salary and Rating'!L103</f>
        <v>0</v>
      </c>
      <c r="J102" s="5">
        <f>IFERROR(IF(VLOOKUP(I102,Inputs!$A$20:$G$29,3,FALSE)="Stipend Award",VLOOKUP(I102,Inputs!$A$7:$G$16,3,FALSE),0),0)</f>
        <v>0</v>
      </c>
      <c r="K102" s="5">
        <f>IFERROR(IF(VLOOKUP(I102,Inputs!$A$20:$G$29,4,FALSE)="Stipend Award",VLOOKUP(I102,Inputs!$A$7:$G$16,4,FALSE),0),0)</f>
        <v>0</v>
      </c>
      <c r="L102" s="5">
        <f>IFERROR(IF(F102=1,IF(VLOOKUP(I102,Inputs!$A$20:$G$29,5,FALSE)="Stipend Award",VLOOKUP(I102,Inputs!$A$7:$G$16,5,FALSE),0),0),0)</f>
        <v>0</v>
      </c>
      <c r="M102" s="5">
        <f>IFERROR(IF(G102=1,IF(VLOOKUP(I102,Inputs!$A$20:$G$29,6,FALSE)="Stipend Award",VLOOKUP(I102,Inputs!$A$7:$G$16,6,FALSE),0),0),0)</f>
        <v>0</v>
      </c>
      <c r="N102" s="5">
        <f>IFERROR(IF(H102=1,IF(VLOOKUP(I102,Inputs!$A$20:$G$29,7,FALSE)="Stipend Award",VLOOKUP(I102,Inputs!$A$7:$G$16,7,FALSE),0),0),0)</f>
        <v>0</v>
      </c>
      <c r="O102" s="5">
        <f>IFERROR(IF(VLOOKUP(I102,Inputs!$A$20:$G$29,3,FALSE)="Base Increase",VLOOKUP(I102,Inputs!$A$7:$G$16,3,FALSE),0),0)</f>
        <v>0</v>
      </c>
      <c r="P102" s="5">
        <f>IFERROR(IF(VLOOKUP(I102,Inputs!$A$20:$G$29,4,FALSE)="Base Increase",VLOOKUP(I102,Inputs!$A$7:$G$16,4,FALSE),0),0)</f>
        <v>0</v>
      </c>
      <c r="Q102" s="5">
        <f>IFERROR(IF(F102=1,IF(VLOOKUP(I102,Inputs!$A$20:$G$29,5,FALSE)="Base Increase",VLOOKUP(I102,Inputs!$A$7:$G$16,5,FALSE),0),0),0)</f>
        <v>0</v>
      </c>
      <c r="R102" s="5">
        <f>IFERROR(IF(G102=1,IF(VLOOKUP(I102,Inputs!$A$20:$G$29,6,FALSE)="Base Increase",VLOOKUP(I102,Inputs!$A$7:$G$16,6,FALSE),0),0),0)</f>
        <v>0</v>
      </c>
      <c r="S102" s="5">
        <f>IFERROR(IF(H102=1,IF(VLOOKUP(I102,Inputs!$A$20:$G$29,7,FALSE)="Base Increase",VLOOKUP(I102,Inputs!$A$7:$G$16,7,FALSE),0),0),0)</f>
        <v>0</v>
      </c>
      <c r="T102" s="5">
        <f t="shared" si="6"/>
        <v>0</v>
      </c>
      <c r="U102" s="5">
        <f t="shared" si="7"/>
        <v>0</v>
      </c>
      <c r="V102" s="5">
        <f t="shared" si="8"/>
        <v>0</v>
      </c>
      <c r="W102" s="5">
        <f t="shared" si="9"/>
        <v>0</v>
      </c>
      <c r="X102" s="5">
        <f>IF(AND(I102&lt;=4,V102&gt;Inputs!$B$32),MAX(C102,Inputs!$B$32),V102)</f>
        <v>0</v>
      </c>
      <c r="Y102" s="5">
        <f>IF(AND(I102&lt;=4,W102&gt;Inputs!$B$32),MAX(C102,Inputs!$B$32),W102)</f>
        <v>0</v>
      </c>
      <c r="Z102" s="5">
        <f>IF(AND(I102&lt;=7,X102&gt;Inputs!$B$33),MAX(C102,Inputs!$B$33),X102)</f>
        <v>0</v>
      </c>
      <c r="AA102" s="5">
        <f>IF(W102&gt;Inputs!$B$34,Inputs!$B$34,Y102)</f>
        <v>0</v>
      </c>
      <c r="AB102" s="5">
        <f>IF(Z102&gt;Inputs!$B$34,Inputs!$B$34,Z102)</f>
        <v>0</v>
      </c>
      <c r="AC102" s="5">
        <f>IF(AA102&gt;Inputs!$B$34,Inputs!$B$34,AA102)</f>
        <v>0</v>
      </c>
      <c r="AD102" s="11">
        <f t="shared" si="10"/>
        <v>0</v>
      </c>
      <c r="AE102" s="11">
        <f t="shared" si="11"/>
        <v>0</v>
      </c>
    </row>
    <row r="103" spans="1:31" x14ac:dyDescent="0.25">
      <c r="A103" s="1">
        <f>'Salary and Rating'!A104</f>
        <v>0</v>
      </c>
      <c r="B103" s="1">
        <f>'Salary and Rating'!B104</f>
        <v>0</v>
      </c>
      <c r="C103" s="13">
        <f>'2013-2014'!AD103</f>
        <v>0</v>
      </c>
      <c r="D103" s="5">
        <v>1</v>
      </c>
      <c r="E103" s="5">
        <v>0</v>
      </c>
      <c r="F103" s="5">
        <v>0</v>
      </c>
      <c r="G103" s="5">
        <v>0</v>
      </c>
      <c r="H103" s="5">
        <v>0</v>
      </c>
      <c r="I103" s="5">
        <f>'Salary and Rating'!L104</f>
        <v>0</v>
      </c>
      <c r="J103" s="5">
        <f>IFERROR(IF(VLOOKUP(I103,Inputs!$A$20:$G$29,3,FALSE)="Stipend Award",VLOOKUP(I103,Inputs!$A$7:$G$16,3,FALSE),0),0)</f>
        <v>0</v>
      </c>
      <c r="K103" s="5">
        <f>IFERROR(IF(VLOOKUP(I103,Inputs!$A$20:$G$29,4,FALSE)="Stipend Award",VLOOKUP(I103,Inputs!$A$7:$G$16,4,FALSE),0),0)</f>
        <v>0</v>
      </c>
      <c r="L103" s="5">
        <f>IFERROR(IF(F103=1,IF(VLOOKUP(I103,Inputs!$A$20:$G$29,5,FALSE)="Stipend Award",VLOOKUP(I103,Inputs!$A$7:$G$16,5,FALSE),0),0),0)</f>
        <v>0</v>
      </c>
      <c r="M103" s="5">
        <f>IFERROR(IF(G103=1,IF(VLOOKUP(I103,Inputs!$A$20:$G$29,6,FALSE)="Stipend Award",VLOOKUP(I103,Inputs!$A$7:$G$16,6,FALSE),0),0),0)</f>
        <v>0</v>
      </c>
      <c r="N103" s="5">
        <f>IFERROR(IF(H103=1,IF(VLOOKUP(I103,Inputs!$A$20:$G$29,7,FALSE)="Stipend Award",VLOOKUP(I103,Inputs!$A$7:$G$16,7,FALSE),0),0),0)</f>
        <v>0</v>
      </c>
      <c r="O103" s="5">
        <f>IFERROR(IF(VLOOKUP(I103,Inputs!$A$20:$G$29,3,FALSE)="Base Increase",VLOOKUP(I103,Inputs!$A$7:$G$16,3,FALSE),0),0)</f>
        <v>0</v>
      </c>
      <c r="P103" s="5">
        <f>IFERROR(IF(VLOOKUP(I103,Inputs!$A$20:$G$29,4,FALSE)="Base Increase",VLOOKUP(I103,Inputs!$A$7:$G$16,4,FALSE),0),0)</f>
        <v>0</v>
      </c>
      <c r="Q103" s="5">
        <f>IFERROR(IF(F103=1,IF(VLOOKUP(I103,Inputs!$A$20:$G$29,5,FALSE)="Base Increase",VLOOKUP(I103,Inputs!$A$7:$G$16,5,FALSE),0),0),0)</f>
        <v>0</v>
      </c>
      <c r="R103" s="5">
        <f>IFERROR(IF(G103=1,IF(VLOOKUP(I103,Inputs!$A$20:$G$29,6,FALSE)="Base Increase",VLOOKUP(I103,Inputs!$A$7:$G$16,6,FALSE),0),0),0)</f>
        <v>0</v>
      </c>
      <c r="S103" s="5">
        <f>IFERROR(IF(H103=1,IF(VLOOKUP(I103,Inputs!$A$20:$G$29,7,FALSE)="Base Increase",VLOOKUP(I103,Inputs!$A$7:$G$16,7,FALSE),0),0),0)</f>
        <v>0</v>
      </c>
      <c r="T103" s="5">
        <f t="shared" si="6"/>
        <v>0</v>
      </c>
      <c r="U103" s="5">
        <f t="shared" si="7"/>
        <v>0</v>
      </c>
      <c r="V103" s="5">
        <f t="shared" si="8"/>
        <v>0</v>
      </c>
      <c r="W103" s="5">
        <f t="shared" si="9"/>
        <v>0</v>
      </c>
      <c r="X103" s="5">
        <f>IF(AND(I103&lt;=4,V103&gt;Inputs!$B$32),MAX(C103,Inputs!$B$32),V103)</f>
        <v>0</v>
      </c>
      <c r="Y103" s="5">
        <f>IF(AND(I103&lt;=4,W103&gt;Inputs!$B$32),MAX(C103,Inputs!$B$32),W103)</f>
        <v>0</v>
      </c>
      <c r="Z103" s="5">
        <f>IF(AND(I103&lt;=7,X103&gt;Inputs!$B$33),MAX(C103,Inputs!$B$33),X103)</f>
        <v>0</v>
      </c>
      <c r="AA103" s="5">
        <f>IF(W103&gt;Inputs!$B$34,Inputs!$B$34,Y103)</f>
        <v>0</v>
      </c>
      <c r="AB103" s="5">
        <f>IF(Z103&gt;Inputs!$B$34,Inputs!$B$34,Z103)</f>
        <v>0</v>
      </c>
      <c r="AC103" s="5">
        <f>IF(AA103&gt;Inputs!$B$34,Inputs!$B$34,AA103)</f>
        <v>0</v>
      </c>
      <c r="AD103" s="11">
        <f t="shared" si="10"/>
        <v>0</v>
      </c>
      <c r="AE103" s="11">
        <f t="shared" si="11"/>
        <v>0</v>
      </c>
    </row>
    <row r="104" spans="1:31" x14ac:dyDescent="0.25">
      <c r="A104" s="1">
        <f>'Salary and Rating'!A105</f>
        <v>0</v>
      </c>
      <c r="B104" s="1">
        <f>'Salary and Rating'!B105</f>
        <v>0</v>
      </c>
      <c r="C104" s="13">
        <f>'2013-2014'!AD104</f>
        <v>0</v>
      </c>
      <c r="D104" s="5">
        <v>1</v>
      </c>
      <c r="E104" s="5">
        <v>0</v>
      </c>
      <c r="F104" s="5">
        <v>0</v>
      </c>
      <c r="G104" s="5">
        <v>0</v>
      </c>
      <c r="H104" s="5">
        <v>0</v>
      </c>
      <c r="I104" s="5">
        <f>'Salary and Rating'!L105</f>
        <v>0</v>
      </c>
      <c r="J104" s="5">
        <f>IFERROR(IF(VLOOKUP(I104,Inputs!$A$20:$G$29,3,FALSE)="Stipend Award",VLOOKUP(I104,Inputs!$A$7:$G$16,3,FALSE),0),0)</f>
        <v>0</v>
      </c>
      <c r="K104" s="5">
        <f>IFERROR(IF(VLOOKUP(I104,Inputs!$A$20:$G$29,4,FALSE)="Stipend Award",VLOOKUP(I104,Inputs!$A$7:$G$16,4,FALSE),0),0)</f>
        <v>0</v>
      </c>
      <c r="L104" s="5">
        <f>IFERROR(IF(F104=1,IF(VLOOKUP(I104,Inputs!$A$20:$G$29,5,FALSE)="Stipend Award",VLOOKUP(I104,Inputs!$A$7:$G$16,5,FALSE),0),0),0)</f>
        <v>0</v>
      </c>
      <c r="M104" s="5">
        <f>IFERROR(IF(G104=1,IF(VLOOKUP(I104,Inputs!$A$20:$G$29,6,FALSE)="Stipend Award",VLOOKUP(I104,Inputs!$A$7:$G$16,6,FALSE),0),0),0)</f>
        <v>0</v>
      </c>
      <c r="N104" s="5">
        <f>IFERROR(IF(H104=1,IF(VLOOKUP(I104,Inputs!$A$20:$G$29,7,FALSE)="Stipend Award",VLOOKUP(I104,Inputs!$A$7:$G$16,7,FALSE),0),0),0)</f>
        <v>0</v>
      </c>
      <c r="O104" s="5">
        <f>IFERROR(IF(VLOOKUP(I104,Inputs!$A$20:$G$29,3,FALSE)="Base Increase",VLOOKUP(I104,Inputs!$A$7:$G$16,3,FALSE),0),0)</f>
        <v>0</v>
      </c>
      <c r="P104" s="5">
        <f>IFERROR(IF(VLOOKUP(I104,Inputs!$A$20:$G$29,4,FALSE)="Base Increase",VLOOKUP(I104,Inputs!$A$7:$G$16,4,FALSE),0),0)</f>
        <v>0</v>
      </c>
      <c r="Q104" s="5">
        <f>IFERROR(IF(F104=1,IF(VLOOKUP(I104,Inputs!$A$20:$G$29,5,FALSE)="Base Increase",VLOOKUP(I104,Inputs!$A$7:$G$16,5,FALSE),0),0),0)</f>
        <v>0</v>
      </c>
      <c r="R104" s="5">
        <f>IFERROR(IF(G104=1,IF(VLOOKUP(I104,Inputs!$A$20:$G$29,6,FALSE)="Base Increase",VLOOKUP(I104,Inputs!$A$7:$G$16,6,FALSE),0),0),0)</f>
        <v>0</v>
      </c>
      <c r="S104" s="5">
        <f>IFERROR(IF(H104=1,IF(VLOOKUP(I104,Inputs!$A$20:$G$29,7,FALSE)="Base Increase",VLOOKUP(I104,Inputs!$A$7:$G$16,7,FALSE),0),0),0)</f>
        <v>0</v>
      </c>
      <c r="T104" s="5">
        <f t="shared" si="6"/>
        <v>0</v>
      </c>
      <c r="U104" s="5">
        <f t="shared" si="7"/>
        <v>0</v>
      </c>
      <c r="V104" s="5">
        <f t="shared" si="8"/>
        <v>0</v>
      </c>
      <c r="W104" s="5">
        <f t="shared" si="9"/>
        <v>0</v>
      </c>
      <c r="X104" s="5">
        <f>IF(AND(I104&lt;=4,V104&gt;Inputs!$B$32),MAX(C104,Inputs!$B$32),V104)</f>
        <v>0</v>
      </c>
      <c r="Y104" s="5">
        <f>IF(AND(I104&lt;=4,W104&gt;Inputs!$B$32),MAX(C104,Inputs!$B$32),W104)</f>
        <v>0</v>
      </c>
      <c r="Z104" s="5">
        <f>IF(AND(I104&lt;=7,X104&gt;Inputs!$B$33),MAX(C104,Inputs!$B$33),X104)</f>
        <v>0</v>
      </c>
      <c r="AA104" s="5">
        <f>IF(W104&gt;Inputs!$B$34,Inputs!$B$34,Y104)</f>
        <v>0</v>
      </c>
      <c r="AB104" s="5">
        <f>IF(Z104&gt;Inputs!$B$34,Inputs!$B$34,Z104)</f>
        <v>0</v>
      </c>
      <c r="AC104" s="5">
        <f>IF(AA104&gt;Inputs!$B$34,Inputs!$B$34,AA104)</f>
        <v>0</v>
      </c>
      <c r="AD104" s="11">
        <f t="shared" si="10"/>
        <v>0</v>
      </c>
      <c r="AE104" s="11">
        <f t="shared" si="11"/>
        <v>0</v>
      </c>
    </row>
    <row r="105" spans="1:31" x14ac:dyDescent="0.25">
      <c r="A105" s="1">
        <f>'Salary and Rating'!A106</f>
        <v>0</v>
      </c>
      <c r="B105" s="1">
        <f>'Salary and Rating'!B106</f>
        <v>0</v>
      </c>
      <c r="C105" s="13">
        <f>'2013-2014'!AD105</f>
        <v>0</v>
      </c>
      <c r="D105" s="5">
        <v>1</v>
      </c>
      <c r="E105" s="5">
        <v>0</v>
      </c>
      <c r="F105" s="5">
        <v>0</v>
      </c>
      <c r="G105" s="5">
        <v>0</v>
      </c>
      <c r="H105" s="5">
        <v>0</v>
      </c>
      <c r="I105" s="5">
        <f>'Salary and Rating'!L106</f>
        <v>0</v>
      </c>
      <c r="J105" s="5">
        <f>IFERROR(IF(VLOOKUP(I105,Inputs!$A$20:$G$29,3,FALSE)="Stipend Award",VLOOKUP(I105,Inputs!$A$7:$G$16,3,FALSE),0),0)</f>
        <v>0</v>
      </c>
      <c r="K105" s="5">
        <f>IFERROR(IF(VLOOKUP(I105,Inputs!$A$20:$G$29,4,FALSE)="Stipend Award",VLOOKUP(I105,Inputs!$A$7:$G$16,4,FALSE),0),0)</f>
        <v>0</v>
      </c>
      <c r="L105" s="5">
        <f>IFERROR(IF(F105=1,IF(VLOOKUP(I105,Inputs!$A$20:$G$29,5,FALSE)="Stipend Award",VLOOKUP(I105,Inputs!$A$7:$G$16,5,FALSE),0),0),0)</f>
        <v>0</v>
      </c>
      <c r="M105" s="5">
        <f>IFERROR(IF(G105=1,IF(VLOOKUP(I105,Inputs!$A$20:$G$29,6,FALSE)="Stipend Award",VLOOKUP(I105,Inputs!$A$7:$G$16,6,FALSE),0),0),0)</f>
        <v>0</v>
      </c>
      <c r="N105" s="5">
        <f>IFERROR(IF(H105=1,IF(VLOOKUP(I105,Inputs!$A$20:$G$29,7,FALSE)="Stipend Award",VLOOKUP(I105,Inputs!$A$7:$G$16,7,FALSE),0),0),0)</f>
        <v>0</v>
      </c>
      <c r="O105" s="5">
        <f>IFERROR(IF(VLOOKUP(I105,Inputs!$A$20:$G$29,3,FALSE)="Base Increase",VLOOKUP(I105,Inputs!$A$7:$G$16,3,FALSE),0),0)</f>
        <v>0</v>
      </c>
      <c r="P105" s="5">
        <f>IFERROR(IF(VLOOKUP(I105,Inputs!$A$20:$G$29,4,FALSE)="Base Increase",VLOOKUP(I105,Inputs!$A$7:$G$16,4,FALSE),0),0)</f>
        <v>0</v>
      </c>
      <c r="Q105" s="5">
        <f>IFERROR(IF(F105=1,IF(VLOOKUP(I105,Inputs!$A$20:$G$29,5,FALSE)="Base Increase",VLOOKUP(I105,Inputs!$A$7:$G$16,5,FALSE),0),0),0)</f>
        <v>0</v>
      </c>
      <c r="R105" s="5">
        <f>IFERROR(IF(G105=1,IF(VLOOKUP(I105,Inputs!$A$20:$G$29,6,FALSE)="Base Increase",VLOOKUP(I105,Inputs!$A$7:$G$16,6,FALSE),0),0),0)</f>
        <v>0</v>
      </c>
      <c r="S105" s="5">
        <f>IFERROR(IF(H105=1,IF(VLOOKUP(I105,Inputs!$A$20:$G$29,7,FALSE)="Base Increase",VLOOKUP(I105,Inputs!$A$7:$G$16,7,FALSE),0),0),0)</f>
        <v>0</v>
      </c>
      <c r="T105" s="5">
        <f t="shared" si="6"/>
        <v>0</v>
      </c>
      <c r="U105" s="5">
        <f t="shared" si="7"/>
        <v>0</v>
      </c>
      <c r="V105" s="5">
        <f t="shared" si="8"/>
        <v>0</v>
      </c>
      <c r="W105" s="5">
        <f t="shared" si="9"/>
        <v>0</v>
      </c>
      <c r="X105" s="5">
        <f>IF(AND(I105&lt;=4,V105&gt;Inputs!$B$32),MAX(C105,Inputs!$B$32),V105)</f>
        <v>0</v>
      </c>
      <c r="Y105" s="5">
        <f>IF(AND(I105&lt;=4,W105&gt;Inputs!$B$32),MAX(C105,Inputs!$B$32),W105)</f>
        <v>0</v>
      </c>
      <c r="Z105" s="5">
        <f>IF(AND(I105&lt;=7,X105&gt;Inputs!$B$33),MAX(C105,Inputs!$B$33),X105)</f>
        <v>0</v>
      </c>
      <c r="AA105" s="5">
        <f>IF(W105&gt;Inputs!$B$34,Inputs!$B$34,Y105)</f>
        <v>0</v>
      </c>
      <c r="AB105" s="5">
        <f>IF(Z105&gt;Inputs!$B$34,Inputs!$B$34,Z105)</f>
        <v>0</v>
      </c>
      <c r="AC105" s="5">
        <f>IF(AA105&gt;Inputs!$B$34,Inputs!$B$34,AA105)</f>
        <v>0</v>
      </c>
      <c r="AD105" s="11">
        <f t="shared" si="10"/>
        <v>0</v>
      </c>
      <c r="AE105" s="11">
        <f t="shared" si="11"/>
        <v>0</v>
      </c>
    </row>
    <row r="106" spans="1:31" x14ac:dyDescent="0.25">
      <c r="A106" s="1">
        <f>'Salary and Rating'!A107</f>
        <v>0</v>
      </c>
      <c r="B106" s="1">
        <f>'Salary and Rating'!B107</f>
        <v>0</v>
      </c>
      <c r="C106" s="13">
        <f>'2013-2014'!AD106</f>
        <v>0</v>
      </c>
      <c r="D106" s="5">
        <v>1</v>
      </c>
      <c r="E106" s="5">
        <v>0</v>
      </c>
      <c r="F106" s="5">
        <v>0</v>
      </c>
      <c r="G106" s="5">
        <v>0</v>
      </c>
      <c r="H106" s="5">
        <v>0</v>
      </c>
      <c r="I106" s="5">
        <f>'Salary and Rating'!L107</f>
        <v>0</v>
      </c>
      <c r="J106" s="5">
        <f>IFERROR(IF(VLOOKUP(I106,Inputs!$A$20:$G$29,3,FALSE)="Stipend Award",VLOOKUP(I106,Inputs!$A$7:$G$16,3,FALSE),0),0)</f>
        <v>0</v>
      </c>
      <c r="K106" s="5">
        <f>IFERROR(IF(VLOOKUP(I106,Inputs!$A$20:$G$29,4,FALSE)="Stipend Award",VLOOKUP(I106,Inputs!$A$7:$G$16,4,FALSE),0),0)</f>
        <v>0</v>
      </c>
      <c r="L106" s="5">
        <f>IFERROR(IF(F106=1,IF(VLOOKUP(I106,Inputs!$A$20:$G$29,5,FALSE)="Stipend Award",VLOOKUP(I106,Inputs!$A$7:$G$16,5,FALSE),0),0),0)</f>
        <v>0</v>
      </c>
      <c r="M106" s="5">
        <f>IFERROR(IF(G106=1,IF(VLOOKUP(I106,Inputs!$A$20:$G$29,6,FALSE)="Stipend Award",VLOOKUP(I106,Inputs!$A$7:$G$16,6,FALSE),0),0),0)</f>
        <v>0</v>
      </c>
      <c r="N106" s="5">
        <f>IFERROR(IF(H106=1,IF(VLOOKUP(I106,Inputs!$A$20:$G$29,7,FALSE)="Stipend Award",VLOOKUP(I106,Inputs!$A$7:$G$16,7,FALSE),0),0),0)</f>
        <v>0</v>
      </c>
      <c r="O106" s="5">
        <f>IFERROR(IF(VLOOKUP(I106,Inputs!$A$20:$G$29,3,FALSE)="Base Increase",VLOOKUP(I106,Inputs!$A$7:$G$16,3,FALSE),0),0)</f>
        <v>0</v>
      </c>
      <c r="P106" s="5">
        <f>IFERROR(IF(VLOOKUP(I106,Inputs!$A$20:$G$29,4,FALSE)="Base Increase",VLOOKUP(I106,Inputs!$A$7:$G$16,4,FALSE),0),0)</f>
        <v>0</v>
      </c>
      <c r="Q106" s="5">
        <f>IFERROR(IF(F106=1,IF(VLOOKUP(I106,Inputs!$A$20:$G$29,5,FALSE)="Base Increase",VLOOKUP(I106,Inputs!$A$7:$G$16,5,FALSE),0),0),0)</f>
        <v>0</v>
      </c>
      <c r="R106" s="5">
        <f>IFERROR(IF(G106=1,IF(VLOOKUP(I106,Inputs!$A$20:$G$29,6,FALSE)="Base Increase",VLOOKUP(I106,Inputs!$A$7:$G$16,6,FALSE),0),0),0)</f>
        <v>0</v>
      </c>
      <c r="S106" s="5">
        <f>IFERROR(IF(H106=1,IF(VLOOKUP(I106,Inputs!$A$20:$G$29,7,FALSE)="Base Increase",VLOOKUP(I106,Inputs!$A$7:$G$16,7,FALSE),0),0),0)</f>
        <v>0</v>
      </c>
      <c r="T106" s="5">
        <f t="shared" si="6"/>
        <v>0</v>
      </c>
      <c r="U106" s="5">
        <f t="shared" si="7"/>
        <v>0</v>
      </c>
      <c r="V106" s="5">
        <f t="shared" si="8"/>
        <v>0</v>
      </c>
      <c r="W106" s="5">
        <f t="shared" si="9"/>
        <v>0</v>
      </c>
      <c r="X106" s="5">
        <f>IF(AND(I106&lt;=4,V106&gt;Inputs!$B$32),MAX(C106,Inputs!$B$32),V106)</f>
        <v>0</v>
      </c>
      <c r="Y106" s="5">
        <f>IF(AND(I106&lt;=4,W106&gt;Inputs!$B$32),MAX(C106,Inputs!$B$32),W106)</f>
        <v>0</v>
      </c>
      <c r="Z106" s="5">
        <f>IF(AND(I106&lt;=7,X106&gt;Inputs!$B$33),MAX(C106,Inputs!$B$33),X106)</f>
        <v>0</v>
      </c>
      <c r="AA106" s="5">
        <f>IF(W106&gt;Inputs!$B$34,Inputs!$B$34,Y106)</f>
        <v>0</v>
      </c>
      <c r="AB106" s="5">
        <f>IF(Z106&gt;Inputs!$B$34,Inputs!$B$34,Z106)</f>
        <v>0</v>
      </c>
      <c r="AC106" s="5">
        <f>IF(AA106&gt;Inputs!$B$34,Inputs!$B$34,AA106)</f>
        <v>0</v>
      </c>
      <c r="AD106" s="11">
        <f t="shared" si="10"/>
        <v>0</v>
      </c>
      <c r="AE106" s="11">
        <f t="shared" si="11"/>
        <v>0</v>
      </c>
    </row>
    <row r="107" spans="1:31" x14ac:dyDescent="0.25">
      <c r="A107" s="1">
        <f>'Salary and Rating'!A108</f>
        <v>0</v>
      </c>
      <c r="B107" s="1">
        <f>'Salary and Rating'!B108</f>
        <v>0</v>
      </c>
      <c r="C107" s="13">
        <f>'2013-2014'!AD107</f>
        <v>0</v>
      </c>
      <c r="D107" s="5">
        <v>1</v>
      </c>
      <c r="E107" s="5">
        <v>0</v>
      </c>
      <c r="F107" s="5">
        <v>0</v>
      </c>
      <c r="G107" s="5">
        <v>0</v>
      </c>
      <c r="H107" s="5">
        <v>0</v>
      </c>
      <c r="I107" s="5">
        <f>'Salary and Rating'!L108</f>
        <v>0</v>
      </c>
      <c r="J107" s="5">
        <f>IFERROR(IF(VLOOKUP(I107,Inputs!$A$20:$G$29,3,FALSE)="Stipend Award",VLOOKUP(I107,Inputs!$A$7:$G$16,3,FALSE),0),0)</f>
        <v>0</v>
      </c>
      <c r="K107" s="5">
        <f>IFERROR(IF(VLOOKUP(I107,Inputs!$A$20:$G$29,4,FALSE)="Stipend Award",VLOOKUP(I107,Inputs!$A$7:$G$16,4,FALSE),0),0)</f>
        <v>0</v>
      </c>
      <c r="L107" s="5">
        <f>IFERROR(IF(F107=1,IF(VLOOKUP(I107,Inputs!$A$20:$G$29,5,FALSE)="Stipend Award",VLOOKUP(I107,Inputs!$A$7:$G$16,5,FALSE),0),0),0)</f>
        <v>0</v>
      </c>
      <c r="M107" s="5">
        <f>IFERROR(IF(G107=1,IF(VLOOKUP(I107,Inputs!$A$20:$G$29,6,FALSE)="Stipend Award",VLOOKUP(I107,Inputs!$A$7:$G$16,6,FALSE),0),0),0)</f>
        <v>0</v>
      </c>
      <c r="N107" s="5">
        <f>IFERROR(IF(H107=1,IF(VLOOKUP(I107,Inputs!$A$20:$G$29,7,FALSE)="Stipend Award",VLOOKUP(I107,Inputs!$A$7:$G$16,7,FALSE),0),0),0)</f>
        <v>0</v>
      </c>
      <c r="O107" s="5">
        <f>IFERROR(IF(VLOOKUP(I107,Inputs!$A$20:$G$29,3,FALSE)="Base Increase",VLOOKUP(I107,Inputs!$A$7:$G$16,3,FALSE),0),0)</f>
        <v>0</v>
      </c>
      <c r="P107" s="5">
        <f>IFERROR(IF(VLOOKUP(I107,Inputs!$A$20:$G$29,4,FALSE)="Base Increase",VLOOKUP(I107,Inputs!$A$7:$G$16,4,FALSE),0),0)</f>
        <v>0</v>
      </c>
      <c r="Q107" s="5">
        <f>IFERROR(IF(F107=1,IF(VLOOKUP(I107,Inputs!$A$20:$G$29,5,FALSE)="Base Increase",VLOOKUP(I107,Inputs!$A$7:$G$16,5,FALSE),0),0),0)</f>
        <v>0</v>
      </c>
      <c r="R107" s="5">
        <f>IFERROR(IF(G107=1,IF(VLOOKUP(I107,Inputs!$A$20:$G$29,6,FALSE)="Base Increase",VLOOKUP(I107,Inputs!$A$7:$G$16,6,FALSE),0),0),0)</f>
        <v>0</v>
      </c>
      <c r="S107" s="5">
        <f>IFERROR(IF(H107=1,IF(VLOOKUP(I107,Inputs!$A$20:$G$29,7,FALSE)="Base Increase",VLOOKUP(I107,Inputs!$A$7:$G$16,7,FALSE),0),0),0)</f>
        <v>0</v>
      </c>
      <c r="T107" s="5">
        <f t="shared" si="6"/>
        <v>0</v>
      </c>
      <c r="U107" s="5">
        <f t="shared" si="7"/>
        <v>0</v>
      </c>
      <c r="V107" s="5">
        <f t="shared" si="8"/>
        <v>0</v>
      </c>
      <c r="W107" s="5">
        <f t="shared" si="9"/>
        <v>0</v>
      </c>
      <c r="X107" s="5">
        <f>IF(AND(I107&lt;=4,V107&gt;Inputs!$B$32),MAX(C107,Inputs!$B$32),V107)</f>
        <v>0</v>
      </c>
      <c r="Y107" s="5">
        <f>IF(AND(I107&lt;=4,W107&gt;Inputs!$B$32),MAX(C107,Inputs!$B$32),W107)</f>
        <v>0</v>
      </c>
      <c r="Z107" s="5">
        <f>IF(AND(I107&lt;=7,X107&gt;Inputs!$B$33),MAX(C107,Inputs!$B$33),X107)</f>
        <v>0</v>
      </c>
      <c r="AA107" s="5">
        <f>IF(W107&gt;Inputs!$B$34,Inputs!$B$34,Y107)</f>
        <v>0</v>
      </c>
      <c r="AB107" s="5">
        <f>IF(Z107&gt;Inputs!$B$34,Inputs!$B$34,Z107)</f>
        <v>0</v>
      </c>
      <c r="AC107" s="5">
        <f>IF(AA107&gt;Inputs!$B$34,Inputs!$B$34,AA107)</f>
        <v>0</v>
      </c>
      <c r="AD107" s="11">
        <f t="shared" si="10"/>
        <v>0</v>
      </c>
      <c r="AE107" s="11">
        <f t="shared" si="11"/>
        <v>0</v>
      </c>
    </row>
    <row r="108" spans="1:31" x14ac:dyDescent="0.25">
      <c r="A108" s="1">
        <f>'Salary and Rating'!A109</f>
        <v>0</v>
      </c>
      <c r="B108" s="1">
        <f>'Salary and Rating'!B109</f>
        <v>0</v>
      </c>
      <c r="C108" s="13">
        <f>'2013-2014'!AD108</f>
        <v>0</v>
      </c>
      <c r="D108" s="5">
        <v>1</v>
      </c>
      <c r="E108" s="5">
        <v>0</v>
      </c>
      <c r="F108" s="5">
        <v>0</v>
      </c>
      <c r="G108" s="5">
        <v>0</v>
      </c>
      <c r="H108" s="5">
        <v>0</v>
      </c>
      <c r="I108" s="5">
        <f>'Salary and Rating'!L109</f>
        <v>0</v>
      </c>
      <c r="J108" s="5">
        <f>IFERROR(IF(VLOOKUP(I108,Inputs!$A$20:$G$29,3,FALSE)="Stipend Award",VLOOKUP(I108,Inputs!$A$7:$G$16,3,FALSE),0),0)</f>
        <v>0</v>
      </c>
      <c r="K108" s="5">
        <f>IFERROR(IF(VLOOKUP(I108,Inputs!$A$20:$G$29,4,FALSE)="Stipend Award",VLOOKUP(I108,Inputs!$A$7:$G$16,4,FALSE),0),0)</f>
        <v>0</v>
      </c>
      <c r="L108" s="5">
        <f>IFERROR(IF(F108=1,IF(VLOOKUP(I108,Inputs!$A$20:$G$29,5,FALSE)="Stipend Award",VLOOKUP(I108,Inputs!$A$7:$G$16,5,FALSE),0),0),0)</f>
        <v>0</v>
      </c>
      <c r="M108" s="5">
        <f>IFERROR(IF(G108=1,IF(VLOOKUP(I108,Inputs!$A$20:$G$29,6,FALSE)="Stipend Award",VLOOKUP(I108,Inputs!$A$7:$G$16,6,FALSE),0),0),0)</f>
        <v>0</v>
      </c>
      <c r="N108" s="5">
        <f>IFERROR(IF(H108=1,IF(VLOOKUP(I108,Inputs!$A$20:$G$29,7,FALSE)="Stipend Award",VLOOKUP(I108,Inputs!$A$7:$G$16,7,FALSE),0),0),0)</f>
        <v>0</v>
      </c>
      <c r="O108" s="5">
        <f>IFERROR(IF(VLOOKUP(I108,Inputs!$A$20:$G$29,3,FALSE)="Base Increase",VLOOKUP(I108,Inputs!$A$7:$G$16,3,FALSE),0),0)</f>
        <v>0</v>
      </c>
      <c r="P108" s="5">
        <f>IFERROR(IF(VLOOKUP(I108,Inputs!$A$20:$G$29,4,FALSE)="Base Increase",VLOOKUP(I108,Inputs!$A$7:$G$16,4,FALSE),0),0)</f>
        <v>0</v>
      </c>
      <c r="Q108" s="5">
        <f>IFERROR(IF(F108=1,IF(VLOOKUP(I108,Inputs!$A$20:$G$29,5,FALSE)="Base Increase",VLOOKUP(I108,Inputs!$A$7:$G$16,5,FALSE),0),0),0)</f>
        <v>0</v>
      </c>
      <c r="R108" s="5">
        <f>IFERROR(IF(G108=1,IF(VLOOKUP(I108,Inputs!$A$20:$G$29,6,FALSE)="Base Increase",VLOOKUP(I108,Inputs!$A$7:$G$16,6,FALSE),0),0),0)</f>
        <v>0</v>
      </c>
      <c r="S108" s="5">
        <f>IFERROR(IF(H108=1,IF(VLOOKUP(I108,Inputs!$A$20:$G$29,7,FALSE)="Base Increase",VLOOKUP(I108,Inputs!$A$7:$G$16,7,FALSE),0),0),0)</f>
        <v>0</v>
      </c>
      <c r="T108" s="5">
        <f t="shared" si="6"/>
        <v>0</v>
      </c>
      <c r="U108" s="5">
        <f t="shared" si="7"/>
        <v>0</v>
      </c>
      <c r="V108" s="5">
        <f t="shared" si="8"/>
        <v>0</v>
      </c>
      <c r="W108" s="5">
        <f t="shared" si="9"/>
        <v>0</v>
      </c>
      <c r="X108" s="5">
        <f>IF(AND(I108&lt;=4,V108&gt;Inputs!$B$32),MAX(C108,Inputs!$B$32),V108)</f>
        <v>0</v>
      </c>
      <c r="Y108" s="5">
        <f>IF(AND(I108&lt;=4,W108&gt;Inputs!$B$32),MAX(C108,Inputs!$B$32),W108)</f>
        <v>0</v>
      </c>
      <c r="Z108" s="5">
        <f>IF(AND(I108&lt;=7,X108&gt;Inputs!$B$33),MAX(C108,Inputs!$B$33),X108)</f>
        <v>0</v>
      </c>
      <c r="AA108" s="5">
        <f>IF(W108&gt;Inputs!$B$34,Inputs!$B$34,Y108)</f>
        <v>0</v>
      </c>
      <c r="AB108" s="5">
        <f>IF(Z108&gt;Inputs!$B$34,Inputs!$B$34,Z108)</f>
        <v>0</v>
      </c>
      <c r="AC108" s="5">
        <f>IF(AA108&gt;Inputs!$B$34,Inputs!$B$34,AA108)</f>
        <v>0</v>
      </c>
      <c r="AD108" s="11">
        <f t="shared" si="10"/>
        <v>0</v>
      </c>
      <c r="AE108" s="11">
        <f t="shared" si="11"/>
        <v>0</v>
      </c>
    </row>
    <row r="109" spans="1:31" x14ac:dyDescent="0.25">
      <c r="A109" s="1">
        <f>'Salary and Rating'!A110</f>
        <v>0</v>
      </c>
      <c r="B109" s="1">
        <f>'Salary and Rating'!B110</f>
        <v>0</v>
      </c>
      <c r="C109" s="13">
        <f>'2013-2014'!AD109</f>
        <v>0</v>
      </c>
      <c r="D109" s="5">
        <v>1</v>
      </c>
      <c r="E109" s="5">
        <v>0</v>
      </c>
      <c r="F109" s="5">
        <v>0</v>
      </c>
      <c r="G109" s="5">
        <v>0</v>
      </c>
      <c r="H109" s="5">
        <v>0</v>
      </c>
      <c r="I109" s="5">
        <f>'Salary and Rating'!L110</f>
        <v>0</v>
      </c>
      <c r="J109" s="5">
        <f>IFERROR(IF(VLOOKUP(I109,Inputs!$A$20:$G$29,3,FALSE)="Stipend Award",VLOOKUP(I109,Inputs!$A$7:$G$16,3,FALSE),0),0)</f>
        <v>0</v>
      </c>
      <c r="K109" s="5">
        <f>IFERROR(IF(VLOOKUP(I109,Inputs!$A$20:$G$29,4,FALSE)="Stipend Award",VLOOKUP(I109,Inputs!$A$7:$G$16,4,FALSE),0),0)</f>
        <v>0</v>
      </c>
      <c r="L109" s="5">
        <f>IFERROR(IF(F109=1,IF(VLOOKUP(I109,Inputs!$A$20:$G$29,5,FALSE)="Stipend Award",VLOOKUP(I109,Inputs!$A$7:$G$16,5,FALSE),0),0),0)</f>
        <v>0</v>
      </c>
      <c r="M109" s="5">
        <f>IFERROR(IF(G109=1,IF(VLOOKUP(I109,Inputs!$A$20:$G$29,6,FALSE)="Stipend Award",VLOOKUP(I109,Inputs!$A$7:$G$16,6,FALSE),0),0),0)</f>
        <v>0</v>
      </c>
      <c r="N109" s="5">
        <f>IFERROR(IF(H109=1,IF(VLOOKUP(I109,Inputs!$A$20:$G$29,7,FALSE)="Stipend Award",VLOOKUP(I109,Inputs!$A$7:$G$16,7,FALSE),0),0),0)</f>
        <v>0</v>
      </c>
      <c r="O109" s="5">
        <f>IFERROR(IF(VLOOKUP(I109,Inputs!$A$20:$G$29,3,FALSE)="Base Increase",VLOOKUP(I109,Inputs!$A$7:$G$16,3,FALSE),0),0)</f>
        <v>0</v>
      </c>
      <c r="P109" s="5">
        <f>IFERROR(IF(VLOOKUP(I109,Inputs!$A$20:$G$29,4,FALSE)="Base Increase",VLOOKUP(I109,Inputs!$A$7:$G$16,4,FALSE),0),0)</f>
        <v>0</v>
      </c>
      <c r="Q109" s="5">
        <f>IFERROR(IF(F109=1,IF(VLOOKUP(I109,Inputs!$A$20:$G$29,5,FALSE)="Base Increase",VLOOKUP(I109,Inputs!$A$7:$G$16,5,FALSE),0),0),0)</f>
        <v>0</v>
      </c>
      <c r="R109" s="5">
        <f>IFERROR(IF(G109=1,IF(VLOOKUP(I109,Inputs!$A$20:$G$29,6,FALSE)="Base Increase",VLOOKUP(I109,Inputs!$A$7:$G$16,6,FALSE),0),0),0)</f>
        <v>0</v>
      </c>
      <c r="S109" s="5">
        <f>IFERROR(IF(H109=1,IF(VLOOKUP(I109,Inputs!$A$20:$G$29,7,FALSE)="Base Increase",VLOOKUP(I109,Inputs!$A$7:$G$16,7,FALSE),0),0),0)</f>
        <v>0</v>
      </c>
      <c r="T109" s="5">
        <f t="shared" si="6"/>
        <v>0</v>
      </c>
      <c r="U109" s="5">
        <f t="shared" si="7"/>
        <v>0</v>
      </c>
      <c r="V109" s="5">
        <f t="shared" si="8"/>
        <v>0</v>
      </c>
      <c r="W109" s="5">
        <f t="shared" si="9"/>
        <v>0</v>
      </c>
      <c r="X109" s="5">
        <f>IF(AND(I109&lt;=4,V109&gt;Inputs!$B$32),MAX(C109,Inputs!$B$32),V109)</f>
        <v>0</v>
      </c>
      <c r="Y109" s="5">
        <f>IF(AND(I109&lt;=4,W109&gt;Inputs!$B$32),MAX(C109,Inputs!$B$32),W109)</f>
        <v>0</v>
      </c>
      <c r="Z109" s="5">
        <f>IF(AND(I109&lt;=7,X109&gt;Inputs!$B$33),MAX(C109,Inputs!$B$33),X109)</f>
        <v>0</v>
      </c>
      <c r="AA109" s="5">
        <f>IF(W109&gt;Inputs!$B$34,Inputs!$B$34,Y109)</f>
        <v>0</v>
      </c>
      <c r="AB109" s="5">
        <f>IF(Z109&gt;Inputs!$B$34,Inputs!$B$34,Z109)</f>
        <v>0</v>
      </c>
      <c r="AC109" s="5">
        <f>IF(AA109&gt;Inputs!$B$34,Inputs!$B$34,AA109)</f>
        <v>0</v>
      </c>
      <c r="AD109" s="11">
        <f t="shared" si="10"/>
        <v>0</v>
      </c>
      <c r="AE109" s="11">
        <f t="shared" si="11"/>
        <v>0</v>
      </c>
    </row>
    <row r="110" spans="1:31" x14ac:dyDescent="0.25">
      <c r="A110" s="1">
        <f>'Salary and Rating'!A111</f>
        <v>0</v>
      </c>
      <c r="B110" s="1">
        <f>'Salary and Rating'!B111</f>
        <v>0</v>
      </c>
      <c r="C110" s="13">
        <f>'2013-2014'!AD110</f>
        <v>0</v>
      </c>
      <c r="D110" s="5">
        <v>1</v>
      </c>
      <c r="E110" s="5">
        <v>0</v>
      </c>
      <c r="F110" s="5">
        <v>0</v>
      </c>
      <c r="G110" s="5">
        <v>0</v>
      </c>
      <c r="H110" s="5">
        <v>0</v>
      </c>
      <c r="I110" s="5">
        <f>'Salary and Rating'!L111</f>
        <v>0</v>
      </c>
      <c r="J110" s="5">
        <f>IFERROR(IF(VLOOKUP(I110,Inputs!$A$20:$G$29,3,FALSE)="Stipend Award",VLOOKUP(I110,Inputs!$A$7:$G$16,3,FALSE),0),0)</f>
        <v>0</v>
      </c>
      <c r="K110" s="5">
        <f>IFERROR(IF(VLOOKUP(I110,Inputs!$A$20:$G$29,4,FALSE)="Stipend Award",VLOOKUP(I110,Inputs!$A$7:$G$16,4,FALSE),0),0)</f>
        <v>0</v>
      </c>
      <c r="L110" s="5">
        <f>IFERROR(IF(F110=1,IF(VLOOKUP(I110,Inputs!$A$20:$G$29,5,FALSE)="Stipend Award",VLOOKUP(I110,Inputs!$A$7:$G$16,5,FALSE),0),0),0)</f>
        <v>0</v>
      </c>
      <c r="M110" s="5">
        <f>IFERROR(IF(G110=1,IF(VLOOKUP(I110,Inputs!$A$20:$G$29,6,FALSE)="Stipend Award",VLOOKUP(I110,Inputs!$A$7:$G$16,6,FALSE),0),0),0)</f>
        <v>0</v>
      </c>
      <c r="N110" s="5">
        <f>IFERROR(IF(H110=1,IF(VLOOKUP(I110,Inputs!$A$20:$G$29,7,FALSE)="Stipend Award",VLOOKUP(I110,Inputs!$A$7:$G$16,7,FALSE),0),0),0)</f>
        <v>0</v>
      </c>
      <c r="O110" s="5">
        <f>IFERROR(IF(VLOOKUP(I110,Inputs!$A$20:$G$29,3,FALSE)="Base Increase",VLOOKUP(I110,Inputs!$A$7:$G$16,3,FALSE),0),0)</f>
        <v>0</v>
      </c>
      <c r="P110" s="5">
        <f>IFERROR(IF(VLOOKUP(I110,Inputs!$A$20:$G$29,4,FALSE)="Base Increase",VLOOKUP(I110,Inputs!$A$7:$G$16,4,FALSE),0),0)</f>
        <v>0</v>
      </c>
      <c r="Q110" s="5">
        <f>IFERROR(IF(F110=1,IF(VLOOKUP(I110,Inputs!$A$20:$G$29,5,FALSE)="Base Increase",VLOOKUP(I110,Inputs!$A$7:$G$16,5,FALSE),0),0),0)</f>
        <v>0</v>
      </c>
      <c r="R110" s="5">
        <f>IFERROR(IF(G110=1,IF(VLOOKUP(I110,Inputs!$A$20:$G$29,6,FALSE)="Base Increase",VLOOKUP(I110,Inputs!$A$7:$G$16,6,FALSE),0),0),0)</f>
        <v>0</v>
      </c>
      <c r="S110" s="5">
        <f>IFERROR(IF(H110=1,IF(VLOOKUP(I110,Inputs!$A$20:$G$29,7,FALSE)="Base Increase",VLOOKUP(I110,Inputs!$A$7:$G$16,7,FALSE),0),0),0)</f>
        <v>0</v>
      </c>
      <c r="T110" s="5">
        <f t="shared" si="6"/>
        <v>0</v>
      </c>
      <c r="U110" s="5">
        <f t="shared" si="7"/>
        <v>0</v>
      </c>
      <c r="V110" s="5">
        <f t="shared" si="8"/>
        <v>0</v>
      </c>
      <c r="W110" s="5">
        <f t="shared" si="9"/>
        <v>0</v>
      </c>
      <c r="X110" s="5">
        <f>IF(AND(I110&lt;=4,V110&gt;Inputs!$B$32),MAX(C110,Inputs!$B$32),V110)</f>
        <v>0</v>
      </c>
      <c r="Y110" s="5">
        <f>IF(AND(I110&lt;=4,W110&gt;Inputs!$B$32),MAX(C110,Inputs!$B$32),W110)</f>
        <v>0</v>
      </c>
      <c r="Z110" s="5">
        <f>IF(AND(I110&lt;=7,X110&gt;Inputs!$B$33),MAX(C110,Inputs!$B$33),X110)</f>
        <v>0</v>
      </c>
      <c r="AA110" s="5">
        <f>IF(W110&gt;Inputs!$B$34,Inputs!$B$34,Y110)</f>
        <v>0</v>
      </c>
      <c r="AB110" s="5">
        <f>IF(Z110&gt;Inputs!$B$34,Inputs!$B$34,Z110)</f>
        <v>0</v>
      </c>
      <c r="AC110" s="5">
        <f>IF(AA110&gt;Inputs!$B$34,Inputs!$B$34,AA110)</f>
        <v>0</v>
      </c>
      <c r="AD110" s="11">
        <f t="shared" si="10"/>
        <v>0</v>
      </c>
      <c r="AE110" s="11">
        <f t="shared" si="11"/>
        <v>0</v>
      </c>
    </row>
    <row r="111" spans="1:31" x14ac:dyDescent="0.25">
      <c r="A111" s="1">
        <f>'Salary and Rating'!A112</f>
        <v>0</v>
      </c>
      <c r="B111" s="1">
        <f>'Salary and Rating'!B112</f>
        <v>0</v>
      </c>
      <c r="C111" s="13">
        <f>'2013-2014'!AD111</f>
        <v>0</v>
      </c>
      <c r="D111" s="5">
        <v>1</v>
      </c>
      <c r="E111" s="5">
        <v>0</v>
      </c>
      <c r="F111" s="5">
        <v>0</v>
      </c>
      <c r="G111" s="5">
        <v>0</v>
      </c>
      <c r="H111" s="5">
        <v>0</v>
      </c>
      <c r="I111" s="5">
        <f>'Salary and Rating'!L112</f>
        <v>0</v>
      </c>
      <c r="J111" s="5">
        <f>IFERROR(IF(VLOOKUP(I111,Inputs!$A$20:$G$29,3,FALSE)="Stipend Award",VLOOKUP(I111,Inputs!$A$7:$G$16,3,FALSE),0),0)</f>
        <v>0</v>
      </c>
      <c r="K111" s="5">
        <f>IFERROR(IF(VLOOKUP(I111,Inputs!$A$20:$G$29,4,FALSE)="Stipend Award",VLOOKUP(I111,Inputs!$A$7:$G$16,4,FALSE),0),0)</f>
        <v>0</v>
      </c>
      <c r="L111" s="5">
        <f>IFERROR(IF(F111=1,IF(VLOOKUP(I111,Inputs!$A$20:$G$29,5,FALSE)="Stipend Award",VLOOKUP(I111,Inputs!$A$7:$G$16,5,FALSE),0),0),0)</f>
        <v>0</v>
      </c>
      <c r="M111" s="5">
        <f>IFERROR(IF(G111=1,IF(VLOOKUP(I111,Inputs!$A$20:$G$29,6,FALSE)="Stipend Award",VLOOKUP(I111,Inputs!$A$7:$G$16,6,FALSE),0),0),0)</f>
        <v>0</v>
      </c>
      <c r="N111" s="5">
        <f>IFERROR(IF(H111=1,IF(VLOOKUP(I111,Inputs!$A$20:$G$29,7,FALSE)="Stipend Award",VLOOKUP(I111,Inputs!$A$7:$G$16,7,FALSE),0),0),0)</f>
        <v>0</v>
      </c>
      <c r="O111" s="5">
        <f>IFERROR(IF(VLOOKUP(I111,Inputs!$A$20:$G$29,3,FALSE)="Base Increase",VLOOKUP(I111,Inputs!$A$7:$G$16,3,FALSE),0),0)</f>
        <v>0</v>
      </c>
      <c r="P111" s="5">
        <f>IFERROR(IF(VLOOKUP(I111,Inputs!$A$20:$G$29,4,FALSE)="Base Increase",VLOOKUP(I111,Inputs!$A$7:$G$16,4,FALSE),0),0)</f>
        <v>0</v>
      </c>
      <c r="Q111" s="5">
        <f>IFERROR(IF(F111=1,IF(VLOOKUP(I111,Inputs!$A$20:$G$29,5,FALSE)="Base Increase",VLOOKUP(I111,Inputs!$A$7:$G$16,5,FALSE),0),0),0)</f>
        <v>0</v>
      </c>
      <c r="R111" s="5">
        <f>IFERROR(IF(G111=1,IF(VLOOKUP(I111,Inputs!$A$20:$G$29,6,FALSE)="Base Increase",VLOOKUP(I111,Inputs!$A$7:$G$16,6,FALSE),0),0),0)</f>
        <v>0</v>
      </c>
      <c r="S111" s="5">
        <f>IFERROR(IF(H111=1,IF(VLOOKUP(I111,Inputs!$A$20:$G$29,7,FALSE)="Base Increase",VLOOKUP(I111,Inputs!$A$7:$G$16,7,FALSE),0),0),0)</f>
        <v>0</v>
      </c>
      <c r="T111" s="5">
        <f t="shared" si="6"/>
        <v>0</v>
      </c>
      <c r="U111" s="5">
        <f t="shared" si="7"/>
        <v>0</v>
      </c>
      <c r="V111" s="5">
        <f t="shared" si="8"/>
        <v>0</v>
      </c>
      <c r="W111" s="5">
        <f t="shared" si="9"/>
        <v>0</v>
      </c>
      <c r="X111" s="5">
        <f>IF(AND(I111&lt;=4,V111&gt;Inputs!$B$32),MAX(C111,Inputs!$B$32),V111)</f>
        <v>0</v>
      </c>
      <c r="Y111" s="5">
        <f>IF(AND(I111&lt;=4,W111&gt;Inputs!$B$32),MAX(C111,Inputs!$B$32),W111)</f>
        <v>0</v>
      </c>
      <c r="Z111" s="5">
        <f>IF(AND(I111&lt;=7,X111&gt;Inputs!$B$33),MAX(C111,Inputs!$B$33),X111)</f>
        <v>0</v>
      </c>
      <c r="AA111" s="5">
        <f>IF(W111&gt;Inputs!$B$34,Inputs!$B$34,Y111)</f>
        <v>0</v>
      </c>
      <c r="AB111" s="5">
        <f>IF(Z111&gt;Inputs!$B$34,Inputs!$B$34,Z111)</f>
        <v>0</v>
      </c>
      <c r="AC111" s="5">
        <f>IF(AA111&gt;Inputs!$B$34,Inputs!$B$34,AA111)</f>
        <v>0</v>
      </c>
      <c r="AD111" s="11">
        <f t="shared" si="10"/>
        <v>0</v>
      </c>
      <c r="AE111" s="11">
        <f t="shared" si="11"/>
        <v>0</v>
      </c>
    </row>
    <row r="112" spans="1:31" x14ac:dyDescent="0.25">
      <c r="A112" s="1">
        <f>'Salary and Rating'!A113</f>
        <v>0</v>
      </c>
      <c r="B112" s="1">
        <f>'Salary and Rating'!B113</f>
        <v>0</v>
      </c>
      <c r="C112" s="13">
        <f>'2013-2014'!AD112</f>
        <v>0</v>
      </c>
      <c r="D112" s="5">
        <v>1</v>
      </c>
      <c r="E112" s="5">
        <v>0</v>
      </c>
      <c r="F112" s="5">
        <v>0</v>
      </c>
      <c r="G112" s="5">
        <v>0</v>
      </c>
      <c r="H112" s="5">
        <v>0</v>
      </c>
      <c r="I112" s="5">
        <f>'Salary and Rating'!L113</f>
        <v>0</v>
      </c>
      <c r="J112" s="5">
        <f>IFERROR(IF(VLOOKUP(I112,Inputs!$A$20:$G$29,3,FALSE)="Stipend Award",VLOOKUP(I112,Inputs!$A$7:$G$16,3,FALSE),0),0)</f>
        <v>0</v>
      </c>
      <c r="K112" s="5">
        <f>IFERROR(IF(VLOOKUP(I112,Inputs!$A$20:$G$29,4,FALSE)="Stipend Award",VLOOKUP(I112,Inputs!$A$7:$G$16,4,FALSE),0),0)</f>
        <v>0</v>
      </c>
      <c r="L112" s="5">
        <f>IFERROR(IF(F112=1,IF(VLOOKUP(I112,Inputs!$A$20:$G$29,5,FALSE)="Stipend Award",VLOOKUP(I112,Inputs!$A$7:$G$16,5,FALSE),0),0),0)</f>
        <v>0</v>
      </c>
      <c r="M112" s="5">
        <f>IFERROR(IF(G112=1,IF(VLOOKUP(I112,Inputs!$A$20:$G$29,6,FALSE)="Stipend Award",VLOOKUP(I112,Inputs!$A$7:$G$16,6,FALSE),0),0),0)</f>
        <v>0</v>
      </c>
      <c r="N112" s="5">
        <f>IFERROR(IF(H112=1,IF(VLOOKUP(I112,Inputs!$A$20:$G$29,7,FALSE)="Stipend Award",VLOOKUP(I112,Inputs!$A$7:$G$16,7,FALSE),0),0),0)</f>
        <v>0</v>
      </c>
      <c r="O112" s="5">
        <f>IFERROR(IF(VLOOKUP(I112,Inputs!$A$20:$G$29,3,FALSE)="Base Increase",VLOOKUP(I112,Inputs!$A$7:$G$16,3,FALSE),0),0)</f>
        <v>0</v>
      </c>
      <c r="P112" s="5">
        <f>IFERROR(IF(VLOOKUP(I112,Inputs!$A$20:$G$29,4,FALSE)="Base Increase",VLOOKUP(I112,Inputs!$A$7:$G$16,4,FALSE),0),0)</f>
        <v>0</v>
      </c>
      <c r="Q112" s="5">
        <f>IFERROR(IF(F112=1,IF(VLOOKUP(I112,Inputs!$A$20:$G$29,5,FALSE)="Base Increase",VLOOKUP(I112,Inputs!$A$7:$G$16,5,FALSE),0),0),0)</f>
        <v>0</v>
      </c>
      <c r="R112" s="5">
        <f>IFERROR(IF(G112=1,IF(VLOOKUP(I112,Inputs!$A$20:$G$29,6,FALSE)="Base Increase",VLOOKUP(I112,Inputs!$A$7:$G$16,6,FALSE),0),0),0)</f>
        <v>0</v>
      </c>
      <c r="S112" s="5">
        <f>IFERROR(IF(H112=1,IF(VLOOKUP(I112,Inputs!$A$20:$G$29,7,FALSE)="Base Increase",VLOOKUP(I112,Inputs!$A$7:$G$16,7,FALSE),0),0),0)</f>
        <v>0</v>
      </c>
      <c r="T112" s="5">
        <f t="shared" si="6"/>
        <v>0</v>
      </c>
      <c r="U112" s="5">
        <f t="shared" si="7"/>
        <v>0</v>
      </c>
      <c r="V112" s="5">
        <f t="shared" si="8"/>
        <v>0</v>
      </c>
      <c r="W112" s="5">
        <f t="shared" si="9"/>
        <v>0</v>
      </c>
      <c r="X112" s="5">
        <f>IF(AND(I112&lt;=4,V112&gt;Inputs!$B$32),MAX(C112,Inputs!$B$32),V112)</f>
        <v>0</v>
      </c>
      <c r="Y112" s="5">
        <f>IF(AND(I112&lt;=4,W112&gt;Inputs!$B$32),MAX(C112,Inputs!$B$32),W112)</f>
        <v>0</v>
      </c>
      <c r="Z112" s="5">
        <f>IF(AND(I112&lt;=7,X112&gt;Inputs!$B$33),MAX(C112,Inputs!$B$33),X112)</f>
        <v>0</v>
      </c>
      <c r="AA112" s="5">
        <f>IF(W112&gt;Inputs!$B$34,Inputs!$B$34,Y112)</f>
        <v>0</v>
      </c>
      <c r="AB112" s="5">
        <f>IF(Z112&gt;Inputs!$B$34,Inputs!$B$34,Z112)</f>
        <v>0</v>
      </c>
      <c r="AC112" s="5">
        <f>IF(AA112&gt;Inputs!$B$34,Inputs!$B$34,AA112)</f>
        <v>0</v>
      </c>
      <c r="AD112" s="11">
        <f t="shared" si="10"/>
        <v>0</v>
      </c>
      <c r="AE112" s="11">
        <f t="shared" si="11"/>
        <v>0</v>
      </c>
    </row>
    <row r="113" spans="1:31" x14ac:dyDescent="0.25">
      <c r="A113" s="1">
        <f>'Salary and Rating'!A114</f>
        <v>0</v>
      </c>
      <c r="B113" s="1">
        <f>'Salary and Rating'!B114</f>
        <v>0</v>
      </c>
      <c r="C113" s="13">
        <f>'2013-2014'!AD113</f>
        <v>0</v>
      </c>
      <c r="D113" s="5">
        <v>1</v>
      </c>
      <c r="E113" s="5">
        <v>0</v>
      </c>
      <c r="F113" s="5">
        <v>0</v>
      </c>
      <c r="G113" s="5">
        <v>0</v>
      </c>
      <c r="H113" s="5">
        <v>0</v>
      </c>
      <c r="I113" s="5">
        <f>'Salary and Rating'!L114</f>
        <v>0</v>
      </c>
      <c r="J113" s="5">
        <f>IFERROR(IF(VLOOKUP(I113,Inputs!$A$20:$G$29,3,FALSE)="Stipend Award",VLOOKUP(I113,Inputs!$A$7:$G$16,3,FALSE),0),0)</f>
        <v>0</v>
      </c>
      <c r="K113" s="5">
        <f>IFERROR(IF(VLOOKUP(I113,Inputs!$A$20:$G$29,4,FALSE)="Stipend Award",VLOOKUP(I113,Inputs!$A$7:$G$16,4,FALSE),0),0)</f>
        <v>0</v>
      </c>
      <c r="L113" s="5">
        <f>IFERROR(IF(F113=1,IF(VLOOKUP(I113,Inputs!$A$20:$G$29,5,FALSE)="Stipend Award",VLOOKUP(I113,Inputs!$A$7:$G$16,5,FALSE),0),0),0)</f>
        <v>0</v>
      </c>
      <c r="M113" s="5">
        <f>IFERROR(IF(G113=1,IF(VLOOKUP(I113,Inputs!$A$20:$G$29,6,FALSE)="Stipend Award",VLOOKUP(I113,Inputs!$A$7:$G$16,6,FALSE),0),0),0)</f>
        <v>0</v>
      </c>
      <c r="N113" s="5">
        <f>IFERROR(IF(H113=1,IF(VLOOKUP(I113,Inputs!$A$20:$G$29,7,FALSE)="Stipend Award",VLOOKUP(I113,Inputs!$A$7:$G$16,7,FALSE),0),0),0)</f>
        <v>0</v>
      </c>
      <c r="O113" s="5">
        <f>IFERROR(IF(VLOOKUP(I113,Inputs!$A$20:$G$29,3,FALSE)="Base Increase",VLOOKUP(I113,Inputs!$A$7:$G$16,3,FALSE),0),0)</f>
        <v>0</v>
      </c>
      <c r="P113" s="5">
        <f>IFERROR(IF(VLOOKUP(I113,Inputs!$A$20:$G$29,4,FALSE)="Base Increase",VLOOKUP(I113,Inputs!$A$7:$G$16,4,FALSE),0),0)</f>
        <v>0</v>
      </c>
      <c r="Q113" s="5">
        <f>IFERROR(IF(F113=1,IF(VLOOKUP(I113,Inputs!$A$20:$G$29,5,FALSE)="Base Increase",VLOOKUP(I113,Inputs!$A$7:$G$16,5,FALSE),0),0),0)</f>
        <v>0</v>
      </c>
      <c r="R113" s="5">
        <f>IFERROR(IF(G113=1,IF(VLOOKUP(I113,Inputs!$A$20:$G$29,6,FALSE)="Base Increase",VLOOKUP(I113,Inputs!$A$7:$G$16,6,FALSE),0),0),0)</f>
        <v>0</v>
      </c>
      <c r="S113" s="5">
        <f>IFERROR(IF(H113=1,IF(VLOOKUP(I113,Inputs!$A$20:$G$29,7,FALSE)="Base Increase",VLOOKUP(I113,Inputs!$A$7:$G$16,7,FALSE),0),0),0)</f>
        <v>0</v>
      </c>
      <c r="T113" s="5">
        <f t="shared" si="6"/>
        <v>0</v>
      </c>
      <c r="U113" s="5">
        <f t="shared" si="7"/>
        <v>0</v>
      </c>
      <c r="V113" s="5">
        <f t="shared" si="8"/>
        <v>0</v>
      </c>
      <c r="W113" s="5">
        <f t="shared" si="9"/>
        <v>0</v>
      </c>
      <c r="X113" s="5">
        <f>IF(AND(I113&lt;=4,V113&gt;Inputs!$B$32),MAX(C113,Inputs!$B$32),V113)</f>
        <v>0</v>
      </c>
      <c r="Y113" s="5">
        <f>IF(AND(I113&lt;=4,W113&gt;Inputs!$B$32),MAX(C113,Inputs!$B$32),W113)</f>
        <v>0</v>
      </c>
      <c r="Z113" s="5">
        <f>IF(AND(I113&lt;=7,X113&gt;Inputs!$B$33),MAX(C113,Inputs!$B$33),X113)</f>
        <v>0</v>
      </c>
      <c r="AA113" s="5">
        <f>IF(W113&gt;Inputs!$B$34,Inputs!$B$34,Y113)</f>
        <v>0</v>
      </c>
      <c r="AB113" s="5">
        <f>IF(Z113&gt;Inputs!$B$34,Inputs!$B$34,Z113)</f>
        <v>0</v>
      </c>
      <c r="AC113" s="5">
        <f>IF(AA113&gt;Inputs!$B$34,Inputs!$B$34,AA113)</f>
        <v>0</v>
      </c>
      <c r="AD113" s="11">
        <f t="shared" si="10"/>
        <v>0</v>
      </c>
      <c r="AE113" s="11">
        <f t="shared" si="11"/>
        <v>0</v>
      </c>
    </row>
    <row r="114" spans="1:31" x14ac:dyDescent="0.25">
      <c r="A114" s="1">
        <f>'Salary and Rating'!A115</f>
        <v>0</v>
      </c>
      <c r="B114" s="1">
        <f>'Salary and Rating'!B115</f>
        <v>0</v>
      </c>
      <c r="C114" s="13">
        <f>'2013-2014'!AD114</f>
        <v>0</v>
      </c>
      <c r="D114" s="5">
        <v>1</v>
      </c>
      <c r="E114" s="5">
        <v>0</v>
      </c>
      <c r="F114" s="5">
        <v>0</v>
      </c>
      <c r="G114" s="5">
        <v>0</v>
      </c>
      <c r="H114" s="5">
        <v>0</v>
      </c>
      <c r="I114" s="5">
        <f>'Salary and Rating'!L115</f>
        <v>0</v>
      </c>
      <c r="J114" s="5">
        <f>IFERROR(IF(VLOOKUP(I114,Inputs!$A$20:$G$29,3,FALSE)="Stipend Award",VLOOKUP(I114,Inputs!$A$7:$G$16,3,FALSE),0),0)</f>
        <v>0</v>
      </c>
      <c r="K114" s="5">
        <f>IFERROR(IF(VLOOKUP(I114,Inputs!$A$20:$G$29,4,FALSE)="Stipend Award",VLOOKUP(I114,Inputs!$A$7:$G$16,4,FALSE),0),0)</f>
        <v>0</v>
      </c>
      <c r="L114" s="5">
        <f>IFERROR(IF(F114=1,IF(VLOOKUP(I114,Inputs!$A$20:$G$29,5,FALSE)="Stipend Award",VLOOKUP(I114,Inputs!$A$7:$G$16,5,FALSE),0),0),0)</f>
        <v>0</v>
      </c>
      <c r="M114" s="5">
        <f>IFERROR(IF(G114=1,IF(VLOOKUP(I114,Inputs!$A$20:$G$29,6,FALSE)="Stipend Award",VLOOKUP(I114,Inputs!$A$7:$G$16,6,FALSE),0),0),0)</f>
        <v>0</v>
      </c>
      <c r="N114" s="5">
        <f>IFERROR(IF(H114=1,IF(VLOOKUP(I114,Inputs!$A$20:$G$29,7,FALSE)="Stipend Award",VLOOKUP(I114,Inputs!$A$7:$G$16,7,FALSE),0),0),0)</f>
        <v>0</v>
      </c>
      <c r="O114" s="5">
        <f>IFERROR(IF(VLOOKUP(I114,Inputs!$A$20:$G$29,3,FALSE)="Base Increase",VLOOKUP(I114,Inputs!$A$7:$G$16,3,FALSE),0),0)</f>
        <v>0</v>
      </c>
      <c r="P114" s="5">
        <f>IFERROR(IF(VLOOKUP(I114,Inputs!$A$20:$G$29,4,FALSE)="Base Increase",VLOOKUP(I114,Inputs!$A$7:$G$16,4,FALSE),0),0)</f>
        <v>0</v>
      </c>
      <c r="Q114" s="5">
        <f>IFERROR(IF(F114=1,IF(VLOOKUP(I114,Inputs!$A$20:$G$29,5,FALSE)="Base Increase",VLOOKUP(I114,Inputs!$A$7:$G$16,5,FALSE),0),0),0)</f>
        <v>0</v>
      </c>
      <c r="R114" s="5">
        <f>IFERROR(IF(G114=1,IF(VLOOKUP(I114,Inputs!$A$20:$G$29,6,FALSE)="Base Increase",VLOOKUP(I114,Inputs!$A$7:$G$16,6,FALSE),0),0),0)</f>
        <v>0</v>
      </c>
      <c r="S114" s="5">
        <f>IFERROR(IF(H114=1,IF(VLOOKUP(I114,Inputs!$A$20:$G$29,7,FALSE)="Base Increase",VLOOKUP(I114,Inputs!$A$7:$G$16,7,FALSE),0),0),0)</f>
        <v>0</v>
      </c>
      <c r="T114" s="5">
        <f t="shared" si="6"/>
        <v>0</v>
      </c>
      <c r="U114" s="5">
        <f t="shared" si="7"/>
        <v>0</v>
      </c>
      <c r="V114" s="5">
        <f t="shared" si="8"/>
        <v>0</v>
      </c>
      <c r="W114" s="5">
        <f t="shared" si="9"/>
        <v>0</v>
      </c>
      <c r="X114" s="5">
        <f>IF(AND(I114&lt;=4,V114&gt;Inputs!$B$32),MAX(C114,Inputs!$B$32),V114)</f>
        <v>0</v>
      </c>
      <c r="Y114" s="5">
        <f>IF(AND(I114&lt;=4,W114&gt;Inputs!$B$32),MAX(C114,Inputs!$B$32),W114)</f>
        <v>0</v>
      </c>
      <c r="Z114" s="5">
        <f>IF(AND(I114&lt;=7,X114&gt;Inputs!$B$33),MAX(C114,Inputs!$B$33),X114)</f>
        <v>0</v>
      </c>
      <c r="AA114" s="5">
        <f>IF(W114&gt;Inputs!$B$34,Inputs!$B$34,Y114)</f>
        <v>0</v>
      </c>
      <c r="AB114" s="5">
        <f>IF(Z114&gt;Inputs!$B$34,Inputs!$B$34,Z114)</f>
        <v>0</v>
      </c>
      <c r="AC114" s="5">
        <f>IF(AA114&gt;Inputs!$B$34,Inputs!$B$34,AA114)</f>
        <v>0</v>
      </c>
      <c r="AD114" s="11">
        <f t="shared" si="10"/>
        <v>0</v>
      </c>
      <c r="AE114" s="11">
        <f t="shared" si="11"/>
        <v>0</v>
      </c>
    </row>
    <row r="115" spans="1:31" x14ac:dyDescent="0.25">
      <c r="A115" s="1">
        <f>'Salary and Rating'!A116</f>
        <v>0</v>
      </c>
      <c r="B115" s="1">
        <f>'Salary and Rating'!B116</f>
        <v>0</v>
      </c>
      <c r="C115" s="13">
        <f>'2013-2014'!AD115</f>
        <v>0</v>
      </c>
      <c r="D115" s="5">
        <v>1</v>
      </c>
      <c r="E115" s="5">
        <v>0</v>
      </c>
      <c r="F115" s="5">
        <v>0</v>
      </c>
      <c r="G115" s="5">
        <v>0</v>
      </c>
      <c r="H115" s="5">
        <v>0</v>
      </c>
      <c r="I115" s="5">
        <f>'Salary and Rating'!L116</f>
        <v>0</v>
      </c>
      <c r="J115" s="5">
        <f>IFERROR(IF(VLOOKUP(I115,Inputs!$A$20:$G$29,3,FALSE)="Stipend Award",VLOOKUP(I115,Inputs!$A$7:$G$16,3,FALSE),0),0)</f>
        <v>0</v>
      </c>
      <c r="K115" s="5">
        <f>IFERROR(IF(VLOOKUP(I115,Inputs!$A$20:$G$29,4,FALSE)="Stipend Award",VLOOKUP(I115,Inputs!$A$7:$G$16,4,FALSE),0),0)</f>
        <v>0</v>
      </c>
      <c r="L115" s="5">
        <f>IFERROR(IF(F115=1,IF(VLOOKUP(I115,Inputs!$A$20:$G$29,5,FALSE)="Stipend Award",VLOOKUP(I115,Inputs!$A$7:$G$16,5,FALSE),0),0),0)</f>
        <v>0</v>
      </c>
      <c r="M115" s="5">
        <f>IFERROR(IF(G115=1,IF(VLOOKUP(I115,Inputs!$A$20:$G$29,6,FALSE)="Stipend Award",VLOOKUP(I115,Inputs!$A$7:$G$16,6,FALSE),0),0),0)</f>
        <v>0</v>
      </c>
      <c r="N115" s="5">
        <f>IFERROR(IF(H115=1,IF(VLOOKUP(I115,Inputs!$A$20:$G$29,7,FALSE)="Stipend Award",VLOOKUP(I115,Inputs!$A$7:$G$16,7,FALSE),0),0),0)</f>
        <v>0</v>
      </c>
      <c r="O115" s="5">
        <f>IFERROR(IF(VLOOKUP(I115,Inputs!$A$20:$G$29,3,FALSE)="Base Increase",VLOOKUP(I115,Inputs!$A$7:$G$16,3,FALSE),0),0)</f>
        <v>0</v>
      </c>
      <c r="P115" s="5">
        <f>IFERROR(IF(VLOOKUP(I115,Inputs!$A$20:$G$29,4,FALSE)="Base Increase",VLOOKUP(I115,Inputs!$A$7:$G$16,4,FALSE),0),0)</f>
        <v>0</v>
      </c>
      <c r="Q115" s="5">
        <f>IFERROR(IF(F115=1,IF(VLOOKUP(I115,Inputs!$A$20:$G$29,5,FALSE)="Base Increase",VLOOKUP(I115,Inputs!$A$7:$G$16,5,FALSE),0),0),0)</f>
        <v>0</v>
      </c>
      <c r="R115" s="5">
        <f>IFERROR(IF(G115=1,IF(VLOOKUP(I115,Inputs!$A$20:$G$29,6,FALSE)="Base Increase",VLOOKUP(I115,Inputs!$A$7:$G$16,6,FALSE),0),0),0)</f>
        <v>0</v>
      </c>
      <c r="S115" s="5">
        <f>IFERROR(IF(H115=1,IF(VLOOKUP(I115,Inputs!$A$20:$G$29,7,FALSE)="Base Increase",VLOOKUP(I115,Inputs!$A$7:$G$16,7,FALSE),0),0),0)</f>
        <v>0</v>
      </c>
      <c r="T115" s="5">
        <f t="shared" si="6"/>
        <v>0</v>
      </c>
      <c r="U115" s="5">
        <f t="shared" si="7"/>
        <v>0</v>
      </c>
      <c r="V115" s="5">
        <f t="shared" si="8"/>
        <v>0</v>
      </c>
      <c r="W115" s="5">
        <f t="shared" si="9"/>
        <v>0</v>
      </c>
      <c r="X115" s="5">
        <f>IF(AND(I115&lt;=4,V115&gt;Inputs!$B$32),MAX(C115,Inputs!$B$32),V115)</f>
        <v>0</v>
      </c>
      <c r="Y115" s="5">
        <f>IF(AND(I115&lt;=4,W115&gt;Inputs!$B$32),MAX(C115,Inputs!$B$32),W115)</f>
        <v>0</v>
      </c>
      <c r="Z115" s="5">
        <f>IF(AND(I115&lt;=7,X115&gt;Inputs!$B$33),MAX(C115,Inputs!$B$33),X115)</f>
        <v>0</v>
      </c>
      <c r="AA115" s="5">
        <f>IF(W115&gt;Inputs!$B$34,Inputs!$B$34,Y115)</f>
        <v>0</v>
      </c>
      <c r="AB115" s="5">
        <f>IF(Z115&gt;Inputs!$B$34,Inputs!$B$34,Z115)</f>
        <v>0</v>
      </c>
      <c r="AC115" s="5">
        <f>IF(AA115&gt;Inputs!$B$34,Inputs!$B$34,AA115)</f>
        <v>0</v>
      </c>
      <c r="AD115" s="11">
        <f t="shared" si="10"/>
        <v>0</v>
      </c>
      <c r="AE115" s="11">
        <f t="shared" si="11"/>
        <v>0</v>
      </c>
    </row>
    <row r="116" spans="1:31" x14ac:dyDescent="0.25">
      <c r="A116" s="1">
        <f>'Salary and Rating'!A117</f>
        <v>0</v>
      </c>
      <c r="B116" s="1">
        <f>'Salary and Rating'!B117</f>
        <v>0</v>
      </c>
      <c r="C116" s="13">
        <f>'2013-2014'!AD116</f>
        <v>0</v>
      </c>
      <c r="D116" s="5">
        <v>1</v>
      </c>
      <c r="E116" s="5">
        <v>0</v>
      </c>
      <c r="F116" s="5">
        <v>0</v>
      </c>
      <c r="G116" s="5">
        <v>0</v>
      </c>
      <c r="H116" s="5">
        <v>0</v>
      </c>
      <c r="I116" s="5">
        <f>'Salary and Rating'!L117</f>
        <v>0</v>
      </c>
      <c r="J116" s="5">
        <f>IFERROR(IF(VLOOKUP(I116,Inputs!$A$20:$G$29,3,FALSE)="Stipend Award",VLOOKUP(I116,Inputs!$A$7:$G$16,3,FALSE),0),0)</f>
        <v>0</v>
      </c>
      <c r="K116" s="5">
        <f>IFERROR(IF(VLOOKUP(I116,Inputs!$A$20:$G$29,4,FALSE)="Stipend Award",VLOOKUP(I116,Inputs!$A$7:$G$16,4,FALSE),0),0)</f>
        <v>0</v>
      </c>
      <c r="L116" s="5">
        <f>IFERROR(IF(F116=1,IF(VLOOKUP(I116,Inputs!$A$20:$G$29,5,FALSE)="Stipend Award",VLOOKUP(I116,Inputs!$A$7:$G$16,5,FALSE),0),0),0)</f>
        <v>0</v>
      </c>
      <c r="M116" s="5">
        <f>IFERROR(IF(G116=1,IF(VLOOKUP(I116,Inputs!$A$20:$G$29,6,FALSE)="Stipend Award",VLOOKUP(I116,Inputs!$A$7:$G$16,6,FALSE),0),0),0)</f>
        <v>0</v>
      </c>
      <c r="N116" s="5">
        <f>IFERROR(IF(H116=1,IF(VLOOKUP(I116,Inputs!$A$20:$G$29,7,FALSE)="Stipend Award",VLOOKUP(I116,Inputs!$A$7:$G$16,7,FALSE),0),0),0)</f>
        <v>0</v>
      </c>
      <c r="O116" s="5">
        <f>IFERROR(IF(VLOOKUP(I116,Inputs!$A$20:$G$29,3,FALSE)="Base Increase",VLOOKUP(I116,Inputs!$A$7:$G$16,3,FALSE),0),0)</f>
        <v>0</v>
      </c>
      <c r="P116" s="5">
        <f>IFERROR(IF(VLOOKUP(I116,Inputs!$A$20:$G$29,4,FALSE)="Base Increase",VLOOKUP(I116,Inputs!$A$7:$G$16,4,FALSE),0),0)</f>
        <v>0</v>
      </c>
      <c r="Q116" s="5">
        <f>IFERROR(IF(F116=1,IF(VLOOKUP(I116,Inputs!$A$20:$G$29,5,FALSE)="Base Increase",VLOOKUP(I116,Inputs!$A$7:$G$16,5,FALSE),0),0),0)</f>
        <v>0</v>
      </c>
      <c r="R116" s="5">
        <f>IFERROR(IF(G116=1,IF(VLOOKUP(I116,Inputs!$A$20:$G$29,6,FALSE)="Base Increase",VLOOKUP(I116,Inputs!$A$7:$G$16,6,FALSE),0),0),0)</f>
        <v>0</v>
      </c>
      <c r="S116" s="5">
        <f>IFERROR(IF(H116=1,IF(VLOOKUP(I116,Inputs!$A$20:$G$29,7,FALSE)="Base Increase",VLOOKUP(I116,Inputs!$A$7:$G$16,7,FALSE),0),0),0)</f>
        <v>0</v>
      </c>
      <c r="T116" s="5">
        <f t="shared" si="6"/>
        <v>0</v>
      </c>
      <c r="U116" s="5">
        <f t="shared" si="7"/>
        <v>0</v>
      </c>
      <c r="V116" s="5">
        <f t="shared" si="8"/>
        <v>0</v>
      </c>
      <c r="W116" s="5">
        <f t="shared" si="9"/>
        <v>0</v>
      </c>
      <c r="X116" s="5">
        <f>IF(AND(I116&lt;=4,V116&gt;Inputs!$B$32),MAX(C116,Inputs!$B$32),V116)</f>
        <v>0</v>
      </c>
      <c r="Y116" s="5">
        <f>IF(AND(I116&lt;=4,W116&gt;Inputs!$B$32),MAX(C116,Inputs!$B$32),W116)</f>
        <v>0</v>
      </c>
      <c r="Z116" s="5">
        <f>IF(AND(I116&lt;=7,X116&gt;Inputs!$B$33),MAX(C116,Inputs!$B$33),X116)</f>
        <v>0</v>
      </c>
      <c r="AA116" s="5">
        <f>IF(W116&gt;Inputs!$B$34,Inputs!$B$34,Y116)</f>
        <v>0</v>
      </c>
      <c r="AB116" s="5">
        <f>IF(Z116&gt;Inputs!$B$34,Inputs!$B$34,Z116)</f>
        <v>0</v>
      </c>
      <c r="AC116" s="5">
        <f>IF(AA116&gt;Inputs!$B$34,Inputs!$B$34,AA116)</f>
        <v>0</v>
      </c>
      <c r="AD116" s="11">
        <f t="shared" si="10"/>
        <v>0</v>
      </c>
      <c r="AE116" s="11">
        <f t="shared" si="11"/>
        <v>0</v>
      </c>
    </row>
    <row r="117" spans="1:31" x14ac:dyDescent="0.25">
      <c r="A117" s="1">
        <f>'Salary and Rating'!A118</f>
        <v>0</v>
      </c>
      <c r="B117" s="1">
        <f>'Salary and Rating'!B118</f>
        <v>0</v>
      </c>
      <c r="C117" s="13">
        <f>'2013-2014'!AD117</f>
        <v>0</v>
      </c>
      <c r="D117" s="5">
        <v>1</v>
      </c>
      <c r="E117" s="5">
        <v>0</v>
      </c>
      <c r="F117" s="5">
        <v>0</v>
      </c>
      <c r="G117" s="5">
        <v>0</v>
      </c>
      <c r="H117" s="5">
        <v>0</v>
      </c>
      <c r="I117" s="5">
        <f>'Salary and Rating'!L118</f>
        <v>0</v>
      </c>
      <c r="J117" s="5">
        <f>IFERROR(IF(VLOOKUP(I117,Inputs!$A$20:$G$29,3,FALSE)="Stipend Award",VLOOKUP(I117,Inputs!$A$7:$G$16,3,FALSE),0),0)</f>
        <v>0</v>
      </c>
      <c r="K117" s="5">
        <f>IFERROR(IF(VLOOKUP(I117,Inputs!$A$20:$G$29,4,FALSE)="Stipend Award",VLOOKUP(I117,Inputs!$A$7:$G$16,4,FALSE),0),0)</f>
        <v>0</v>
      </c>
      <c r="L117" s="5">
        <f>IFERROR(IF(F117=1,IF(VLOOKUP(I117,Inputs!$A$20:$G$29,5,FALSE)="Stipend Award",VLOOKUP(I117,Inputs!$A$7:$G$16,5,FALSE),0),0),0)</f>
        <v>0</v>
      </c>
      <c r="M117" s="5">
        <f>IFERROR(IF(G117=1,IF(VLOOKUP(I117,Inputs!$A$20:$G$29,6,FALSE)="Stipend Award",VLOOKUP(I117,Inputs!$A$7:$G$16,6,FALSE),0),0),0)</f>
        <v>0</v>
      </c>
      <c r="N117" s="5">
        <f>IFERROR(IF(H117=1,IF(VLOOKUP(I117,Inputs!$A$20:$G$29,7,FALSE)="Stipend Award",VLOOKUP(I117,Inputs!$A$7:$G$16,7,FALSE),0),0),0)</f>
        <v>0</v>
      </c>
      <c r="O117" s="5">
        <f>IFERROR(IF(VLOOKUP(I117,Inputs!$A$20:$G$29,3,FALSE)="Base Increase",VLOOKUP(I117,Inputs!$A$7:$G$16,3,FALSE),0),0)</f>
        <v>0</v>
      </c>
      <c r="P117" s="5">
        <f>IFERROR(IF(VLOOKUP(I117,Inputs!$A$20:$G$29,4,FALSE)="Base Increase",VLOOKUP(I117,Inputs!$A$7:$G$16,4,FALSE),0),0)</f>
        <v>0</v>
      </c>
      <c r="Q117" s="5">
        <f>IFERROR(IF(F117=1,IF(VLOOKUP(I117,Inputs!$A$20:$G$29,5,FALSE)="Base Increase",VLOOKUP(I117,Inputs!$A$7:$G$16,5,FALSE),0),0),0)</f>
        <v>0</v>
      </c>
      <c r="R117" s="5">
        <f>IFERROR(IF(G117=1,IF(VLOOKUP(I117,Inputs!$A$20:$G$29,6,FALSE)="Base Increase",VLOOKUP(I117,Inputs!$A$7:$G$16,6,FALSE),0),0),0)</f>
        <v>0</v>
      </c>
      <c r="S117" s="5">
        <f>IFERROR(IF(H117=1,IF(VLOOKUP(I117,Inputs!$A$20:$G$29,7,FALSE)="Base Increase",VLOOKUP(I117,Inputs!$A$7:$G$16,7,FALSE),0),0),0)</f>
        <v>0</v>
      </c>
      <c r="T117" s="5">
        <f t="shared" si="6"/>
        <v>0</v>
      </c>
      <c r="U117" s="5">
        <f t="shared" si="7"/>
        <v>0</v>
      </c>
      <c r="V117" s="5">
        <f t="shared" si="8"/>
        <v>0</v>
      </c>
      <c r="W117" s="5">
        <f t="shared" si="9"/>
        <v>0</v>
      </c>
      <c r="X117" s="5">
        <f>IF(AND(I117&lt;=4,V117&gt;Inputs!$B$32),MAX(C117,Inputs!$B$32),V117)</f>
        <v>0</v>
      </c>
      <c r="Y117" s="5">
        <f>IF(AND(I117&lt;=4,W117&gt;Inputs!$B$32),MAX(C117,Inputs!$B$32),W117)</f>
        <v>0</v>
      </c>
      <c r="Z117" s="5">
        <f>IF(AND(I117&lt;=7,X117&gt;Inputs!$B$33),MAX(C117,Inputs!$B$33),X117)</f>
        <v>0</v>
      </c>
      <c r="AA117" s="5">
        <f>IF(W117&gt;Inputs!$B$34,Inputs!$B$34,Y117)</f>
        <v>0</v>
      </c>
      <c r="AB117" s="5">
        <f>IF(Z117&gt;Inputs!$B$34,Inputs!$B$34,Z117)</f>
        <v>0</v>
      </c>
      <c r="AC117" s="5">
        <f>IF(AA117&gt;Inputs!$B$34,Inputs!$B$34,AA117)</f>
        <v>0</v>
      </c>
      <c r="AD117" s="11">
        <f t="shared" si="10"/>
        <v>0</v>
      </c>
      <c r="AE117" s="11">
        <f t="shared" si="11"/>
        <v>0</v>
      </c>
    </row>
    <row r="118" spans="1:31" x14ac:dyDescent="0.25">
      <c r="A118" s="1">
        <f>'Salary and Rating'!A119</f>
        <v>0</v>
      </c>
      <c r="B118" s="1">
        <f>'Salary and Rating'!B119</f>
        <v>0</v>
      </c>
      <c r="C118" s="13">
        <f>'2013-2014'!AD118</f>
        <v>0</v>
      </c>
      <c r="D118" s="5">
        <v>1</v>
      </c>
      <c r="E118" s="5">
        <v>0</v>
      </c>
      <c r="F118" s="5">
        <v>0</v>
      </c>
      <c r="G118" s="5">
        <v>0</v>
      </c>
      <c r="H118" s="5">
        <v>0</v>
      </c>
      <c r="I118" s="5">
        <f>'Salary and Rating'!L119</f>
        <v>0</v>
      </c>
      <c r="J118" s="5">
        <f>IFERROR(IF(VLOOKUP(I118,Inputs!$A$20:$G$29,3,FALSE)="Stipend Award",VLOOKUP(I118,Inputs!$A$7:$G$16,3,FALSE),0),0)</f>
        <v>0</v>
      </c>
      <c r="K118" s="5">
        <f>IFERROR(IF(VLOOKUP(I118,Inputs!$A$20:$G$29,4,FALSE)="Stipend Award",VLOOKUP(I118,Inputs!$A$7:$G$16,4,FALSE),0),0)</f>
        <v>0</v>
      </c>
      <c r="L118" s="5">
        <f>IFERROR(IF(F118=1,IF(VLOOKUP(I118,Inputs!$A$20:$G$29,5,FALSE)="Stipend Award",VLOOKUP(I118,Inputs!$A$7:$G$16,5,FALSE),0),0),0)</f>
        <v>0</v>
      </c>
      <c r="M118" s="5">
        <f>IFERROR(IF(G118=1,IF(VLOOKUP(I118,Inputs!$A$20:$G$29,6,FALSE)="Stipend Award",VLOOKUP(I118,Inputs!$A$7:$G$16,6,FALSE),0),0),0)</f>
        <v>0</v>
      </c>
      <c r="N118" s="5">
        <f>IFERROR(IF(H118=1,IF(VLOOKUP(I118,Inputs!$A$20:$G$29,7,FALSE)="Stipend Award",VLOOKUP(I118,Inputs!$A$7:$G$16,7,FALSE),0),0),0)</f>
        <v>0</v>
      </c>
      <c r="O118" s="5">
        <f>IFERROR(IF(VLOOKUP(I118,Inputs!$A$20:$G$29,3,FALSE)="Base Increase",VLOOKUP(I118,Inputs!$A$7:$G$16,3,FALSE),0),0)</f>
        <v>0</v>
      </c>
      <c r="P118" s="5">
        <f>IFERROR(IF(VLOOKUP(I118,Inputs!$A$20:$G$29,4,FALSE)="Base Increase",VLOOKUP(I118,Inputs!$A$7:$G$16,4,FALSE),0),0)</f>
        <v>0</v>
      </c>
      <c r="Q118" s="5">
        <f>IFERROR(IF(F118=1,IF(VLOOKUP(I118,Inputs!$A$20:$G$29,5,FALSE)="Base Increase",VLOOKUP(I118,Inputs!$A$7:$G$16,5,FALSE),0),0),0)</f>
        <v>0</v>
      </c>
      <c r="R118" s="5">
        <f>IFERROR(IF(G118=1,IF(VLOOKUP(I118,Inputs!$A$20:$G$29,6,FALSE)="Base Increase",VLOOKUP(I118,Inputs!$A$7:$G$16,6,FALSE),0),0),0)</f>
        <v>0</v>
      </c>
      <c r="S118" s="5">
        <f>IFERROR(IF(H118=1,IF(VLOOKUP(I118,Inputs!$A$20:$G$29,7,FALSE)="Base Increase",VLOOKUP(I118,Inputs!$A$7:$G$16,7,FALSE),0),0),0)</f>
        <v>0</v>
      </c>
      <c r="T118" s="5">
        <f t="shared" si="6"/>
        <v>0</v>
      </c>
      <c r="U118" s="5">
        <f t="shared" si="7"/>
        <v>0</v>
      </c>
      <c r="V118" s="5">
        <f t="shared" si="8"/>
        <v>0</v>
      </c>
      <c r="W118" s="5">
        <f t="shared" si="9"/>
        <v>0</v>
      </c>
      <c r="X118" s="5">
        <f>IF(AND(I118&lt;=4,V118&gt;Inputs!$B$32),MAX(C118,Inputs!$B$32),V118)</f>
        <v>0</v>
      </c>
      <c r="Y118" s="5">
        <f>IF(AND(I118&lt;=4,W118&gt;Inputs!$B$32),MAX(C118,Inputs!$B$32),W118)</f>
        <v>0</v>
      </c>
      <c r="Z118" s="5">
        <f>IF(AND(I118&lt;=7,X118&gt;Inputs!$B$33),MAX(C118,Inputs!$B$33),X118)</f>
        <v>0</v>
      </c>
      <c r="AA118" s="5">
        <f>IF(W118&gt;Inputs!$B$34,Inputs!$B$34,Y118)</f>
        <v>0</v>
      </c>
      <c r="AB118" s="5">
        <f>IF(Z118&gt;Inputs!$B$34,Inputs!$B$34,Z118)</f>
        <v>0</v>
      </c>
      <c r="AC118" s="5">
        <f>IF(AA118&gt;Inputs!$B$34,Inputs!$B$34,AA118)</f>
        <v>0</v>
      </c>
      <c r="AD118" s="11">
        <f t="shared" si="10"/>
        <v>0</v>
      </c>
      <c r="AE118" s="11">
        <f t="shared" si="11"/>
        <v>0</v>
      </c>
    </row>
    <row r="119" spans="1:31" x14ac:dyDescent="0.25">
      <c r="A119" s="1">
        <f>'Salary and Rating'!A120</f>
        <v>0</v>
      </c>
      <c r="B119" s="1">
        <f>'Salary and Rating'!B120</f>
        <v>0</v>
      </c>
      <c r="C119" s="13">
        <f>'2013-2014'!AD119</f>
        <v>0</v>
      </c>
      <c r="D119" s="5">
        <v>1</v>
      </c>
      <c r="E119" s="5">
        <v>0</v>
      </c>
      <c r="F119" s="5">
        <v>0</v>
      </c>
      <c r="G119" s="5">
        <v>0</v>
      </c>
      <c r="H119" s="5">
        <v>0</v>
      </c>
      <c r="I119" s="5">
        <f>'Salary and Rating'!L120</f>
        <v>0</v>
      </c>
      <c r="J119" s="5">
        <f>IFERROR(IF(VLOOKUP(I119,Inputs!$A$20:$G$29,3,FALSE)="Stipend Award",VLOOKUP(I119,Inputs!$A$7:$G$16,3,FALSE),0),0)</f>
        <v>0</v>
      </c>
      <c r="K119" s="5">
        <f>IFERROR(IF(VLOOKUP(I119,Inputs!$A$20:$G$29,4,FALSE)="Stipend Award",VLOOKUP(I119,Inputs!$A$7:$G$16,4,FALSE),0),0)</f>
        <v>0</v>
      </c>
      <c r="L119" s="5">
        <f>IFERROR(IF(F119=1,IF(VLOOKUP(I119,Inputs!$A$20:$G$29,5,FALSE)="Stipend Award",VLOOKUP(I119,Inputs!$A$7:$G$16,5,FALSE),0),0),0)</f>
        <v>0</v>
      </c>
      <c r="M119" s="5">
        <f>IFERROR(IF(G119=1,IF(VLOOKUP(I119,Inputs!$A$20:$G$29,6,FALSE)="Stipend Award",VLOOKUP(I119,Inputs!$A$7:$G$16,6,FALSE),0),0),0)</f>
        <v>0</v>
      </c>
      <c r="N119" s="5">
        <f>IFERROR(IF(H119=1,IF(VLOOKUP(I119,Inputs!$A$20:$G$29,7,FALSE)="Stipend Award",VLOOKUP(I119,Inputs!$A$7:$G$16,7,FALSE),0),0),0)</f>
        <v>0</v>
      </c>
      <c r="O119" s="5">
        <f>IFERROR(IF(VLOOKUP(I119,Inputs!$A$20:$G$29,3,FALSE)="Base Increase",VLOOKUP(I119,Inputs!$A$7:$G$16,3,FALSE),0),0)</f>
        <v>0</v>
      </c>
      <c r="P119" s="5">
        <f>IFERROR(IF(VLOOKUP(I119,Inputs!$A$20:$G$29,4,FALSE)="Base Increase",VLOOKUP(I119,Inputs!$A$7:$G$16,4,FALSE),0),0)</f>
        <v>0</v>
      </c>
      <c r="Q119" s="5">
        <f>IFERROR(IF(F119=1,IF(VLOOKUP(I119,Inputs!$A$20:$G$29,5,FALSE)="Base Increase",VLOOKUP(I119,Inputs!$A$7:$G$16,5,FALSE),0),0),0)</f>
        <v>0</v>
      </c>
      <c r="R119" s="5">
        <f>IFERROR(IF(G119=1,IF(VLOOKUP(I119,Inputs!$A$20:$G$29,6,FALSE)="Base Increase",VLOOKUP(I119,Inputs!$A$7:$G$16,6,FALSE),0),0),0)</f>
        <v>0</v>
      </c>
      <c r="S119" s="5">
        <f>IFERROR(IF(H119=1,IF(VLOOKUP(I119,Inputs!$A$20:$G$29,7,FALSE)="Base Increase",VLOOKUP(I119,Inputs!$A$7:$G$16,7,FALSE),0),0),0)</f>
        <v>0</v>
      </c>
      <c r="T119" s="5">
        <f t="shared" si="6"/>
        <v>0</v>
      </c>
      <c r="U119" s="5">
        <f t="shared" si="7"/>
        <v>0</v>
      </c>
      <c r="V119" s="5">
        <f t="shared" si="8"/>
        <v>0</v>
      </c>
      <c r="W119" s="5">
        <f t="shared" si="9"/>
        <v>0</v>
      </c>
      <c r="X119" s="5">
        <f>IF(AND(I119&lt;=4,V119&gt;Inputs!$B$32),MAX(C119,Inputs!$B$32),V119)</f>
        <v>0</v>
      </c>
      <c r="Y119" s="5">
        <f>IF(AND(I119&lt;=4,W119&gt;Inputs!$B$32),MAX(C119,Inputs!$B$32),W119)</f>
        <v>0</v>
      </c>
      <c r="Z119" s="5">
        <f>IF(AND(I119&lt;=7,X119&gt;Inputs!$B$33),MAX(C119,Inputs!$B$33),X119)</f>
        <v>0</v>
      </c>
      <c r="AA119" s="5">
        <f>IF(W119&gt;Inputs!$B$34,Inputs!$B$34,Y119)</f>
        <v>0</v>
      </c>
      <c r="AB119" s="5">
        <f>IF(Z119&gt;Inputs!$B$34,Inputs!$B$34,Z119)</f>
        <v>0</v>
      </c>
      <c r="AC119" s="5">
        <f>IF(AA119&gt;Inputs!$B$34,Inputs!$B$34,AA119)</f>
        <v>0</v>
      </c>
      <c r="AD119" s="11">
        <f t="shared" si="10"/>
        <v>0</v>
      </c>
      <c r="AE119" s="11">
        <f t="shared" si="11"/>
        <v>0</v>
      </c>
    </row>
    <row r="120" spans="1:31" x14ac:dyDescent="0.25">
      <c r="A120" s="1">
        <f>'Salary and Rating'!A121</f>
        <v>0</v>
      </c>
      <c r="B120" s="1">
        <f>'Salary and Rating'!B121</f>
        <v>0</v>
      </c>
      <c r="C120" s="13">
        <f>'2013-2014'!AD120</f>
        <v>0</v>
      </c>
      <c r="D120" s="5">
        <v>1</v>
      </c>
      <c r="E120" s="5">
        <v>0</v>
      </c>
      <c r="F120" s="5">
        <v>0</v>
      </c>
      <c r="G120" s="5">
        <v>0</v>
      </c>
      <c r="H120" s="5">
        <v>0</v>
      </c>
      <c r="I120" s="5">
        <f>'Salary and Rating'!L121</f>
        <v>0</v>
      </c>
      <c r="J120" s="5">
        <f>IFERROR(IF(VLOOKUP(I120,Inputs!$A$20:$G$29,3,FALSE)="Stipend Award",VLOOKUP(I120,Inputs!$A$7:$G$16,3,FALSE),0),0)</f>
        <v>0</v>
      </c>
      <c r="K120" s="5">
        <f>IFERROR(IF(VLOOKUP(I120,Inputs!$A$20:$G$29,4,FALSE)="Stipend Award",VLOOKUP(I120,Inputs!$A$7:$G$16,4,FALSE),0),0)</f>
        <v>0</v>
      </c>
      <c r="L120" s="5">
        <f>IFERROR(IF(F120=1,IF(VLOOKUP(I120,Inputs!$A$20:$G$29,5,FALSE)="Stipend Award",VLOOKUP(I120,Inputs!$A$7:$G$16,5,FALSE),0),0),0)</f>
        <v>0</v>
      </c>
      <c r="M120" s="5">
        <f>IFERROR(IF(G120=1,IF(VLOOKUP(I120,Inputs!$A$20:$G$29,6,FALSE)="Stipend Award",VLOOKUP(I120,Inputs!$A$7:$G$16,6,FALSE),0),0),0)</f>
        <v>0</v>
      </c>
      <c r="N120" s="5">
        <f>IFERROR(IF(H120=1,IF(VLOOKUP(I120,Inputs!$A$20:$G$29,7,FALSE)="Stipend Award",VLOOKUP(I120,Inputs!$A$7:$G$16,7,FALSE),0),0),0)</f>
        <v>0</v>
      </c>
      <c r="O120" s="5">
        <f>IFERROR(IF(VLOOKUP(I120,Inputs!$A$20:$G$29,3,FALSE)="Base Increase",VLOOKUP(I120,Inputs!$A$7:$G$16,3,FALSE),0),0)</f>
        <v>0</v>
      </c>
      <c r="P120" s="5">
        <f>IFERROR(IF(VLOOKUP(I120,Inputs!$A$20:$G$29,4,FALSE)="Base Increase",VLOOKUP(I120,Inputs!$A$7:$G$16,4,FALSE),0),0)</f>
        <v>0</v>
      </c>
      <c r="Q120" s="5">
        <f>IFERROR(IF(F120=1,IF(VLOOKUP(I120,Inputs!$A$20:$G$29,5,FALSE)="Base Increase",VLOOKUP(I120,Inputs!$A$7:$G$16,5,FALSE),0),0),0)</f>
        <v>0</v>
      </c>
      <c r="R120" s="5">
        <f>IFERROR(IF(G120=1,IF(VLOOKUP(I120,Inputs!$A$20:$G$29,6,FALSE)="Base Increase",VLOOKUP(I120,Inputs!$A$7:$G$16,6,FALSE),0),0),0)</f>
        <v>0</v>
      </c>
      <c r="S120" s="5">
        <f>IFERROR(IF(H120=1,IF(VLOOKUP(I120,Inputs!$A$20:$G$29,7,FALSE)="Base Increase",VLOOKUP(I120,Inputs!$A$7:$G$16,7,FALSE),0),0),0)</f>
        <v>0</v>
      </c>
      <c r="T120" s="5">
        <f t="shared" si="6"/>
        <v>0</v>
      </c>
      <c r="U120" s="5">
        <f t="shared" si="7"/>
        <v>0</v>
      </c>
      <c r="V120" s="5">
        <f t="shared" si="8"/>
        <v>0</v>
      </c>
      <c r="W120" s="5">
        <f t="shared" si="9"/>
        <v>0</v>
      </c>
      <c r="X120" s="5">
        <f>IF(AND(I120&lt;=4,V120&gt;Inputs!$B$32),MAX(C120,Inputs!$B$32),V120)</f>
        <v>0</v>
      </c>
      <c r="Y120" s="5">
        <f>IF(AND(I120&lt;=4,W120&gt;Inputs!$B$32),MAX(C120,Inputs!$B$32),W120)</f>
        <v>0</v>
      </c>
      <c r="Z120" s="5">
        <f>IF(AND(I120&lt;=7,X120&gt;Inputs!$B$33),MAX(C120,Inputs!$B$33),X120)</f>
        <v>0</v>
      </c>
      <c r="AA120" s="5">
        <f>IF(W120&gt;Inputs!$B$34,Inputs!$B$34,Y120)</f>
        <v>0</v>
      </c>
      <c r="AB120" s="5">
        <f>IF(Z120&gt;Inputs!$B$34,Inputs!$B$34,Z120)</f>
        <v>0</v>
      </c>
      <c r="AC120" s="5">
        <f>IF(AA120&gt;Inputs!$B$34,Inputs!$B$34,AA120)</f>
        <v>0</v>
      </c>
      <c r="AD120" s="11">
        <f t="shared" si="10"/>
        <v>0</v>
      </c>
      <c r="AE120" s="11">
        <f t="shared" si="11"/>
        <v>0</v>
      </c>
    </row>
    <row r="121" spans="1:31" x14ac:dyDescent="0.25">
      <c r="A121" s="1">
        <f>'Salary and Rating'!A122</f>
        <v>0</v>
      </c>
      <c r="B121" s="1">
        <f>'Salary and Rating'!B122</f>
        <v>0</v>
      </c>
      <c r="C121" s="13">
        <f>'2013-2014'!AD121</f>
        <v>0</v>
      </c>
      <c r="D121" s="5">
        <v>1</v>
      </c>
      <c r="E121" s="5">
        <v>0</v>
      </c>
      <c r="F121" s="5">
        <v>0</v>
      </c>
      <c r="G121" s="5">
        <v>0</v>
      </c>
      <c r="H121" s="5">
        <v>0</v>
      </c>
      <c r="I121" s="5">
        <f>'Salary and Rating'!L122</f>
        <v>0</v>
      </c>
      <c r="J121" s="5">
        <f>IFERROR(IF(VLOOKUP(I121,Inputs!$A$20:$G$29,3,FALSE)="Stipend Award",VLOOKUP(I121,Inputs!$A$7:$G$16,3,FALSE),0),0)</f>
        <v>0</v>
      </c>
      <c r="K121" s="5">
        <f>IFERROR(IF(VLOOKUP(I121,Inputs!$A$20:$G$29,4,FALSE)="Stipend Award",VLOOKUP(I121,Inputs!$A$7:$G$16,4,FALSE),0),0)</f>
        <v>0</v>
      </c>
      <c r="L121" s="5">
        <f>IFERROR(IF(F121=1,IF(VLOOKUP(I121,Inputs!$A$20:$G$29,5,FALSE)="Stipend Award",VLOOKUP(I121,Inputs!$A$7:$G$16,5,FALSE),0),0),0)</f>
        <v>0</v>
      </c>
      <c r="M121" s="5">
        <f>IFERROR(IF(G121=1,IF(VLOOKUP(I121,Inputs!$A$20:$G$29,6,FALSE)="Stipend Award",VLOOKUP(I121,Inputs!$A$7:$G$16,6,FALSE),0),0),0)</f>
        <v>0</v>
      </c>
      <c r="N121" s="5">
        <f>IFERROR(IF(H121=1,IF(VLOOKUP(I121,Inputs!$A$20:$G$29,7,FALSE)="Stipend Award",VLOOKUP(I121,Inputs!$A$7:$G$16,7,FALSE),0),0),0)</f>
        <v>0</v>
      </c>
      <c r="O121" s="5">
        <f>IFERROR(IF(VLOOKUP(I121,Inputs!$A$20:$G$29,3,FALSE)="Base Increase",VLOOKUP(I121,Inputs!$A$7:$G$16,3,FALSE),0),0)</f>
        <v>0</v>
      </c>
      <c r="P121" s="5">
        <f>IFERROR(IF(VLOOKUP(I121,Inputs!$A$20:$G$29,4,FALSE)="Base Increase",VLOOKUP(I121,Inputs!$A$7:$G$16,4,FALSE),0),0)</f>
        <v>0</v>
      </c>
      <c r="Q121" s="5">
        <f>IFERROR(IF(F121=1,IF(VLOOKUP(I121,Inputs!$A$20:$G$29,5,FALSE)="Base Increase",VLOOKUP(I121,Inputs!$A$7:$G$16,5,FALSE),0),0),0)</f>
        <v>0</v>
      </c>
      <c r="R121" s="5">
        <f>IFERROR(IF(G121=1,IF(VLOOKUP(I121,Inputs!$A$20:$G$29,6,FALSE)="Base Increase",VLOOKUP(I121,Inputs!$A$7:$G$16,6,FALSE),0),0),0)</f>
        <v>0</v>
      </c>
      <c r="S121" s="5">
        <f>IFERROR(IF(H121=1,IF(VLOOKUP(I121,Inputs!$A$20:$G$29,7,FALSE)="Base Increase",VLOOKUP(I121,Inputs!$A$7:$G$16,7,FALSE),0),0),0)</f>
        <v>0</v>
      </c>
      <c r="T121" s="5">
        <f t="shared" si="6"/>
        <v>0</v>
      </c>
      <c r="U121" s="5">
        <f t="shared" si="7"/>
        <v>0</v>
      </c>
      <c r="V121" s="5">
        <f t="shared" si="8"/>
        <v>0</v>
      </c>
      <c r="W121" s="5">
        <f t="shared" si="9"/>
        <v>0</v>
      </c>
      <c r="X121" s="5">
        <f>IF(AND(I121&lt;=4,V121&gt;Inputs!$B$32),MAX(C121,Inputs!$B$32),V121)</f>
        <v>0</v>
      </c>
      <c r="Y121" s="5">
        <f>IF(AND(I121&lt;=4,W121&gt;Inputs!$B$32),MAX(C121,Inputs!$B$32),W121)</f>
        <v>0</v>
      </c>
      <c r="Z121" s="5">
        <f>IF(AND(I121&lt;=7,X121&gt;Inputs!$B$33),MAX(C121,Inputs!$B$33),X121)</f>
        <v>0</v>
      </c>
      <c r="AA121" s="5">
        <f>IF(W121&gt;Inputs!$B$34,Inputs!$B$34,Y121)</f>
        <v>0</v>
      </c>
      <c r="AB121" s="5">
        <f>IF(Z121&gt;Inputs!$B$34,Inputs!$B$34,Z121)</f>
        <v>0</v>
      </c>
      <c r="AC121" s="5">
        <f>IF(AA121&gt;Inputs!$B$34,Inputs!$B$34,AA121)</f>
        <v>0</v>
      </c>
      <c r="AD121" s="11">
        <f t="shared" si="10"/>
        <v>0</v>
      </c>
      <c r="AE121" s="11">
        <f t="shared" si="11"/>
        <v>0</v>
      </c>
    </row>
    <row r="122" spans="1:31" x14ac:dyDescent="0.25">
      <c r="A122" s="1">
        <f>'Salary and Rating'!A123</f>
        <v>0</v>
      </c>
      <c r="B122" s="1">
        <f>'Salary and Rating'!B123</f>
        <v>0</v>
      </c>
      <c r="C122" s="13">
        <f>'2013-2014'!AD122</f>
        <v>0</v>
      </c>
      <c r="D122" s="5">
        <v>1</v>
      </c>
      <c r="E122" s="5">
        <v>0</v>
      </c>
      <c r="F122" s="5">
        <v>0</v>
      </c>
      <c r="G122" s="5">
        <v>0</v>
      </c>
      <c r="H122" s="5">
        <v>0</v>
      </c>
      <c r="I122" s="5">
        <f>'Salary and Rating'!L123</f>
        <v>0</v>
      </c>
      <c r="J122" s="5">
        <f>IFERROR(IF(VLOOKUP(I122,Inputs!$A$20:$G$29,3,FALSE)="Stipend Award",VLOOKUP(I122,Inputs!$A$7:$G$16,3,FALSE),0),0)</f>
        <v>0</v>
      </c>
      <c r="K122" s="5">
        <f>IFERROR(IF(VLOOKUP(I122,Inputs!$A$20:$G$29,4,FALSE)="Stipend Award",VLOOKUP(I122,Inputs!$A$7:$G$16,4,FALSE),0),0)</f>
        <v>0</v>
      </c>
      <c r="L122" s="5">
        <f>IFERROR(IF(F122=1,IF(VLOOKUP(I122,Inputs!$A$20:$G$29,5,FALSE)="Stipend Award",VLOOKUP(I122,Inputs!$A$7:$G$16,5,FALSE),0),0),0)</f>
        <v>0</v>
      </c>
      <c r="M122" s="5">
        <f>IFERROR(IF(G122=1,IF(VLOOKUP(I122,Inputs!$A$20:$G$29,6,FALSE)="Stipend Award",VLOOKUP(I122,Inputs!$A$7:$G$16,6,FALSE),0),0),0)</f>
        <v>0</v>
      </c>
      <c r="N122" s="5">
        <f>IFERROR(IF(H122=1,IF(VLOOKUP(I122,Inputs!$A$20:$G$29,7,FALSE)="Stipend Award",VLOOKUP(I122,Inputs!$A$7:$G$16,7,FALSE),0),0),0)</f>
        <v>0</v>
      </c>
      <c r="O122" s="5">
        <f>IFERROR(IF(VLOOKUP(I122,Inputs!$A$20:$G$29,3,FALSE)="Base Increase",VLOOKUP(I122,Inputs!$A$7:$G$16,3,FALSE),0),0)</f>
        <v>0</v>
      </c>
      <c r="P122" s="5">
        <f>IFERROR(IF(VLOOKUP(I122,Inputs!$A$20:$G$29,4,FALSE)="Base Increase",VLOOKUP(I122,Inputs!$A$7:$G$16,4,FALSE),0),0)</f>
        <v>0</v>
      </c>
      <c r="Q122" s="5">
        <f>IFERROR(IF(F122=1,IF(VLOOKUP(I122,Inputs!$A$20:$G$29,5,FALSE)="Base Increase",VLOOKUP(I122,Inputs!$A$7:$G$16,5,FALSE),0),0),0)</f>
        <v>0</v>
      </c>
      <c r="R122" s="5">
        <f>IFERROR(IF(G122=1,IF(VLOOKUP(I122,Inputs!$A$20:$G$29,6,FALSE)="Base Increase",VLOOKUP(I122,Inputs!$A$7:$G$16,6,FALSE),0),0),0)</f>
        <v>0</v>
      </c>
      <c r="S122" s="5">
        <f>IFERROR(IF(H122=1,IF(VLOOKUP(I122,Inputs!$A$20:$G$29,7,FALSE)="Base Increase",VLOOKUP(I122,Inputs!$A$7:$G$16,7,FALSE),0),0),0)</f>
        <v>0</v>
      </c>
      <c r="T122" s="5">
        <f t="shared" si="6"/>
        <v>0</v>
      </c>
      <c r="U122" s="5">
        <f t="shared" si="7"/>
        <v>0</v>
      </c>
      <c r="V122" s="5">
        <f t="shared" si="8"/>
        <v>0</v>
      </c>
      <c r="W122" s="5">
        <f t="shared" si="9"/>
        <v>0</v>
      </c>
      <c r="X122" s="5">
        <f>IF(AND(I122&lt;=4,V122&gt;Inputs!$B$32),MAX(C122,Inputs!$B$32),V122)</f>
        <v>0</v>
      </c>
      <c r="Y122" s="5">
        <f>IF(AND(I122&lt;=4,W122&gt;Inputs!$B$32),MAX(C122,Inputs!$B$32),W122)</f>
        <v>0</v>
      </c>
      <c r="Z122" s="5">
        <f>IF(AND(I122&lt;=7,X122&gt;Inputs!$B$33),MAX(C122,Inputs!$B$33),X122)</f>
        <v>0</v>
      </c>
      <c r="AA122" s="5">
        <f>IF(W122&gt;Inputs!$B$34,Inputs!$B$34,Y122)</f>
        <v>0</v>
      </c>
      <c r="AB122" s="5">
        <f>IF(Z122&gt;Inputs!$B$34,Inputs!$B$34,Z122)</f>
        <v>0</v>
      </c>
      <c r="AC122" s="5">
        <f>IF(AA122&gt;Inputs!$B$34,Inputs!$B$34,AA122)</f>
        <v>0</v>
      </c>
      <c r="AD122" s="11">
        <f t="shared" si="10"/>
        <v>0</v>
      </c>
      <c r="AE122" s="11">
        <f t="shared" si="11"/>
        <v>0</v>
      </c>
    </row>
    <row r="123" spans="1:31" x14ac:dyDescent="0.25">
      <c r="A123" s="1">
        <f>'Salary and Rating'!A124</f>
        <v>0</v>
      </c>
      <c r="B123" s="1">
        <f>'Salary and Rating'!B124</f>
        <v>0</v>
      </c>
      <c r="C123" s="13">
        <f>'2013-2014'!AD123</f>
        <v>0</v>
      </c>
      <c r="D123" s="5">
        <v>1</v>
      </c>
      <c r="E123" s="5">
        <v>0</v>
      </c>
      <c r="F123" s="5">
        <v>0</v>
      </c>
      <c r="G123" s="5">
        <v>0</v>
      </c>
      <c r="H123" s="5">
        <v>0</v>
      </c>
      <c r="I123" s="5">
        <f>'Salary and Rating'!L124</f>
        <v>0</v>
      </c>
      <c r="J123" s="5">
        <f>IFERROR(IF(VLOOKUP(I123,Inputs!$A$20:$G$29,3,FALSE)="Stipend Award",VLOOKUP(I123,Inputs!$A$7:$G$16,3,FALSE),0),0)</f>
        <v>0</v>
      </c>
      <c r="K123" s="5">
        <f>IFERROR(IF(VLOOKUP(I123,Inputs!$A$20:$G$29,4,FALSE)="Stipend Award",VLOOKUP(I123,Inputs!$A$7:$G$16,4,FALSE),0),0)</f>
        <v>0</v>
      </c>
      <c r="L123" s="5">
        <f>IFERROR(IF(F123=1,IF(VLOOKUP(I123,Inputs!$A$20:$G$29,5,FALSE)="Stipend Award",VLOOKUP(I123,Inputs!$A$7:$G$16,5,FALSE),0),0),0)</f>
        <v>0</v>
      </c>
      <c r="M123" s="5">
        <f>IFERROR(IF(G123=1,IF(VLOOKUP(I123,Inputs!$A$20:$G$29,6,FALSE)="Stipend Award",VLOOKUP(I123,Inputs!$A$7:$G$16,6,FALSE),0),0),0)</f>
        <v>0</v>
      </c>
      <c r="N123" s="5">
        <f>IFERROR(IF(H123=1,IF(VLOOKUP(I123,Inputs!$A$20:$G$29,7,FALSE)="Stipend Award",VLOOKUP(I123,Inputs!$A$7:$G$16,7,FALSE),0),0),0)</f>
        <v>0</v>
      </c>
      <c r="O123" s="5">
        <f>IFERROR(IF(VLOOKUP(I123,Inputs!$A$20:$G$29,3,FALSE)="Base Increase",VLOOKUP(I123,Inputs!$A$7:$G$16,3,FALSE),0),0)</f>
        <v>0</v>
      </c>
      <c r="P123" s="5">
        <f>IFERROR(IF(VLOOKUP(I123,Inputs!$A$20:$G$29,4,FALSE)="Base Increase",VLOOKUP(I123,Inputs!$A$7:$G$16,4,FALSE),0),0)</f>
        <v>0</v>
      </c>
      <c r="Q123" s="5">
        <f>IFERROR(IF(F123=1,IF(VLOOKUP(I123,Inputs!$A$20:$G$29,5,FALSE)="Base Increase",VLOOKUP(I123,Inputs!$A$7:$G$16,5,FALSE),0),0),0)</f>
        <v>0</v>
      </c>
      <c r="R123" s="5">
        <f>IFERROR(IF(G123=1,IF(VLOOKUP(I123,Inputs!$A$20:$G$29,6,FALSE)="Base Increase",VLOOKUP(I123,Inputs!$A$7:$G$16,6,FALSE),0),0),0)</f>
        <v>0</v>
      </c>
      <c r="S123" s="5">
        <f>IFERROR(IF(H123=1,IF(VLOOKUP(I123,Inputs!$A$20:$G$29,7,FALSE)="Base Increase",VLOOKUP(I123,Inputs!$A$7:$G$16,7,FALSE),0),0),0)</f>
        <v>0</v>
      </c>
      <c r="T123" s="5">
        <f t="shared" si="6"/>
        <v>0</v>
      </c>
      <c r="U123" s="5">
        <f t="shared" si="7"/>
        <v>0</v>
      </c>
      <c r="V123" s="5">
        <f t="shared" si="8"/>
        <v>0</v>
      </c>
      <c r="W123" s="5">
        <f t="shared" si="9"/>
        <v>0</v>
      </c>
      <c r="X123" s="5">
        <f>IF(AND(I123&lt;=4,V123&gt;Inputs!$B$32),MAX(C123,Inputs!$B$32),V123)</f>
        <v>0</v>
      </c>
      <c r="Y123" s="5">
        <f>IF(AND(I123&lt;=4,W123&gt;Inputs!$B$32),MAX(C123,Inputs!$B$32),W123)</f>
        <v>0</v>
      </c>
      <c r="Z123" s="5">
        <f>IF(AND(I123&lt;=7,X123&gt;Inputs!$B$33),MAX(C123,Inputs!$B$33),X123)</f>
        <v>0</v>
      </c>
      <c r="AA123" s="5">
        <f>IF(W123&gt;Inputs!$B$34,Inputs!$B$34,Y123)</f>
        <v>0</v>
      </c>
      <c r="AB123" s="5">
        <f>IF(Z123&gt;Inputs!$B$34,Inputs!$B$34,Z123)</f>
        <v>0</v>
      </c>
      <c r="AC123" s="5">
        <f>IF(AA123&gt;Inputs!$B$34,Inputs!$B$34,AA123)</f>
        <v>0</v>
      </c>
      <c r="AD123" s="11">
        <f t="shared" si="10"/>
        <v>0</v>
      </c>
      <c r="AE123" s="11">
        <f t="shared" si="11"/>
        <v>0</v>
      </c>
    </row>
    <row r="124" spans="1:31" x14ac:dyDescent="0.25">
      <c r="A124" s="1">
        <f>'Salary and Rating'!A125</f>
        <v>0</v>
      </c>
      <c r="B124" s="1">
        <f>'Salary and Rating'!B125</f>
        <v>0</v>
      </c>
      <c r="C124" s="13">
        <f>'2013-2014'!AD124</f>
        <v>0</v>
      </c>
      <c r="D124" s="5">
        <v>1</v>
      </c>
      <c r="E124" s="5">
        <v>0</v>
      </c>
      <c r="F124" s="5">
        <v>0</v>
      </c>
      <c r="G124" s="5">
        <v>0</v>
      </c>
      <c r="H124" s="5">
        <v>0</v>
      </c>
      <c r="I124" s="5">
        <f>'Salary and Rating'!L125</f>
        <v>0</v>
      </c>
      <c r="J124" s="5">
        <f>IFERROR(IF(VLOOKUP(I124,Inputs!$A$20:$G$29,3,FALSE)="Stipend Award",VLOOKUP(I124,Inputs!$A$7:$G$16,3,FALSE),0),0)</f>
        <v>0</v>
      </c>
      <c r="K124" s="5">
        <f>IFERROR(IF(VLOOKUP(I124,Inputs!$A$20:$G$29,4,FALSE)="Stipend Award",VLOOKUP(I124,Inputs!$A$7:$G$16,4,FALSE),0),0)</f>
        <v>0</v>
      </c>
      <c r="L124" s="5">
        <f>IFERROR(IF(F124=1,IF(VLOOKUP(I124,Inputs!$A$20:$G$29,5,FALSE)="Stipend Award",VLOOKUP(I124,Inputs!$A$7:$G$16,5,FALSE),0),0),0)</f>
        <v>0</v>
      </c>
      <c r="M124" s="5">
        <f>IFERROR(IF(G124=1,IF(VLOOKUP(I124,Inputs!$A$20:$G$29,6,FALSE)="Stipend Award",VLOOKUP(I124,Inputs!$A$7:$G$16,6,FALSE),0),0),0)</f>
        <v>0</v>
      </c>
      <c r="N124" s="5">
        <f>IFERROR(IF(H124=1,IF(VLOOKUP(I124,Inputs!$A$20:$G$29,7,FALSE)="Stipend Award",VLOOKUP(I124,Inputs!$A$7:$G$16,7,FALSE),0),0),0)</f>
        <v>0</v>
      </c>
      <c r="O124" s="5">
        <f>IFERROR(IF(VLOOKUP(I124,Inputs!$A$20:$G$29,3,FALSE)="Base Increase",VLOOKUP(I124,Inputs!$A$7:$G$16,3,FALSE),0),0)</f>
        <v>0</v>
      </c>
      <c r="P124" s="5">
        <f>IFERROR(IF(VLOOKUP(I124,Inputs!$A$20:$G$29,4,FALSE)="Base Increase",VLOOKUP(I124,Inputs!$A$7:$G$16,4,FALSE),0),0)</f>
        <v>0</v>
      </c>
      <c r="Q124" s="5">
        <f>IFERROR(IF(F124=1,IF(VLOOKUP(I124,Inputs!$A$20:$G$29,5,FALSE)="Base Increase",VLOOKUP(I124,Inputs!$A$7:$G$16,5,FALSE),0),0),0)</f>
        <v>0</v>
      </c>
      <c r="R124" s="5">
        <f>IFERROR(IF(G124=1,IF(VLOOKUP(I124,Inputs!$A$20:$G$29,6,FALSE)="Base Increase",VLOOKUP(I124,Inputs!$A$7:$G$16,6,FALSE),0),0),0)</f>
        <v>0</v>
      </c>
      <c r="S124" s="5">
        <f>IFERROR(IF(H124=1,IF(VLOOKUP(I124,Inputs!$A$20:$G$29,7,FALSE)="Base Increase",VLOOKUP(I124,Inputs!$A$7:$G$16,7,FALSE),0),0),0)</f>
        <v>0</v>
      </c>
      <c r="T124" s="5">
        <f t="shared" si="6"/>
        <v>0</v>
      </c>
      <c r="U124" s="5">
        <f t="shared" si="7"/>
        <v>0</v>
      </c>
      <c r="V124" s="5">
        <f t="shared" si="8"/>
        <v>0</v>
      </c>
      <c r="W124" s="5">
        <f t="shared" si="9"/>
        <v>0</v>
      </c>
      <c r="X124" s="5">
        <f>IF(AND(I124&lt;=4,V124&gt;Inputs!$B$32),MAX(C124,Inputs!$B$32),V124)</f>
        <v>0</v>
      </c>
      <c r="Y124" s="5">
        <f>IF(AND(I124&lt;=4,W124&gt;Inputs!$B$32),MAX(C124,Inputs!$B$32),W124)</f>
        <v>0</v>
      </c>
      <c r="Z124" s="5">
        <f>IF(AND(I124&lt;=7,X124&gt;Inputs!$B$33),MAX(C124,Inputs!$B$33),X124)</f>
        <v>0</v>
      </c>
      <c r="AA124" s="5">
        <f>IF(W124&gt;Inputs!$B$34,Inputs!$B$34,Y124)</f>
        <v>0</v>
      </c>
      <c r="AB124" s="5">
        <f>IF(Z124&gt;Inputs!$B$34,Inputs!$B$34,Z124)</f>
        <v>0</v>
      </c>
      <c r="AC124" s="5">
        <f>IF(AA124&gt;Inputs!$B$34,Inputs!$B$34,AA124)</f>
        <v>0</v>
      </c>
      <c r="AD124" s="11">
        <f t="shared" si="10"/>
        <v>0</v>
      </c>
      <c r="AE124" s="11">
        <f t="shared" si="11"/>
        <v>0</v>
      </c>
    </row>
    <row r="125" spans="1:31" x14ac:dyDescent="0.25">
      <c r="A125" s="1">
        <f>'Salary and Rating'!A126</f>
        <v>0</v>
      </c>
      <c r="B125" s="1">
        <f>'Salary and Rating'!B126</f>
        <v>0</v>
      </c>
      <c r="C125" s="13">
        <f>'2013-2014'!AD125</f>
        <v>0</v>
      </c>
      <c r="D125" s="5">
        <v>1</v>
      </c>
      <c r="E125" s="5">
        <v>0</v>
      </c>
      <c r="F125" s="5">
        <v>0</v>
      </c>
      <c r="G125" s="5">
        <v>0</v>
      </c>
      <c r="H125" s="5">
        <v>0</v>
      </c>
      <c r="I125" s="5">
        <f>'Salary and Rating'!L126</f>
        <v>0</v>
      </c>
      <c r="J125" s="5">
        <f>IFERROR(IF(VLOOKUP(I125,Inputs!$A$20:$G$29,3,FALSE)="Stipend Award",VLOOKUP(I125,Inputs!$A$7:$G$16,3,FALSE),0),0)</f>
        <v>0</v>
      </c>
      <c r="K125" s="5">
        <f>IFERROR(IF(VLOOKUP(I125,Inputs!$A$20:$G$29,4,FALSE)="Stipend Award",VLOOKUP(I125,Inputs!$A$7:$G$16,4,FALSE),0),0)</f>
        <v>0</v>
      </c>
      <c r="L125" s="5">
        <f>IFERROR(IF(F125=1,IF(VLOOKUP(I125,Inputs!$A$20:$G$29,5,FALSE)="Stipend Award",VLOOKUP(I125,Inputs!$A$7:$G$16,5,FALSE),0),0),0)</f>
        <v>0</v>
      </c>
      <c r="M125" s="5">
        <f>IFERROR(IF(G125=1,IF(VLOOKUP(I125,Inputs!$A$20:$G$29,6,FALSE)="Stipend Award",VLOOKUP(I125,Inputs!$A$7:$G$16,6,FALSE),0),0),0)</f>
        <v>0</v>
      </c>
      <c r="N125" s="5">
        <f>IFERROR(IF(H125=1,IF(VLOOKUP(I125,Inputs!$A$20:$G$29,7,FALSE)="Stipend Award",VLOOKUP(I125,Inputs!$A$7:$G$16,7,FALSE),0),0),0)</f>
        <v>0</v>
      </c>
      <c r="O125" s="5">
        <f>IFERROR(IF(VLOOKUP(I125,Inputs!$A$20:$G$29,3,FALSE)="Base Increase",VLOOKUP(I125,Inputs!$A$7:$G$16,3,FALSE),0),0)</f>
        <v>0</v>
      </c>
      <c r="P125" s="5">
        <f>IFERROR(IF(VLOOKUP(I125,Inputs!$A$20:$G$29,4,FALSE)="Base Increase",VLOOKUP(I125,Inputs!$A$7:$G$16,4,FALSE),0),0)</f>
        <v>0</v>
      </c>
      <c r="Q125" s="5">
        <f>IFERROR(IF(F125=1,IF(VLOOKUP(I125,Inputs!$A$20:$G$29,5,FALSE)="Base Increase",VLOOKUP(I125,Inputs!$A$7:$G$16,5,FALSE),0),0),0)</f>
        <v>0</v>
      </c>
      <c r="R125" s="5">
        <f>IFERROR(IF(G125=1,IF(VLOOKUP(I125,Inputs!$A$20:$G$29,6,FALSE)="Base Increase",VLOOKUP(I125,Inputs!$A$7:$G$16,6,FALSE),0),0),0)</f>
        <v>0</v>
      </c>
      <c r="S125" s="5">
        <f>IFERROR(IF(H125=1,IF(VLOOKUP(I125,Inputs!$A$20:$G$29,7,FALSE)="Base Increase",VLOOKUP(I125,Inputs!$A$7:$G$16,7,FALSE),0),0),0)</f>
        <v>0</v>
      </c>
      <c r="T125" s="5">
        <f t="shared" si="6"/>
        <v>0</v>
      </c>
      <c r="U125" s="5">
        <f t="shared" si="7"/>
        <v>0</v>
      </c>
      <c r="V125" s="5">
        <f t="shared" si="8"/>
        <v>0</v>
      </c>
      <c r="W125" s="5">
        <f t="shared" si="9"/>
        <v>0</v>
      </c>
      <c r="X125" s="5">
        <f>IF(AND(I125&lt;=4,V125&gt;Inputs!$B$32),MAX(C125,Inputs!$B$32),V125)</f>
        <v>0</v>
      </c>
      <c r="Y125" s="5">
        <f>IF(AND(I125&lt;=4,W125&gt;Inputs!$B$32),MAX(C125,Inputs!$B$32),W125)</f>
        <v>0</v>
      </c>
      <c r="Z125" s="5">
        <f>IF(AND(I125&lt;=7,X125&gt;Inputs!$B$33),MAX(C125,Inputs!$B$33),X125)</f>
        <v>0</v>
      </c>
      <c r="AA125" s="5">
        <f>IF(W125&gt;Inputs!$B$34,Inputs!$B$34,Y125)</f>
        <v>0</v>
      </c>
      <c r="AB125" s="5">
        <f>IF(Z125&gt;Inputs!$B$34,Inputs!$B$34,Z125)</f>
        <v>0</v>
      </c>
      <c r="AC125" s="5">
        <f>IF(AA125&gt;Inputs!$B$34,Inputs!$B$34,AA125)</f>
        <v>0</v>
      </c>
      <c r="AD125" s="11">
        <f t="shared" si="10"/>
        <v>0</v>
      </c>
      <c r="AE125" s="11">
        <f t="shared" si="11"/>
        <v>0</v>
      </c>
    </row>
    <row r="126" spans="1:31" x14ac:dyDescent="0.25">
      <c r="A126" s="1">
        <f>'Salary and Rating'!A127</f>
        <v>0</v>
      </c>
      <c r="B126" s="1">
        <f>'Salary and Rating'!B127</f>
        <v>0</v>
      </c>
      <c r="C126" s="13">
        <f>'2013-2014'!AD126</f>
        <v>0</v>
      </c>
      <c r="D126" s="5">
        <v>1</v>
      </c>
      <c r="E126" s="5">
        <v>0</v>
      </c>
      <c r="F126" s="5">
        <v>0</v>
      </c>
      <c r="G126" s="5">
        <v>0</v>
      </c>
      <c r="H126" s="5">
        <v>0</v>
      </c>
      <c r="I126" s="5">
        <f>'Salary and Rating'!L127</f>
        <v>0</v>
      </c>
      <c r="J126" s="5">
        <f>IFERROR(IF(VLOOKUP(I126,Inputs!$A$20:$G$29,3,FALSE)="Stipend Award",VLOOKUP(I126,Inputs!$A$7:$G$16,3,FALSE),0),0)</f>
        <v>0</v>
      </c>
      <c r="K126" s="5">
        <f>IFERROR(IF(VLOOKUP(I126,Inputs!$A$20:$G$29,4,FALSE)="Stipend Award",VLOOKUP(I126,Inputs!$A$7:$G$16,4,FALSE),0),0)</f>
        <v>0</v>
      </c>
      <c r="L126" s="5">
        <f>IFERROR(IF(F126=1,IF(VLOOKUP(I126,Inputs!$A$20:$G$29,5,FALSE)="Stipend Award",VLOOKUP(I126,Inputs!$A$7:$G$16,5,FALSE),0),0),0)</f>
        <v>0</v>
      </c>
      <c r="M126" s="5">
        <f>IFERROR(IF(G126=1,IF(VLOOKUP(I126,Inputs!$A$20:$G$29,6,FALSE)="Stipend Award",VLOOKUP(I126,Inputs!$A$7:$G$16,6,FALSE),0),0),0)</f>
        <v>0</v>
      </c>
      <c r="N126" s="5">
        <f>IFERROR(IF(H126=1,IF(VLOOKUP(I126,Inputs!$A$20:$G$29,7,FALSE)="Stipend Award",VLOOKUP(I126,Inputs!$A$7:$G$16,7,FALSE),0),0),0)</f>
        <v>0</v>
      </c>
      <c r="O126" s="5">
        <f>IFERROR(IF(VLOOKUP(I126,Inputs!$A$20:$G$29,3,FALSE)="Base Increase",VLOOKUP(I126,Inputs!$A$7:$G$16,3,FALSE),0),0)</f>
        <v>0</v>
      </c>
      <c r="P126" s="5">
        <f>IFERROR(IF(VLOOKUP(I126,Inputs!$A$20:$G$29,4,FALSE)="Base Increase",VLOOKUP(I126,Inputs!$A$7:$G$16,4,FALSE),0),0)</f>
        <v>0</v>
      </c>
      <c r="Q126" s="5">
        <f>IFERROR(IF(F126=1,IF(VLOOKUP(I126,Inputs!$A$20:$G$29,5,FALSE)="Base Increase",VLOOKUP(I126,Inputs!$A$7:$G$16,5,FALSE),0),0),0)</f>
        <v>0</v>
      </c>
      <c r="R126" s="5">
        <f>IFERROR(IF(G126=1,IF(VLOOKUP(I126,Inputs!$A$20:$G$29,6,FALSE)="Base Increase",VLOOKUP(I126,Inputs!$A$7:$G$16,6,FALSE),0),0),0)</f>
        <v>0</v>
      </c>
      <c r="S126" s="5">
        <f>IFERROR(IF(H126=1,IF(VLOOKUP(I126,Inputs!$A$20:$G$29,7,FALSE)="Base Increase",VLOOKUP(I126,Inputs!$A$7:$G$16,7,FALSE),0),0),0)</f>
        <v>0</v>
      </c>
      <c r="T126" s="5">
        <f t="shared" si="6"/>
        <v>0</v>
      </c>
      <c r="U126" s="5">
        <f t="shared" si="7"/>
        <v>0</v>
      </c>
      <c r="V126" s="5">
        <f t="shared" si="8"/>
        <v>0</v>
      </c>
      <c r="W126" s="5">
        <f t="shared" si="9"/>
        <v>0</v>
      </c>
      <c r="X126" s="5">
        <f>IF(AND(I126&lt;=4,V126&gt;Inputs!$B$32),MAX(C126,Inputs!$B$32),V126)</f>
        <v>0</v>
      </c>
      <c r="Y126" s="5">
        <f>IF(AND(I126&lt;=4,W126&gt;Inputs!$B$32),MAX(C126,Inputs!$B$32),W126)</f>
        <v>0</v>
      </c>
      <c r="Z126" s="5">
        <f>IF(AND(I126&lt;=7,X126&gt;Inputs!$B$33),MAX(C126,Inputs!$B$33),X126)</f>
        <v>0</v>
      </c>
      <c r="AA126" s="5">
        <f>IF(W126&gt;Inputs!$B$34,Inputs!$B$34,Y126)</f>
        <v>0</v>
      </c>
      <c r="AB126" s="5">
        <f>IF(Z126&gt;Inputs!$B$34,Inputs!$B$34,Z126)</f>
        <v>0</v>
      </c>
      <c r="AC126" s="5">
        <f>IF(AA126&gt;Inputs!$B$34,Inputs!$B$34,AA126)</f>
        <v>0</v>
      </c>
      <c r="AD126" s="11">
        <f t="shared" si="10"/>
        <v>0</v>
      </c>
      <c r="AE126" s="11">
        <f t="shared" si="11"/>
        <v>0</v>
      </c>
    </row>
    <row r="127" spans="1:31" x14ac:dyDescent="0.25">
      <c r="A127" s="1">
        <f>'Salary and Rating'!A128</f>
        <v>0</v>
      </c>
      <c r="B127" s="1">
        <f>'Salary and Rating'!B128</f>
        <v>0</v>
      </c>
      <c r="C127" s="13">
        <f>'2013-2014'!AD127</f>
        <v>0</v>
      </c>
      <c r="D127" s="5">
        <v>1</v>
      </c>
      <c r="E127" s="5">
        <v>0</v>
      </c>
      <c r="F127" s="5">
        <v>0</v>
      </c>
      <c r="G127" s="5">
        <v>0</v>
      </c>
      <c r="H127" s="5">
        <v>0</v>
      </c>
      <c r="I127" s="5">
        <f>'Salary and Rating'!L128</f>
        <v>0</v>
      </c>
      <c r="J127" s="5">
        <f>IFERROR(IF(VLOOKUP(I127,Inputs!$A$20:$G$29,3,FALSE)="Stipend Award",VLOOKUP(I127,Inputs!$A$7:$G$16,3,FALSE),0),0)</f>
        <v>0</v>
      </c>
      <c r="K127" s="5">
        <f>IFERROR(IF(VLOOKUP(I127,Inputs!$A$20:$G$29,4,FALSE)="Stipend Award",VLOOKUP(I127,Inputs!$A$7:$G$16,4,FALSE),0),0)</f>
        <v>0</v>
      </c>
      <c r="L127" s="5">
        <f>IFERROR(IF(F127=1,IF(VLOOKUP(I127,Inputs!$A$20:$G$29,5,FALSE)="Stipend Award",VLOOKUP(I127,Inputs!$A$7:$G$16,5,FALSE),0),0),0)</f>
        <v>0</v>
      </c>
      <c r="M127" s="5">
        <f>IFERROR(IF(G127=1,IF(VLOOKUP(I127,Inputs!$A$20:$G$29,6,FALSE)="Stipend Award",VLOOKUP(I127,Inputs!$A$7:$G$16,6,FALSE),0),0),0)</f>
        <v>0</v>
      </c>
      <c r="N127" s="5">
        <f>IFERROR(IF(H127=1,IF(VLOOKUP(I127,Inputs!$A$20:$G$29,7,FALSE)="Stipend Award",VLOOKUP(I127,Inputs!$A$7:$G$16,7,FALSE),0),0),0)</f>
        <v>0</v>
      </c>
      <c r="O127" s="5">
        <f>IFERROR(IF(VLOOKUP(I127,Inputs!$A$20:$G$29,3,FALSE)="Base Increase",VLOOKUP(I127,Inputs!$A$7:$G$16,3,FALSE),0),0)</f>
        <v>0</v>
      </c>
      <c r="P127" s="5">
        <f>IFERROR(IF(VLOOKUP(I127,Inputs!$A$20:$G$29,4,FALSE)="Base Increase",VLOOKUP(I127,Inputs!$A$7:$G$16,4,FALSE),0),0)</f>
        <v>0</v>
      </c>
      <c r="Q127" s="5">
        <f>IFERROR(IF(F127=1,IF(VLOOKUP(I127,Inputs!$A$20:$G$29,5,FALSE)="Base Increase",VLOOKUP(I127,Inputs!$A$7:$G$16,5,FALSE),0),0),0)</f>
        <v>0</v>
      </c>
      <c r="R127" s="5">
        <f>IFERROR(IF(G127=1,IF(VLOOKUP(I127,Inputs!$A$20:$G$29,6,FALSE)="Base Increase",VLOOKUP(I127,Inputs!$A$7:$G$16,6,FALSE),0),0),0)</f>
        <v>0</v>
      </c>
      <c r="S127" s="5">
        <f>IFERROR(IF(H127=1,IF(VLOOKUP(I127,Inputs!$A$20:$G$29,7,FALSE)="Base Increase",VLOOKUP(I127,Inputs!$A$7:$G$16,7,FALSE),0),0),0)</f>
        <v>0</v>
      </c>
      <c r="T127" s="5">
        <f t="shared" si="6"/>
        <v>0</v>
      </c>
      <c r="U127" s="5">
        <f t="shared" si="7"/>
        <v>0</v>
      </c>
      <c r="V127" s="5">
        <f t="shared" si="8"/>
        <v>0</v>
      </c>
      <c r="W127" s="5">
        <f t="shared" si="9"/>
        <v>0</v>
      </c>
      <c r="X127" s="5">
        <f>IF(AND(I127&lt;=4,V127&gt;Inputs!$B$32),MAX(C127,Inputs!$B$32),V127)</f>
        <v>0</v>
      </c>
      <c r="Y127" s="5">
        <f>IF(AND(I127&lt;=4,W127&gt;Inputs!$B$32),MAX(C127,Inputs!$B$32),W127)</f>
        <v>0</v>
      </c>
      <c r="Z127" s="5">
        <f>IF(AND(I127&lt;=7,X127&gt;Inputs!$B$33),MAX(C127,Inputs!$B$33),X127)</f>
        <v>0</v>
      </c>
      <c r="AA127" s="5">
        <f>IF(W127&gt;Inputs!$B$34,Inputs!$B$34,Y127)</f>
        <v>0</v>
      </c>
      <c r="AB127" s="5">
        <f>IF(Z127&gt;Inputs!$B$34,Inputs!$B$34,Z127)</f>
        <v>0</v>
      </c>
      <c r="AC127" s="5">
        <f>IF(AA127&gt;Inputs!$B$34,Inputs!$B$34,AA127)</f>
        <v>0</v>
      </c>
      <c r="AD127" s="11">
        <f t="shared" si="10"/>
        <v>0</v>
      </c>
      <c r="AE127" s="11">
        <f t="shared" si="11"/>
        <v>0</v>
      </c>
    </row>
    <row r="128" spans="1:31" x14ac:dyDescent="0.25">
      <c r="A128" s="1">
        <f>'Salary and Rating'!A129</f>
        <v>0</v>
      </c>
      <c r="B128" s="1">
        <f>'Salary and Rating'!B129</f>
        <v>0</v>
      </c>
      <c r="C128" s="13">
        <f>'2013-2014'!AD128</f>
        <v>0</v>
      </c>
      <c r="D128" s="5">
        <v>1</v>
      </c>
      <c r="E128" s="5">
        <v>0</v>
      </c>
      <c r="F128" s="5">
        <v>0</v>
      </c>
      <c r="G128" s="5">
        <v>0</v>
      </c>
      <c r="H128" s="5">
        <v>0</v>
      </c>
      <c r="I128" s="5">
        <f>'Salary and Rating'!L129</f>
        <v>0</v>
      </c>
      <c r="J128" s="5">
        <f>IFERROR(IF(VLOOKUP(I128,Inputs!$A$20:$G$29,3,FALSE)="Stipend Award",VLOOKUP(I128,Inputs!$A$7:$G$16,3,FALSE),0),0)</f>
        <v>0</v>
      </c>
      <c r="K128" s="5">
        <f>IFERROR(IF(VLOOKUP(I128,Inputs!$A$20:$G$29,4,FALSE)="Stipend Award",VLOOKUP(I128,Inputs!$A$7:$G$16,4,FALSE),0),0)</f>
        <v>0</v>
      </c>
      <c r="L128" s="5">
        <f>IFERROR(IF(F128=1,IF(VLOOKUP(I128,Inputs!$A$20:$G$29,5,FALSE)="Stipend Award",VLOOKUP(I128,Inputs!$A$7:$G$16,5,FALSE),0),0),0)</f>
        <v>0</v>
      </c>
      <c r="M128" s="5">
        <f>IFERROR(IF(G128=1,IF(VLOOKUP(I128,Inputs!$A$20:$G$29,6,FALSE)="Stipend Award",VLOOKUP(I128,Inputs!$A$7:$G$16,6,FALSE),0),0),0)</f>
        <v>0</v>
      </c>
      <c r="N128" s="5">
        <f>IFERROR(IF(H128=1,IF(VLOOKUP(I128,Inputs!$A$20:$G$29,7,FALSE)="Stipend Award",VLOOKUP(I128,Inputs!$A$7:$G$16,7,FALSE),0),0),0)</f>
        <v>0</v>
      </c>
      <c r="O128" s="5">
        <f>IFERROR(IF(VLOOKUP(I128,Inputs!$A$20:$G$29,3,FALSE)="Base Increase",VLOOKUP(I128,Inputs!$A$7:$G$16,3,FALSE),0),0)</f>
        <v>0</v>
      </c>
      <c r="P128" s="5">
        <f>IFERROR(IF(VLOOKUP(I128,Inputs!$A$20:$G$29,4,FALSE)="Base Increase",VLOOKUP(I128,Inputs!$A$7:$G$16,4,FALSE),0),0)</f>
        <v>0</v>
      </c>
      <c r="Q128" s="5">
        <f>IFERROR(IF(F128=1,IF(VLOOKUP(I128,Inputs!$A$20:$G$29,5,FALSE)="Base Increase",VLOOKUP(I128,Inputs!$A$7:$G$16,5,FALSE),0),0),0)</f>
        <v>0</v>
      </c>
      <c r="R128" s="5">
        <f>IFERROR(IF(G128=1,IF(VLOOKUP(I128,Inputs!$A$20:$G$29,6,FALSE)="Base Increase",VLOOKUP(I128,Inputs!$A$7:$G$16,6,FALSE),0),0),0)</f>
        <v>0</v>
      </c>
      <c r="S128" s="5">
        <f>IFERROR(IF(H128=1,IF(VLOOKUP(I128,Inputs!$A$20:$G$29,7,FALSE)="Base Increase",VLOOKUP(I128,Inputs!$A$7:$G$16,7,FALSE),0),0),0)</f>
        <v>0</v>
      </c>
      <c r="T128" s="5">
        <f t="shared" si="6"/>
        <v>0</v>
      </c>
      <c r="U128" s="5">
        <f t="shared" si="7"/>
        <v>0</v>
      </c>
      <c r="V128" s="5">
        <f t="shared" si="8"/>
        <v>0</v>
      </c>
      <c r="W128" s="5">
        <f t="shared" si="9"/>
        <v>0</v>
      </c>
      <c r="X128" s="5">
        <f>IF(AND(I128&lt;=4,V128&gt;Inputs!$B$32),MAX(C128,Inputs!$B$32),V128)</f>
        <v>0</v>
      </c>
      <c r="Y128" s="5">
        <f>IF(AND(I128&lt;=4,W128&gt;Inputs!$B$32),MAX(C128,Inputs!$B$32),W128)</f>
        <v>0</v>
      </c>
      <c r="Z128" s="5">
        <f>IF(AND(I128&lt;=7,X128&gt;Inputs!$B$33),MAX(C128,Inputs!$B$33),X128)</f>
        <v>0</v>
      </c>
      <c r="AA128" s="5">
        <f>IF(W128&gt;Inputs!$B$34,Inputs!$B$34,Y128)</f>
        <v>0</v>
      </c>
      <c r="AB128" s="5">
        <f>IF(Z128&gt;Inputs!$B$34,Inputs!$B$34,Z128)</f>
        <v>0</v>
      </c>
      <c r="AC128" s="5">
        <f>IF(AA128&gt;Inputs!$B$34,Inputs!$B$34,AA128)</f>
        <v>0</v>
      </c>
      <c r="AD128" s="11">
        <f t="shared" si="10"/>
        <v>0</v>
      </c>
      <c r="AE128" s="11">
        <f t="shared" si="11"/>
        <v>0</v>
      </c>
    </row>
    <row r="129" spans="1:31" x14ac:dyDescent="0.25">
      <c r="A129" s="1">
        <f>'Salary and Rating'!A130</f>
        <v>0</v>
      </c>
      <c r="B129" s="1">
        <f>'Salary and Rating'!B130</f>
        <v>0</v>
      </c>
      <c r="C129" s="13">
        <f>'2013-2014'!AD129</f>
        <v>0</v>
      </c>
      <c r="D129" s="5">
        <v>1</v>
      </c>
      <c r="E129" s="5">
        <v>0</v>
      </c>
      <c r="F129" s="5">
        <v>0</v>
      </c>
      <c r="G129" s="5">
        <v>0</v>
      </c>
      <c r="H129" s="5">
        <v>0</v>
      </c>
      <c r="I129" s="5">
        <f>'Salary and Rating'!L130</f>
        <v>0</v>
      </c>
      <c r="J129" s="5">
        <f>IFERROR(IF(VLOOKUP(I129,Inputs!$A$20:$G$29,3,FALSE)="Stipend Award",VLOOKUP(I129,Inputs!$A$7:$G$16,3,FALSE),0),0)</f>
        <v>0</v>
      </c>
      <c r="K129" s="5">
        <f>IFERROR(IF(VLOOKUP(I129,Inputs!$A$20:$G$29,4,FALSE)="Stipend Award",VLOOKUP(I129,Inputs!$A$7:$G$16,4,FALSE),0),0)</f>
        <v>0</v>
      </c>
      <c r="L129" s="5">
        <f>IFERROR(IF(F129=1,IF(VLOOKUP(I129,Inputs!$A$20:$G$29,5,FALSE)="Stipend Award",VLOOKUP(I129,Inputs!$A$7:$G$16,5,FALSE),0),0),0)</f>
        <v>0</v>
      </c>
      <c r="M129" s="5">
        <f>IFERROR(IF(G129=1,IF(VLOOKUP(I129,Inputs!$A$20:$G$29,6,FALSE)="Stipend Award",VLOOKUP(I129,Inputs!$A$7:$G$16,6,FALSE),0),0),0)</f>
        <v>0</v>
      </c>
      <c r="N129" s="5">
        <f>IFERROR(IF(H129=1,IF(VLOOKUP(I129,Inputs!$A$20:$G$29,7,FALSE)="Stipend Award",VLOOKUP(I129,Inputs!$A$7:$G$16,7,FALSE),0),0),0)</f>
        <v>0</v>
      </c>
      <c r="O129" s="5">
        <f>IFERROR(IF(VLOOKUP(I129,Inputs!$A$20:$G$29,3,FALSE)="Base Increase",VLOOKUP(I129,Inputs!$A$7:$G$16,3,FALSE),0),0)</f>
        <v>0</v>
      </c>
      <c r="P129" s="5">
        <f>IFERROR(IF(VLOOKUP(I129,Inputs!$A$20:$G$29,4,FALSE)="Base Increase",VLOOKUP(I129,Inputs!$A$7:$G$16,4,FALSE),0),0)</f>
        <v>0</v>
      </c>
      <c r="Q129" s="5">
        <f>IFERROR(IF(F129=1,IF(VLOOKUP(I129,Inputs!$A$20:$G$29,5,FALSE)="Base Increase",VLOOKUP(I129,Inputs!$A$7:$G$16,5,FALSE),0),0),0)</f>
        <v>0</v>
      </c>
      <c r="R129" s="5">
        <f>IFERROR(IF(G129=1,IF(VLOOKUP(I129,Inputs!$A$20:$G$29,6,FALSE)="Base Increase",VLOOKUP(I129,Inputs!$A$7:$G$16,6,FALSE),0),0),0)</f>
        <v>0</v>
      </c>
      <c r="S129" s="5">
        <f>IFERROR(IF(H129=1,IF(VLOOKUP(I129,Inputs!$A$20:$G$29,7,FALSE)="Base Increase",VLOOKUP(I129,Inputs!$A$7:$G$16,7,FALSE),0),0),0)</f>
        <v>0</v>
      </c>
      <c r="T129" s="5">
        <f t="shared" si="6"/>
        <v>0</v>
      </c>
      <c r="U129" s="5">
        <f t="shared" si="7"/>
        <v>0</v>
      </c>
      <c r="V129" s="5">
        <f t="shared" si="8"/>
        <v>0</v>
      </c>
      <c r="W129" s="5">
        <f t="shared" si="9"/>
        <v>0</v>
      </c>
      <c r="X129" s="5">
        <f>IF(AND(I129&lt;=4,V129&gt;Inputs!$B$32),MAX(C129,Inputs!$B$32),V129)</f>
        <v>0</v>
      </c>
      <c r="Y129" s="5">
        <f>IF(AND(I129&lt;=4,W129&gt;Inputs!$B$32),MAX(C129,Inputs!$B$32),W129)</f>
        <v>0</v>
      </c>
      <c r="Z129" s="5">
        <f>IF(AND(I129&lt;=7,X129&gt;Inputs!$B$33),MAX(C129,Inputs!$B$33),X129)</f>
        <v>0</v>
      </c>
      <c r="AA129" s="5">
        <f>IF(W129&gt;Inputs!$B$34,Inputs!$B$34,Y129)</f>
        <v>0</v>
      </c>
      <c r="AB129" s="5">
        <f>IF(Z129&gt;Inputs!$B$34,Inputs!$B$34,Z129)</f>
        <v>0</v>
      </c>
      <c r="AC129" s="5">
        <f>IF(AA129&gt;Inputs!$B$34,Inputs!$B$34,AA129)</f>
        <v>0</v>
      </c>
      <c r="AD129" s="11">
        <f t="shared" si="10"/>
        <v>0</v>
      </c>
      <c r="AE129" s="11">
        <f t="shared" si="11"/>
        <v>0</v>
      </c>
    </row>
    <row r="130" spans="1:31" x14ac:dyDescent="0.25">
      <c r="A130" s="1">
        <f>'Salary and Rating'!A131</f>
        <v>0</v>
      </c>
      <c r="B130" s="1">
        <f>'Salary and Rating'!B131</f>
        <v>0</v>
      </c>
      <c r="C130" s="13">
        <f>'2013-2014'!AD130</f>
        <v>0</v>
      </c>
      <c r="D130" s="5">
        <v>1</v>
      </c>
      <c r="E130" s="5">
        <v>0</v>
      </c>
      <c r="F130" s="5">
        <v>0</v>
      </c>
      <c r="G130" s="5">
        <v>0</v>
      </c>
      <c r="H130" s="5">
        <v>0</v>
      </c>
      <c r="I130" s="5">
        <f>'Salary and Rating'!L131</f>
        <v>0</v>
      </c>
      <c r="J130" s="5">
        <f>IFERROR(IF(VLOOKUP(I130,Inputs!$A$20:$G$29,3,FALSE)="Stipend Award",VLOOKUP(I130,Inputs!$A$7:$G$16,3,FALSE),0),0)</f>
        <v>0</v>
      </c>
      <c r="K130" s="5">
        <f>IFERROR(IF(VLOOKUP(I130,Inputs!$A$20:$G$29,4,FALSE)="Stipend Award",VLOOKUP(I130,Inputs!$A$7:$G$16,4,FALSE),0),0)</f>
        <v>0</v>
      </c>
      <c r="L130" s="5">
        <f>IFERROR(IF(F130=1,IF(VLOOKUP(I130,Inputs!$A$20:$G$29,5,FALSE)="Stipend Award",VLOOKUP(I130,Inputs!$A$7:$G$16,5,FALSE),0),0),0)</f>
        <v>0</v>
      </c>
      <c r="M130" s="5">
        <f>IFERROR(IF(G130=1,IF(VLOOKUP(I130,Inputs!$A$20:$G$29,6,FALSE)="Stipend Award",VLOOKUP(I130,Inputs!$A$7:$G$16,6,FALSE),0),0),0)</f>
        <v>0</v>
      </c>
      <c r="N130" s="5">
        <f>IFERROR(IF(H130=1,IF(VLOOKUP(I130,Inputs!$A$20:$G$29,7,FALSE)="Stipend Award",VLOOKUP(I130,Inputs!$A$7:$G$16,7,FALSE),0),0),0)</f>
        <v>0</v>
      </c>
      <c r="O130" s="5">
        <f>IFERROR(IF(VLOOKUP(I130,Inputs!$A$20:$G$29,3,FALSE)="Base Increase",VLOOKUP(I130,Inputs!$A$7:$G$16,3,FALSE),0),0)</f>
        <v>0</v>
      </c>
      <c r="P130" s="5">
        <f>IFERROR(IF(VLOOKUP(I130,Inputs!$A$20:$G$29,4,FALSE)="Base Increase",VLOOKUP(I130,Inputs!$A$7:$G$16,4,FALSE),0),0)</f>
        <v>0</v>
      </c>
      <c r="Q130" s="5">
        <f>IFERROR(IF(F130=1,IF(VLOOKUP(I130,Inputs!$A$20:$G$29,5,FALSE)="Base Increase",VLOOKUP(I130,Inputs!$A$7:$G$16,5,FALSE),0),0),0)</f>
        <v>0</v>
      </c>
      <c r="R130" s="5">
        <f>IFERROR(IF(G130=1,IF(VLOOKUP(I130,Inputs!$A$20:$G$29,6,FALSE)="Base Increase",VLOOKUP(I130,Inputs!$A$7:$G$16,6,FALSE),0),0),0)</f>
        <v>0</v>
      </c>
      <c r="S130" s="5">
        <f>IFERROR(IF(H130=1,IF(VLOOKUP(I130,Inputs!$A$20:$G$29,7,FALSE)="Base Increase",VLOOKUP(I130,Inputs!$A$7:$G$16,7,FALSE),0),0),0)</f>
        <v>0</v>
      </c>
      <c r="T130" s="5">
        <f t="shared" si="6"/>
        <v>0</v>
      </c>
      <c r="U130" s="5">
        <f t="shared" si="7"/>
        <v>0</v>
      </c>
      <c r="V130" s="5">
        <f t="shared" si="8"/>
        <v>0</v>
      </c>
      <c r="W130" s="5">
        <f t="shared" si="9"/>
        <v>0</v>
      </c>
      <c r="X130" s="5">
        <f>IF(AND(I130&lt;=4,V130&gt;Inputs!$B$32),MAX(C130,Inputs!$B$32),V130)</f>
        <v>0</v>
      </c>
      <c r="Y130" s="5">
        <f>IF(AND(I130&lt;=4,W130&gt;Inputs!$B$32),MAX(C130,Inputs!$B$32),W130)</f>
        <v>0</v>
      </c>
      <c r="Z130" s="5">
        <f>IF(AND(I130&lt;=7,X130&gt;Inputs!$B$33),MAX(C130,Inputs!$B$33),X130)</f>
        <v>0</v>
      </c>
      <c r="AA130" s="5">
        <f>IF(W130&gt;Inputs!$B$34,Inputs!$B$34,Y130)</f>
        <v>0</v>
      </c>
      <c r="AB130" s="5">
        <f>IF(Z130&gt;Inputs!$B$34,Inputs!$B$34,Z130)</f>
        <v>0</v>
      </c>
      <c r="AC130" s="5">
        <f>IF(AA130&gt;Inputs!$B$34,Inputs!$B$34,AA130)</f>
        <v>0</v>
      </c>
      <c r="AD130" s="11">
        <f t="shared" si="10"/>
        <v>0</v>
      </c>
      <c r="AE130" s="11">
        <f t="shared" si="11"/>
        <v>0</v>
      </c>
    </row>
    <row r="131" spans="1:31" x14ac:dyDescent="0.25">
      <c r="A131" s="1">
        <f>'Salary and Rating'!A132</f>
        <v>0</v>
      </c>
      <c r="B131" s="1">
        <f>'Salary and Rating'!B132</f>
        <v>0</v>
      </c>
      <c r="C131" s="13">
        <f>'2013-2014'!AD131</f>
        <v>0</v>
      </c>
      <c r="D131" s="5">
        <v>1</v>
      </c>
      <c r="E131" s="5">
        <v>0</v>
      </c>
      <c r="F131" s="5">
        <v>0</v>
      </c>
      <c r="G131" s="5">
        <v>0</v>
      </c>
      <c r="H131" s="5">
        <v>0</v>
      </c>
      <c r="I131" s="5">
        <f>'Salary and Rating'!L132</f>
        <v>0</v>
      </c>
      <c r="J131" s="5">
        <f>IFERROR(IF(VLOOKUP(I131,Inputs!$A$20:$G$29,3,FALSE)="Stipend Award",VLOOKUP(I131,Inputs!$A$7:$G$16,3,FALSE),0),0)</f>
        <v>0</v>
      </c>
      <c r="K131" s="5">
        <f>IFERROR(IF(VLOOKUP(I131,Inputs!$A$20:$G$29,4,FALSE)="Stipend Award",VLOOKUP(I131,Inputs!$A$7:$G$16,4,FALSE),0),0)</f>
        <v>0</v>
      </c>
      <c r="L131" s="5">
        <f>IFERROR(IF(F131=1,IF(VLOOKUP(I131,Inputs!$A$20:$G$29,5,FALSE)="Stipend Award",VLOOKUP(I131,Inputs!$A$7:$G$16,5,FALSE),0),0),0)</f>
        <v>0</v>
      </c>
      <c r="M131" s="5">
        <f>IFERROR(IF(G131=1,IF(VLOOKUP(I131,Inputs!$A$20:$G$29,6,FALSE)="Stipend Award",VLOOKUP(I131,Inputs!$A$7:$G$16,6,FALSE),0),0),0)</f>
        <v>0</v>
      </c>
      <c r="N131" s="5">
        <f>IFERROR(IF(H131=1,IF(VLOOKUP(I131,Inputs!$A$20:$G$29,7,FALSE)="Stipend Award",VLOOKUP(I131,Inputs!$A$7:$G$16,7,FALSE),0),0),0)</f>
        <v>0</v>
      </c>
      <c r="O131" s="5">
        <f>IFERROR(IF(VLOOKUP(I131,Inputs!$A$20:$G$29,3,FALSE)="Base Increase",VLOOKUP(I131,Inputs!$A$7:$G$16,3,FALSE),0),0)</f>
        <v>0</v>
      </c>
      <c r="P131" s="5">
        <f>IFERROR(IF(VLOOKUP(I131,Inputs!$A$20:$G$29,4,FALSE)="Base Increase",VLOOKUP(I131,Inputs!$A$7:$G$16,4,FALSE),0),0)</f>
        <v>0</v>
      </c>
      <c r="Q131" s="5">
        <f>IFERROR(IF(F131=1,IF(VLOOKUP(I131,Inputs!$A$20:$G$29,5,FALSE)="Base Increase",VLOOKUP(I131,Inputs!$A$7:$G$16,5,FALSE),0),0),0)</f>
        <v>0</v>
      </c>
      <c r="R131" s="5">
        <f>IFERROR(IF(G131=1,IF(VLOOKUP(I131,Inputs!$A$20:$G$29,6,FALSE)="Base Increase",VLOOKUP(I131,Inputs!$A$7:$G$16,6,FALSE),0),0),0)</f>
        <v>0</v>
      </c>
      <c r="S131" s="5">
        <f>IFERROR(IF(H131=1,IF(VLOOKUP(I131,Inputs!$A$20:$G$29,7,FALSE)="Base Increase",VLOOKUP(I131,Inputs!$A$7:$G$16,7,FALSE),0),0),0)</f>
        <v>0</v>
      </c>
      <c r="T131" s="5">
        <f t="shared" si="6"/>
        <v>0</v>
      </c>
      <c r="U131" s="5">
        <f t="shared" si="7"/>
        <v>0</v>
      </c>
      <c r="V131" s="5">
        <f t="shared" si="8"/>
        <v>0</v>
      </c>
      <c r="W131" s="5">
        <f t="shared" si="9"/>
        <v>0</v>
      </c>
      <c r="X131" s="5">
        <f>IF(AND(I131&lt;=4,V131&gt;Inputs!$B$32),MAX(C131,Inputs!$B$32),V131)</f>
        <v>0</v>
      </c>
      <c r="Y131" s="5">
        <f>IF(AND(I131&lt;=4,W131&gt;Inputs!$B$32),MAX(C131,Inputs!$B$32),W131)</f>
        <v>0</v>
      </c>
      <c r="Z131" s="5">
        <f>IF(AND(I131&lt;=7,X131&gt;Inputs!$B$33),MAX(C131,Inputs!$B$33),X131)</f>
        <v>0</v>
      </c>
      <c r="AA131" s="5">
        <f>IF(W131&gt;Inputs!$B$34,Inputs!$B$34,Y131)</f>
        <v>0</v>
      </c>
      <c r="AB131" s="5">
        <f>IF(Z131&gt;Inputs!$B$34,Inputs!$B$34,Z131)</f>
        <v>0</v>
      </c>
      <c r="AC131" s="5">
        <f>IF(AA131&gt;Inputs!$B$34,Inputs!$B$34,AA131)</f>
        <v>0</v>
      </c>
      <c r="AD131" s="11">
        <f t="shared" si="10"/>
        <v>0</v>
      </c>
      <c r="AE131" s="11">
        <f t="shared" si="11"/>
        <v>0</v>
      </c>
    </row>
    <row r="132" spans="1:31" x14ac:dyDescent="0.25">
      <c r="A132" s="1">
        <f>'Salary and Rating'!A133</f>
        <v>0</v>
      </c>
      <c r="B132" s="1">
        <f>'Salary and Rating'!B133</f>
        <v>0</v>
      </c>
      <c r="C132" s="13">
        <f>'2013-2014'!AD132</f>
        <v>0</v>
      </c>
      <c r="D132" s="5">
        <v>1</v>
      </c>
      <c r="E132" s="5">
        <v>0</v>
      </c>
      <c r="F132" s="5">
        <v>0</v>
      </c>
      <c r="G132" s="5">
        <v>0</v>
      </c>
      <c r="H132" s="5">
        <v>0</v>
      </c>
      <c r="I132" s="5">
        <f>'Salary and Rating'!L133</f>
        <v>0</v>
      </c>
      <c r="J132" s="5">
        <f>IFERROR(IF(VLOOKUP(I132,Inputs!$A$20:$G$29,3,FALSE)="Stipend Award",VLOOKUP(I132,Inputs!$A$7:$G$16,3,FALSE),0),0)</f>
        <v>0</v>
      </c>
      <c r="K132" s="5">
        <f>IFERROR(IF(VLOOKUP(I132,Inputs!$A$20:$G$29,4,FALSE)="Stipend Award",VLOOKUP(I132,Inputs!$A$7:$G$16,4,FALSE),0),0)</f>
        <v>0</v>
      </c>
      <c r="L132" s="5">
        <f>IFERROR(IF(F132=1,IF(VLOOKUP(I132,Inputs!$A$20:$G$29,5,FALSE)="Stipend Award",VLOOKUP(I132,Inputs!$A$7:$G$16,5,FALSE),0),0),0)</f>
        <v>0</v>
      </c>
      <c r="M132" s="5">
        <f>IFERROR(IF(G132=1,IF(VLOOKUP(I132,Inputs!$A$20:$G$29,6,FALSE)="Stipend Award",VLOOKUP(I132,Inputs!$A$7:$G$16,6,FALSE),0),0),0)</f>
        <v>0</v>
      </c>
      <c r="N132" s="5">
        <f>IFERROR(IF(H132=1,IF(VLOOKUP(I132,Inputs!$A$20:$G$29,7,FALSE)="Stipend Award",VLOOKUP(I132,Inputs!$A$7:$G$16,7,FALSE),0),0),0)</f>
        <v>0</v>
      </c>
      <c r="O132" s="5">
        <f>IFERROR(IF(VLOOKUP(I132,Inputs!$A$20:$G$29,3,FALSE)="Base Increase",VLOOKUP(I132,Inputs!$A$7:$G$16,3,FALSE),0),0)</f>
        <v>0</v>
      </c>
      <c r="P132" s="5">
        <f>IFERROR(IF(VLOOKUP(I132,Inputs!$A$20:$G$29,4,FALSE)="Base Increase",VLOOKUP(I132,Inputs!$A$7:$G$16,4,FALSE),0),0)</f>
        <v>0</v>
      </c>
      <c r="Q132" s="5">
        <f>IFERROR(IF(F132=1,IF(VLOOKUP(I132,Inputs!$A$20:$G$29,5,FALSE)="Base Increase",VLOOKUP(I132,Inputs!$A$7:$G$16,5,FALSE),0),0),0)</f>
        <v>0</v>
      </c>
      <c r="R132" s="5">
        <f>IFERROR(IF(G132=1,IF(VLOOKUP(I132,Inputs!$A$20:$G$29,6,FALSE)="Base Increase",VLOOKUP(I132,Inputs!$A$7:$G$16,6,FALSE),0),0),0)</f>
        <v>0</v>
      </c>
      <c r="S132" s="5">
        <f>IFERROR(IF(H132=1,IF(VLOOKUP(I132,Inputs!$A$20:$G$29,7,FALSE)="Base Increase",VLOOKUP(I132,Inputs!$A$7:$G$16,7,FALSE),0),0),0)</f>
        <v>0</v>
      </c>
      <c r="T132" s="5">
        <f t="shared" si="6"/>
        <v>0</v>
      </c>
      <c r="U132" s="5">
        <f t="shared" si="7"/>
        <v>0</v>
      </c>
      <c r="V132" s="5">
        <f t="shared" si="8"/>
        <v>0</v>
      </c>
      <c r="W132" s="5">
        <f t="shared" si="9"/>
        <v>0</v>
      </c>
      <c r="X132" s="5">
        <f>IF(AND(I132&lt;=4,V132&gt;Inputs!$B$32),MAX(C132,Inputs!$B$32),V132)</f>
        <v>0</v>
      </c>
      <c r="Y132" s="5">
        <f>IF(AND(I132&lt;=4,W132&gt;Inputs!$B$32),MAX(C132,Inputs!$B$32),W132)</f>
        <v>0</v>
      </c>
      <c r="Z132" s="5">
        <f>IF(AND(I132&lt;=7,X132&gt;Inputs!$B$33),MAX(C132,Inputs!$B$33),X132)</f>
        <v>0</v>
      </c>
      <c r="AA132" s="5">
        <f>IF(W132&gt;Inputs!$B$34,Inputs!$B$34,Y132)</f>
        <v>0</v>
      </c>
      <c r="AB132" s="5">
        <f>IF(Z132&gt;Inputs!$B$34,Inputs!$B$34,Z132)</f>
        <v>0</v>
      </c>
      <c r="AC132" s="5">
        <f>IF(AA132&gt;Inputs!$B$34,Inputs!$B$34,AA132)</f>
        <v>0</v>
      </c>
      <c r="AD132" s="11">
        <f t="shared" si="10"/>
        <v>0</v>
      </c>
      <c r="AE132" s="11">
        <f t="shared" si="11"/>
        <v>0</v>
      </c>
    </row>
    <row r="133" spans="1:31" x14ac:dyDescent="0.25">
      <c r="A133" s="1">
        <f>'Salary and Rating'!A134</f>
        <v>0</v>
      </c>
      <c r="B133" s="1">
        <f>'Salary and Rating'!B134</f>
        <v>0</v>
      </c>
      <c r="C133" s="13">
        <f>'2013-2014'!AD133</f>
        <v>0</v>
      </c>
      <c r="D133" s="5">
        <v>1</v>
      </c>
      <c r="E133" s="5">
        <v>0</v>
      </c>
      <c r="F133" s="5">
        <v>0</v>
      </c>
      <c r="G133" s="5">
        <v>0</v>
      </c>
      <c r="H133" s="5">
        <v>0</v>
      </c>
      <c r="I133" s="5">
        <f>'Salary and Rating'!L134</f>
        <v>0</v>
      </c>
      <c r="J133" s="5">
        <f>IFERROR(IF(VLOOKUP(I133,Inputs!$A$20:$G$29,3,FALSE)="Stipend Award",VLOOKUP(I133,Inputs!$A$7:$G$16,3,FALSE),0),0)</f>
        <v>0</v>
      </c>
      <c r="K133" s="5">
        <f>IFERROR(IF(VLOOKUP(I133,Inputs!$A$20:$G$29,4,FALSE)="Stipend Award",VLOOKUP(I133,Inputs!$A$7:$G$16,4,FALSE),0),0)</f>
        <v>0</v>
      </c>
      <c r="L133" s="5">
        <f>IFERROR(IF(F133=1,IF(VLOOKUP(I133,Inputs!$A$20:$G$29,5,FALSE)="Stipend Award",VLOOKUP(I133,Inputs!$A$7:$G$16,5,FALSE),0),0),0)</f>
        <v>0</v>
      </c>
      <c r="M133" s="5">
        <f>IFERROR(IF(G133=1,IF(VLOOKUP(I133,Inputs!$A$20:$G$29,6,FALSE)="Stipend Award",VLOOKUP(I133,Inputs!$A$7:$G$16,6,FALSE),0),0),0)</f>
        <v>0</v>
      </c>
      <c r="N133" s="5">
        <f>IFERROR(IF(H133=1,IF(VLOOKUP(I133,Inputs!$A$20:$G$29,7,FALSE)="Stipend Award",VLOOKUP(I133,Inputs!$A$7:$G$16,7,FALSE),0),0),0)</f>
        <v>0</v>
      </c>
      <c r="O133" s="5">
        <f>IFERROR(IF(VLOOKUP(I133,Inputs!$A$20:$G$29,3,FALSE)="Base Increase",VLOOKUP(I133,Inputs!$A$7:$G$16,3,FALSE),0),0)</f>
        <v>0</v>
      </c>
      <c r="P133" s="5">
        <f>IFERROR(IF(VLOOKUP(I133,Inputs!$A$20:$G$29,4,FALSE)="Base Increase",VLOOKUP(I133,Inputs!$A$7:$G$16,4,FALSE),0),0)</f>
        <v>0</v>
      </c>
      <c r="Q133" s="5">
        <f>IFERROR(IF(F133=1,IF(VLOOKUP(I133,Inputs!$A$20:$G$29,5,FALSE)="Base Increase",VLOOKUP(I133,Inputs!$A$7:$G$16,5,FALSE),0),0),0)</f>
        <v>0</v>
      </c>
      <c r="R133" s="5">
        <f>IFERROR(IF(G133=1,IF(VLOOKUP(I133,Inputs!$A$20:$G$29,6,FALSE)="Base Increase",VLOOKUP(I133,Inputs!$A$7:$G$16,6,FALSE),0),0),0)</f>
        <v>0</v>
      </c>
      <c r="S133" s="5">
        <f>IFERROR(IF(H133=1,IF(VLOOKUP(I133,Inputs!$A$20:$G$29,7,FALSE)="Base Increase",VLOOKUP(I133,Inputs!$A$7:$G$16,7,FALSE),0),0),0)</f>
        <v>0</v>
      </c>
      <c r="T133" s="5">
        <f t="shared" ref="T133:T196" si="12">SUM(J133:N133)</f>
        <v>0</v>
      </c>
      <c r="U133" s="5">
        <f t="shared" ref="U133:U196" si="13">SUM(O133:S133)</f>
        <v>0</v>
      </c>
      <c r="V133" s="5">
        <f t="shared" ref="V133:V196" si="14">U133+C133</f>
        <v>0</v>
      </c>
      <c r="W133" s="5">
        <f t="shared" ref="W133:W196" si="15">U133+T133+C133</f>
        <v>0</v>
      </c>
      <c r="X133" s="5">
        <f>IF(AND(I133&lt;=4,V133&gt;Inputs!$B$32),MAX(C133,Inputs!$B$32),V133)</f>
        <v>0</v>
      </c>
      <c r="Y133" s="5">
        <f>IF(AND(I133&lt;=4,W133&gt;Inputs!$B$32),MAX(C133,Inputs!$B$32),W133)</f>
        <v>0</v>
      </c>
      <c r="Z133" s="5">
        <f>IF(AND(I133&lt;=7,X133&gt;Inputs!$B$33),MAX(C133,Inputs!$B$33),X133)</f>
        <v>0</v>
      </c>
      <c r="AA133" s="5">
        <f>IF(W133&gt;Inputs!$B$34,Inputs!$B$34,Y133)</f>
        <v>0</v>
      </c>
      <c r="AB133" s="5">
        <f>IF(Z133&gt;Inputs!$B$34,Inputs!$B$34,Z133)</f>
        <v>0</v>
      </c>
      <c r="AC133" s="5">
        <f>IF(AA133&gt;Inputs!$B$34,Inputs!$B$34,AA133)</f>
        <v>0</v>
      </c>
      <c r="AD133" s="11">
        <f t="shared" ref="AD133:AD196" si="16">IF(E133=0,0,AB133)</f>
        <v>0</v>
      </c>
      <c r="AE133" s="11">
        <f t="shared" ref="AE133:AE196" si="17">IF(E133=0,0,AC133)</f>
        <v>0</v>
      </c>
    </row>
    <row r="134" spans="1:31" x14ac:dyDescent="0.25">
      <c r="A134" s="1">
        <f>'Salary and Rating'!A135</f>
        <v>0</v>
      </c>
      <c r="B134" s="1">
        <f>'Salary and Rating'!B135</f>
        <v>0</v>
      </c>
      <c r="C134" s="13">
        <f>'2013-2014'!AD134</f>
        <v>0</v>
      </c>
      <c r="D134" s="5">
        <v>1</v>
      </c>
      <c r="E134" s="5">
        <v>0</v>
      </c>
      <c r="F134" s="5">
        <v>0</v>
      </c>
      <c r="G134" s="5">
        <v>0</v>
      </c>
      <c r="H134" s="5">
        <v>0</v>
      </c>
      <c r="I134" s="5">
        <f>'Salary and Rating'!L135</f>
        <v>0</v>
      </c>
      <c r="J134" s="5">
        <f>IFERROR(IF(VLOOKUP(I134,Inputs!$A$20:$G$29,3,FALSE)="Stipend Award",VLOOKUP(I134,Inputs!$A$7:$G$16,3,FALSE),0),0)</f>
        <v>0</v>
      </c>
      <c r="K134" s="5">
        <f>IFERROR(IF(VLOOKUP(I134,Inputs!$A$20:$G$29,4,FALSE)="Stipend Award",VLOOKUP(I134,Inputs!$A$7:$G$16,4,FALSE),0),0)</f>
        <v>0</v>
      </c>
      <c r="L134" s="5">
        <f>IFERROR(IF(F134=1,IF(VLOOKUP(I134,Inputs!$A$20:$G$29,5,FALSE)="Stipend Award",VLOOKUP(I134,Inputs!$A$7:$G$16,5,FALSE),0),0),0)</f>
        <v>0</v>
      </c>
      <c r="M134" s="5">
        <f>IFERROR(IF(G134=1,IF(VLOOKUP(I134,Inputs!$A$20:$G$29,6,FALSE)="Stipend Award",VLOOKUP(I134,Inputs!$A$7:$G$16,6,FALSE),0),0),0)</f>
        <v>0</v>
      </c>
      <c r="N134" s="5">
        <f>IFERROR(IF(H134=1,IF(VLOOKUP(I134,Inputs!$A$20:$G$29,7,FALSE)="Stipend Award",VLOOKUP(I134,Inputs!$A$7:$G$16,7,FALSE),0),0),0)</f>
        <v>0</v>
      </c>
      <c r="O134" s="5">
        <f>IFERROR(IF(VLOOKUP(I134,Inputs!$A$20:$G$29,3,FALSE)="Base Increase",VLOOKUP(I134,Inputs!$A$7:$G$16,3,FALSE),0),0)</f>
        <v>0</v>
      </c>
      <c r="P134" s="5">
        <f>IFERROR(IF(VLOOKUP(I134,Inputs!$A$20:$G$29,4,FALSE)="Base Increase",VLOOKUP(I134,Inputs!$A$7:$G$16,4,FALSE),0),0)</f>
        <v>0</v>
      </c>
      <c r="Q134" s="5">
        <f>IFERROR(IF(F134=1,IF(VLOOKUP(I134,Inputs!$A$20:$G$29,5,FALSE)="Base Increase",VLOOKUP(I134,Inputs!$A$7:$G$16,5,FALSE),0),0),0)</f>
        <v>0</v>
      </c>
      <c r="R134" s="5">
        <f>IFERROR(IF(G134=1,IF(VLOOKUP(I134,Inputs!$A$20:$G$29,6,FALSE)="Base Increase",VLOOKUP(I134,Inputs!$A$7:$G$16,6,FALSE),0),0),0)</f>
        <v>0</v>
      </c>
      <c r="S134" s="5">
        <f>IFERROR(IF(H134=1,IF(VLOOKUP(I134,Inputs!$A$20:$G$29,7,FALSE)="Base Increase",VLOOKUP(I134,Inputs!$A$7:$G$16,7,FALSE),0),0),0)</f>
        <v>0</v>
      </c>
      <c r="T134" s="5">
        <f t="shared" si="12"/>
        <v>0</v>
      </c>
      <c r="U134" s="5">
        <f t="shared" si="13"/>
        <v>0</v>
      </c>
      <c r="V134" s="5">
        <f t="shared" si="14"/>
        <v>0</v>
      </c>
      <c r="W134" s="5">
        <f t="shared" si="15"/>
        <v>0</v>
      </c>
      <c r="X134" s="5">
        <f>IF(AND(I134&lt;=4,V134&gt;Inputs!$B$32),MAX(C134,Inputs!$B$32),V134)</f>
        <v>0</v>
      </c>
      <c r="Y134" s="5">
        <f>IF(AND(I134&lt;=4,W134&gt;Inputs!$B$32),MAX(C134,Inputs!$B$32),W134)</f>
        <v>0</v>
      </c>
      <c r="Z134" s="5">
        <f>IF(AND(I134&lt;=7,X134&gt;Inputs!$B$33),MAX(C134,Inputs!$B$33),X134)</f>
        <v>0</v>
      </c>
      <c r="AA134" s="5">
        <f>IF(W134&gt;Inputs!$B$34,Inputs!$B$34,Y134)</f>
        <v>0</v>
      </c>
      <c r="AB134" s="5">
        <f>IF(Z134&gt;Inputs!$B$34,Inputs!$B$34,Z134)</f>
        <v>0</v>
      </c>
      <c r="AC134" s="5">
        <f>IF(AA134&gt;Inputs!$B$34,Inputs!$B$34,AA134)</f>
        <v>0</v>
      </c>
      <c r="AD134" s="11">
        <f t="shared" si="16"/>
        <v>0</v>
      </c>
      <c r="AE134" s="11">
        <f t="shared" si="17"/>
        <v>0</v>
      </c>
    </row>
    <row r="135" spans="1:31" x14ac:dyDescent="0.25">
      <c r="A135" s="1">
        <f>'Salary and Rating'!A136</f>
        <v>0</v>
      </c>
      <c r="B135" s="1">
        <f>'Salary and Rating'!B136</f>
        <v>0</v>
      </c>
      <c r="C135" s="13">
        <f>'2013-2014'!AD135</f>
        <v>0</v>
      </c>
      <c r="D135" s="5">
        <v>1</v>
      </c>
      <c r="E135" s="5">
        <v>0</v>
      </c>
      <c r="F135" s="5">
        <v>0</v>
      </c>
      <c r="G135" s="5">
        <v>0</v>
      </c>
      <c r="H135" s="5">
        <v>0</v>
      </c>
      <c r="I135" s="5">
        <f>'Salary and Rating'!L136</f>
        <v>0</v>
      </c>
      <c r="J135" s="5">
        <f>IFERROR(IF(VLOOKUP(I135,Inputs!$A$20:$G$29,3,FALSE)="Stipend Award",VLOOKUP(I135,Inputs!$A$7:$G$16,3,FALSE),0),0)</f>
        <v>0</v>
      </c>
      <c r="K135" s="5">
        <f>IFERROR(IF(VLOOKUP(I135,Inputs!$A$20:$G$29,4,FALSE)="Stipend Award",VLOOKUP(I135,Inputs!$A$7:$G$16,4,FALSE),0),0)</f>
        <v>0</v>
      </c>
      <c r="L135" s="5">
        <f>IFERROR(IF(F135=1,IF(VLOOKUP(I135,Inputs!$A$20:$G$29,5,FALSE)="Stipend Award",VLOOKUP(I135,Inputs!$A$7:$G$16,5,FALSE),0),0),0)</f>
        <v>0</v>
      </c>
      <c r="M135" s="5">
        <f>IFERROR(IF(G135=1,IF(VLOOKUP(I135,Inputs!$A$20:$G$29,6,FALSE)="Stipend Award",VLOOKUP(I135,Inputs!$A$7:$G$16,6,FALSE),0),0),0)</f>
        <v>0</v>
      </c>
      <c r="N135" s="5">
        <f>IFERROR(IF(H135=1,IF(VLOOKUP(I135,Inputs!$A$20:$G$29,7,FALSE)="Stipend Award",VLOOKUP(I135,Inputs!$A$7:$G$16,7,FALSE),0),0),0)</f>
        <v>0</v>
      </c>
      <c r="O135" s="5">
        <f>IFERROR(IF(VLOOKUP(I135,Inputs!$A$20:$G$29,3,FALSE)="Base Increase",VLOOKUP(I135,Inputs!$A$7:$G$16,3,FALSE),0),0)</f>
        <v>0</v>
      </c>
      <c r="P135" s="5">
        <f>IFERROR(IF(VLOOKUP(I135,Inputs!$A$20:$G$29,4,FALSE)="Base Increase",VLOOKUP(I135,Inputs!$A$7:$G$16,4,FALSE),0),0)</f>
        <v>0</v>
      </c>
      <c r="Q135" s="5">
        <f>IFERROR(IF(F135=1,IF(VLOOKUP(I135,Inputs!$A$20:$G$29,5,FALSE)="Base Increase",VLOOKUP(I135,Inputs!$A$7:$G$16,5,FALSE),0),0),0)</f>
        <v>0</v>
      </c>
      <c r="R135" s="5">
        <f>IFERROR(IF(G135=1,IF(VLOOKUP(I135,Inputs!$A$20:$G$29,6,FALSE)="Base Increase",VLOOKUP(I135,Inputs!$A$7:$G$16,6,FALSE),0),0),0)</f>
        <v>0</v>
      </c>
      <c r="S135" s="5">
        <f>IFERROR(IF(H135=1,IF(VLOOKUP(I135,Inputs!$A$20:$G$29,7,FALSE)="Base Increase",VLOOKUP(I135,Inputs!$A$7:$G$16,7,FALSE),0),0),0)</f>
        <v>0</v>
      </c>
      <c r="T135" s="5">
        <f t="shared" si="12"/>
        <v>0</v>
      </c>
      <c r="U135" s="5">
        <f t="shared" si="13"/>
        <v>0</v>
      </c>
      <c r="V135" s="5">
        <f t="shared" si="14"/>
        <v>0</v>
      </c>
      <c r="W135" s="5">
        <f t="shared" si="15"/>
        <v>0</v>
      </c>
      <c r="X135" s="5">
        <f>IF(AND(I135&lt;=4,V135&gt;Inputs!$B$32),MAX(C135,Inputs!$B$32),V135)</f>
        <v>0</v>
      </c>
      <c r="Y135" s="5">
        <f>IF(AND(I135&lt;=4,W135&gt;Inputs!$B$32),MAX(C135,Inputs!$B$32),W135)</f>
        <v>0</v>
      </c>
      <c r="Z135" s="5">
        <f>IF(AND(I135&lt;=7,X135&gt;Inputs!$B$33),MAX(C135,Inputs!$B$33),X135)</f>
        <v>0</v>
      </c>
      <c r="AA135" s="5">
        <f>IF(W135&gt;Inputs!$B$34,Inputs!$B$34,Y135)</f>
        <v>0</v>
      </c>
      <c r="AB135" s="5">
        <f>IF(Z135&gt;Inputs!$B$34,Inputs!$B$34,Z135)</f>
        <v>0</v>
      </c>
      <c r="AC135" s="5">
        <f>IF(AA135&gt;Inputs!$B$34,Inputs!$B$34,AA135)</f>
        <v>0</v>
      </c>
      <c r="AD135" s="11">
        <f t="shared" si="16"/>
        <v>0</v>
      </c>
      <c r="AE135" s="11">
        <f t="shared" si="17"/>
        <v>0</v>
      </c>
    </row>
    <row r="136" spans="1:31" x14ac:dyDescent="0.25">
      <c r="A136" s="1">
        <f>'Salary and Rating'!A137</f>
        <v>0</v>
      </c>
      <c r="B136" s="1">
        <f>'Salary and Rating'!B137</f>
        <v>0</v>
      </c>
      <c r="C136" s="13">
        <f>'2013-2014'!AD136</f>
        <v>0</v>
      </c>
      <c r="D136" s="5">
        <v>1</v>
      </c>
      <c r="E136" s="5">
        <v>0</v>
      </c>
      <c r="F136" s="5">
        <v>0</v>
      </c>
      <c r="G136" s="5">
        <v>0</v>
      </c>
      <c r="H136" s="5">
        <v>0</v>
      </c>
      <c r="I136" s="5">
        <f>'Salary and Rating'!L137</f>
        <v>0</v>
      </c>
      <c r="J136" s="5">
        <f>IFERROR(IF(VLOOKUP(I136,Inputs!$A$20:$G$29,3,FALSE)="Stipend Award",VLOOKUP(I136,Inputs!$A$7:$G$16,3,FALSE),0),0)</f>
        <v>0</v>
      </c>
      <c r="K136" s="5">
        <f>IFERROR(IF(VLOOKUP(I136,Inputs!$A$20:$G$29,4,FALSE)="Stipend Award",VLOOKUP(I136,Inputs!$A$7:$G$16,4,FALSE),0),0)</f>
        <v>0</v>
      </c>
      <c r="L136" s="5">
        <f>IFERROR(IF(F136=1,IF(VLOOKUP(I136,Inputs!$A$20:$G$29,5,FALSE)="Stipend Award",VLOOKUP(I136,Inputs!$A$7:$G$16,5,FALSE),0),0),0)</f>
        <v>0</v>
      </c>
      <c r="M136" s="5">
        <f>IFERROR(IF(G136=1,IF(VLOOKUP(I136,Inputs!$A$20:$G$29,6,FALSE)="Stipend Award",VLOOKUP(I136,Inputs!$A$7:$G$16,6,FALSE),0),0),0)</f>
        <v>0</v>
      </c>
      <c r="N136" s="5">
        <f>IFERROR(IF(H136=1,IF(VLOOKUP(I136,Inputs!$A$20:$G$29,7,FALSE)="Stipend Award",VLOOKUP(I136,Inputs!$A$7:$G$16,7,FALSE),0),0),0)</f>
        <v>0</v>
      </c>
      <c r="O136" s="5">
        <f>IFERROR(IF(VLOOKUP(I136,Inputs!$A$20:$G$29,3,FALSE)="Base Increase",VLOOKUP(I136,Inputs!$A$7:$G$16,3,FALSE),0),0)</f>
        <v>0</v>
      </c>
      <c r="P136" s="5">
        <f>IFERROR(IF(VLOOKUP(I136,Inputs!$A$20:$G$29,4,FALSE)="Base Increase",VLOOKUP(I136,Inputs!$A$7:$G$16,4,FALSE),0),0)</f>
        <v>0</v>
      </c>
      <c r="Q136" s="5">
        <f>IFERROR(IF(F136=1,IF(VLOOKUP(I136,Inputs!$A$20:$G$29,5,FALSE)="Base Increase",VLOOKUP(I136,Inputs!$A$7:$G$16,5,FALSE),0),0),0)</f>
        <v>0</v>
      </c>
      <c r="R136" s="5">
        <f>IFERROR(IF(G136=1,IF(VLOOKUP(I136,Inputs!$A$20:$G$29,6,FALSE)="Base Increase",VLOOKUP(I136,Inputs!$A$7:$G$16,6,FALSE),0),0),0)</f>
        <v>0</v>
      </c>
      <c r="S136" s="5">
        <f>IFERROR(IF(H136=1,IF(VLOOKUP(I136,Inputs!$A$20:$G$29,7,FALSE)="Base Increase",VLOOKUP(I136,Inputs!$A$7:$G$16,7,FALSE),0),0),0)</f>
        <v>0</v>
      </c>
      <c r="T136" s="5">
        <f t="shared" si="12"/>
        <v>0</v>
      </c>
      <c r="U136" s="5">
        <f t="shared" si="13"/>
        <v>0</v>
      </c>
      <c r="V136" s="5">
        <f t="shared" si="14"/>
        <v>0</v>
      </c>
      <c r="W136" s="5">
        <f t="shared" si="15"/>
        <v>0</v>
      </c>
      <c r="X136" s="5">
        <f>IF(AND(I136&lt;=4,V136&gt;Inputs!$B$32),MAX(C136,Inputs!$B$32),V136)</f>
        <v>0</v>
      </c>
      <c r="Y136" s="5">
        <f>IF(AND(I136&lt;=4,W136&gt;Inputs!$B$32),MAX(C136,Inputs!$B$32),W136)</f>
        <v>0</v>
      </c>
      <c r="Z136" s="5">
        <f>IF(AND(I136&lt;=7,X136&gt;Inputs!$B$33),MAX(C136,Inputs!$B$33),X136)</f>
        <v>0</v>
      </c>
      <c r="AA136" s="5">
        <f>IF(W136&gt;Inputs!$B$34,Inputs!$B$34,Y136)</f>
        <v>0</v>
      </c>
      <c r="AB136" s="5">
        <f>IF(Z136&gt;Inputs!$B$34,Inputs!$B$34,Z136)</f>
        <v>0</v>
      </c>
      <c r="AC136" s="5">
        <f>IF(AA136&gt;Inputs!$B$34,Inputs!$B$34,AA136)</f>
        <v>0</v>
      </c>
      <c r="AD136" s="11">
        <f t="shared" si="16"/>
        <v>0</v>
      </c>
      <c r="AE136" s="11">
        <f t="shared" si="17"/>
        <v>0</v>
      </c>
    </row>
    <row r="137" spans="1:31" x14ac:dyDescent="0.25">
      <c r="A137" s="1">
        <f>'Salary and Rating'!A138</f>
        <v>0</v>
      </c>
      <c r="B137" s="1">
        <f>'Salary and Rating'!B138</f>
        <v>0</v>
      </c>
      <c r="C137" s="13">
        <f>'2013-2014'!AD137</f>
        <v>0</v>
      </c>
      <c r="D137" s="5">
        <v>1</v>
      </c>
      <c r="E137" s="5">
        <v>0</v>
      </c>
      <c r="F137" s="5">
        <v>0</v>
      </c>
      <c r="G137" s="5">
        <v>0</v>
      </c>
      <c r="H137" s="5">
        <v>0</v>
      </c>
      <c r="I137" s="5">
        <f>'Salary and Rating'!L138</f>
        <v>0</v>
      </c>
      <c r="J137" s="5">
        <f>IFERROR(IF(VLOOKUP(I137,Inputs!$A$20:$G$29,3,FALSE)="Stipend Award",VLOOKUP(I137,Inputs!$A$7:$G$16,3,FALSE),0),0)</f>
        <v>0</v>
      </c>
      <c r="K137" s="5">
        <f>IFERROR(IF(VLOOKUP(I137,Inputs!$A$20:$G$29,4,FALSE)="Stipend Award",VLOOKUP(I137,Inputs!$A$7:$G$16,4,FALSE),0),0)</f>
        <v>0</v>
      </c>
      <c r="L137" s="5">
        <f>IFERROR(IF(F137=1,IF(VLOOKUP(I137,Inputs!$A$20:$G$29,5,FALSE)="Stipend Award",VLOOKUP(I137,Inputs!$A$7:$G$16,5,FALSE),0),0),0)</f>
        <v>0</v>
      </c>
      <c r="M137" s="5">
        <f>IFERROR(IF(G137=1,IF(VLOOKUP(I137,Inputs!$A$20:$G$29,6,FALSE)="Stipend Award",VLOOKUP(I137,Inputs!$A$7:$G$16,6,FALSE),0),0),0)</f>
        <v>0</v>
      </c>
      <c r="N137" s="5">
        <f>IFERROR(IF(H137=1,IF(VLOOKUP(I137,Inputs!$A$20:$G$29,7,FALSE)="Stipend Award",VLOOKUP(I137,Inputs!$A$7:$G$16,7,FALSE),0),0),0)</f>
        <v>0</v>
      </c>
      <c r="O137" s="5">
        <f>IFERROR(IF(VLOOKUP(I137,Inputs!$A$20:$G$29,3,FALSE)="Base Increase",VLOOKUP(I137,Inputs!$A$7:$G$16,3,FALSE),0),0)</f>
        <v>0</v>
      </c>
      <c r="P137" s="5">
        <f>IFERROR(IF(VLOOKUP(I137,Inputs!$A$20:$G$29,4,FALSE)="Base Increase",VLOOKUP(I137,Inputs!$A$7:$G$16,4,FALSE),0),0)</f>
        <v>0</v>
      </c>
      <c r="Q137" s="5">
        <f>IFERROR(IF(F137=1,IF(VLOOKUP(I137,Inputs!$A$20:$G$29,5,FALSE)="Base Increase",VLOOKUP(I137,Inputs!$A$7:$G$16,5,FALSE),0),0),0)</f>
        <v>0</v>
      </c>
      <c r="R137" s="5">
        <f>IFERROR(IF(G137=1,IF(VLOOKUP(I137,Inputs!$A$20:$G$29,6,FALSE)="Base Increase",VLOOKUP(I137,Inputs!$A$7:$G$16,6,FALSE),0),0),0)</f>
        <v>0</v>
      </c>
      <c r="S137" s="5">
        <f>IFERROR(IF(H137=1,IF(VLOOKUP(I137,Inputs!$A$20:$G$29,7,FALSE)="Base Increase",VLOOKUP(I137,Inputs!$A$7:$G$16,7,FALSE),0),0),0)</f>
        <v>0</v>
      </c>
      <c r="T137" s="5">
        <f t="shared" si="12"/>
        <v>0</v>
      </c>
      <c r="U137" s="5">
        <f t="shared" si="13"/>
        <v>0</v>
      </c>
      <c r="V137" s="5">
        <f t="shared" si="14"/>
        <v>0</v>
      </c>
      <c r="W137" s="5">
        <f t="shared" si="15"/>
        <v>0</v>
      </c>
      <c r="X137" s="5">
        <f>IF(AND(I137&lt;=4,V137&gt;Inputs!$B$32),MAX(C137,Inputs!$B$32),V137)</f>
        <v>0</v>
      </c>
      <c r="Y137" s="5">
        <f>IF(AND(I137&lt;=4,W137&gt;Inputs!$B$32),MAX(C137,Inputs!$B$32),W137)</f>
        <v>0</v>
      </c>
      <c r="Z137" s="5">
        <f>IF(AND(I137&lt;=7,X137&gt;Inputs!$B$33),MAX(C137,Inputs!$B$33),X137)</f>
        <v>0</v>
      </c>
      <c r="AA137" s="5">
        <f>IF(W137&gt;Inputs!$B$34,Inputs!$B$34,Y137)</f>
        <v>0</v>
      </c>
      <c r="AB137" s="5">
        <f>IF(Z137&gt;Inputs!$B$34,Inputs!$B$34,Z137)</f>
        <v>0</v>
      </c>
      <c r="AC137" s="5">
        <f>IF(AA137&gt;Inputs!$B$34,Inputs!$B$34,AA137)</f>
        <v>0</v>
      </c>
      <c r="AD137" s="11">
        <f t="shared" si="16"/>
        <v>0</v>
      </c>
      <c r="AE137" s="11">
        <f t="shared" si="17"/>
        <v>0</v>
      </c>
    </row>
    <row r="138" spans="1:31" x14ac:dyDescent="0.25">
      <c r="A138" s="1">
        <f>'Salary and Rating'!A139</f>
        <v>0</v>
      </c>
      <c r="B138" s="1">
        <f>'Salary and Rating'!B139</f>
        <v>0</v>
      </c>
      <c r="C138" s="13">
        <f>'2013-2014'!AD138</f>
        <v>0</v>
      </c>
      <c r="D138" s="5">
        <v>1</v>
      </c>
      <c r="E138" s="5">
        <v>0</v>
      </c>
      <c r="F138" s="5">
        <v>0</v>
      </c>
      <c r="G138" s="5">
        <v>0</v>
      </c>
      <c r="H138" s="5">
        <v>0</v>
      </c>
      <c r="I138" s="5">
        <f>'Salary and Rating'!L139</f>
        <v>0</v>
      </c>
      <c r="J138" s="5">
        <f>IFERROR(IF(VLOOKUP(I138,Inputs!$A$20:$G$29,3,FALSE)="Stipend Award",VLOOKUP(I138,Inputs!$A$7:$G$16,3,FALSE),0),0)</f>
        <v>0</v>
      </c>
      <c r="K138" s="5">
        <f>IFERROR(IF(VLOOKUP(I138,Inputs!$A$20:$G$29,4,FALSE)="Stipend Award",VLOOKUP(I138,Inputs!$A$7:$G$16,4,FALSE),0),0)</f>
        <v>0</v>
      </c>
      <c r="L138" s="5">
        <f>IFERROR(IF(F138=1,IF(VLOOKUP(I138,Inputs!$A$20:$G$29,5,FALSE)="Stipend Award",VLOOKUP(I138,Inputs!$A$7:$G$16,5,FALSE),0),0),0)</f>
        <v>0</v>
      </c>
      <c r="M138" s="5">
        <f>IFERROR(IF(G138=1,IF(VLOOKUP(I138,Inputs!$A$20:$G$29,6,FALSE)="Stipend Award",VLOOKUP(I138,Inputs!$A$7:$G$16,6,FALSE),0),0),0)</f>
        <v>0</v>
      </c>
      <c r="N138" s="5">
        <f>IFERROR(IF(H138=1,IF(VLOOKUP(I138,Inputs!$A$20:$G$29,7,FALSE)="Stipend Award",VLOOKUP(I138,Inputs!$A$7:$G$16,7,FALSE),0),0),0)</f>
        <v>0</v>
      </c>
      <c r="O138" s="5">
        <f>IFERROR(IF(VLOOKUP(I138,Inputs!$A$20:$G$29,3,FALSE)="Base Increase",VLOOKUP(I138,Inputs!$A$7:$G$16,3,FALSE),0),0)</f>
        <v>0</v>
      </c>
      <c r="P138" s="5">
        <f>IFERROR(IF(VLOOKUP(I138,Inputs!$A$20:$G$29,4,FALSE)="Base Increase",VLOOKUP(I138,Inputs!$A$7:$G$16,4,FALSE),0),0)</f>
        <v>0</v>
      </c>
      <c r="Q138" s="5">
        <f>IFERROR(IF(F138=1,IF(VLOOKUP(I138,Inputs!$A$20:$G$29,5,FALSE)="Base Increase",VLOOKUP(I138,Inputs!$A$7:$G$16,5,FALSE),0),0),0)</f>
        <v>0</v>
      </c>
      <c r="R138" s="5">
        <f>IFERROR(IF(G138=1,IF(VLOOKUP(I138,Inputs!$A$20:$G$29,6,FALSE)="Base Increase",VLOOKUP(I138,Inputs!$A$7:$G$16,6,FALSE),0),0),0)</f>
        <v>0</v>
      </c>
      <c r="S138" s="5">
        <f>IFERROR(IF(H138=1,IF(VLOOKUP(I138,Inputs!$A$20:$G$29,7,FALSE)="Base Increase",VLOOKUP(I138,Inputs!$A$7:$G$16,7,FALSE),0),0),0)</f>
        <v>0</v>
      </c>
      <c r="T138" s="5">
        <f t="shared" si="12"/>
        <v>0</v>
      </c>
      <c r="U138" s="5">
        <f t="shared" si="13"/>
        <v>0</v>
      </c>
      <c r="V138" s="5">
        <f t="shared" si="14"/>
        <v>0</v>
      </c>
      <c r="W138" s="5">
        <f t="shared" si="15"/>
        <v>0</v>
      </c>
      <c r="X138" s="5">
        <f>IF(AND(I138&lt;=4,V138&gt;Inputs!$B$32),MAX(C138,Inputs!$B$32),V138)</f>
        <v>0</v>
      </c>
      <c r="Y138" s="5">
        <f>IF(AND(I138&lt;=4,W138&gt;Inputs!$B$32),MAX(C138,Inputs!$B$32),W138)</f>
        <v>0</v>
      </c>
      <c r="Z138" s="5">
        <f>IF(AND(I138&lt;=7,X138&gt;Inputs!$B$33),MAX(C138,Inputs!$B$33),X138)</f>
        <v>0</v>
      </c>
      <c r="AA138" s="5">
        <f>IF(W138&gt;Inputs!$B$34,Inputs!$B$34,Y138)</f>
        <v>0</v>
      </c>
      <c r="AB138" s="5">
        <f>IF(Z138&gt;Inputs!$B$34,Inputs!$B$34,Z138)</f>
        <v>0</v>
      </c>
      <c r="AC138" s="5">
        <f>IF(AA138&gt;Inputs!$B$34,Inputs!$B$34,AA138)</f>
        <v>0</v>
      </c>
      <c r="AD138" s="11">
        <f t="shared" si="16"/>
        <v>0</v>
      </c>
      <c r="AE138" s="11">
        <f t="shared" si="17"/>
        <v>0</v>
      </c>
    </row>
    <row r="139" spans="1:31" x14ac:dyDescent="0.25">
      <c r="A139" s="1">
        <f>'Salary and Rating'!A140</f>
        <v>0</v>
      </c>
      <c r="B139" s="1">
        <f>'Salary and Rating'!B140</f>
        <v>0</v>
      </c>
      <c r="C139" s="13">
        <f>'2013-2014'!AD139</f>
        <v>0</v>
      </c>
      <c r="D139" s="5">
        <v>1</v>
      </c>
      <c r="E139" s="5">
        <v>0</v>
      </c>
      <c r="F139" s="5">
        <v>0</v>
      </c>
      <c r="G139" s="5">
        <v>0</v>
      </c>
      <c r="H139" s="5">
        <v>0</v>
      </c>
      <c r="I139" s="5">
        <f>'Salary and Rating'!L140</f>
        <v>0</v>
      </c>
      <c r="J139" s="5">
        <f>IFERROR(IF(VLOOKUP(I139,Inputs!$A$20:$G$29,3,FALSE)="Stipend Award",VLOOKUP(I139,Inputs!$A$7:$G$16,3,FALSE),0),0)</f>
        <v>0</v>
      </c>
      <c r="K139" s="5">
        <f>IFERROR(IF(VLOOKUP(I139,Inputs!$A$20:$G$29,4,FALSE)="Stipend Award",VLOOKUP(I139,Inputs!$A$7:$G$16,4,FALSE),0),0)</f>
        <v>0</v>
      </c>
      <c r="L139" s="5">
        <f>IFERROR(IF(F139=1,IF(VLOOKUP(I139,Inputs!$A$20:$G$29,5,FALSE)="Stipend Award",VLOOKUP(I139,Inputs!$A$7:$G$16,5,FALSE),0),0),0)</f>
        <v>0</v>
      </c>
      <c r="M139" s="5">
        <f>IFERROR(IF(G139=1,IF(VLOOKUP(I139,Inputs!$A$20:$G$29,6,FALSE)="Stipend Award",VLOOKUP(I139,Inputs!$A$7:$G$16,6,FALSE),0),0),0)</f>
        <v>0</v>
      </c>
      <c r="N139" s="5">
        <f>IFERROR(IF(H139=1,IF(VLOOKUP(I139,Inputs!$A$20:$G$29,7,FALSE)="Stipend Award",VLOOKUP(I139,Inputs!$A$7:$G$16,7,FALSE),0),0),0)</f>
        <v>0</v>
      </c>
      <c r="O139" s="5">
        <f>IFERROR(IF(VLOOKUP(I139,Inputs!$A$20:$G$29,3,FALSE)="Base Increase",VLOOKUP(I139,Inputs!$A$7:$G$16,3,FALSE),0),0)</f>
        <v>0</v>
      </c>
      <c r="P139" s="5">
        <f>IFERROR(IF(VLOOKUP(I139,Inputs!$A$20:$G$29,4,FALSE)="Base Increase",VLOOKUP(I139,Inputs!$A$7:$G$16,4,FALSE),0),0)</f>
        <v>0</v>
      </c>
      <c r="Q139" s="5">
        <f>IFERROR(IF(F139=1,IF(VLOOKUP(I139,Inputs!$A$20:$G$29,5,FALSE)="Base Increase",VLOOKUP(I139,Inputs!$A$7:$G$16,5,FALSE),0),0),0)</f>
        <v>0</v>
      </c>
      <c r="R139" s="5">
        <f>IFERROR(IF(G139=1,IF(VLOOKUP(I139,Inputs!$A$20:$G$29,6,FALSE)="Base Increase",VLOOKUP(I139,Inputs!$A$7:$G$16,6,FALSE),0),0),0)</f>
        <v>0</v>
      </c>
      <c r="S139" s="5">
        <f>IFERROR(IF(H139=1,IF(VLOOKUP(I139,Inputs!$A$20:$G$29,7,FALSE)="Base Increase",VLOOKUP(I139,Inputs!$A$7:$G$16,7,FALSE),0),0),0)</f>
        <v>0</v>
      </c>
      <c r="T139" s="5">
        <f t="shared" si="12"/>
        <v>0</v>
      </c>
      <c r="U139" s="5">
        <f t="shared" si="13"/>
        <v>0</v>
      </c>
      <c r="V139" s="5">
        <f t="shared" si="14"/>
        <v>0</v>
      </c>
      <c r="W139" s="5">
        <f t="shared" si="15"/>
        <v>0</v>
      </c>
      <c r="X139" s="5">
        <f>IF(AND(I139&lt;=4,V139&gt;Inputs!$B$32),MAX(C139,Inputs!$B$32),V139)</f>
        <v>0</v>
      </c>
      <c r="Y139" s="5">
        <f>IF(AND(I139&lt;=4,W139&gt;Inputs!$B$32),MAX(C139,Inputs!$B$32),W139)</f>
        <v>0</v>
      </c>
      <c r="Z139" s="5">
        <f>IF(AND(I139&lt;=7,X139&gt;Inputs!$B$33),MAX(C139,Inputs!$B$33),X139)</f>
        <v>0</v>
      </c>
      <c r="AA139" s="5">
        <f>IF(W139&gt;Inputs!$B$34,Inputs!$B$34,Y139)</f>
        <v>0</v>
      </c>
      <c r="AB139" s="5">
        <f>IF(Z139&gt;Inputs!$B$34,Inputs!$B$34,Z139)</f>
        <v>0</v>
      </c>
      <c r="AC139" s="5">
        <f>IF(AA139&gt;Inputs!$B$34,Inputs!$B$34,AA139)</f>
        <v>0</v>
      </c>
      <c r="AD139" s="11">
        <f t="shared" si="16"/>
        <v>0</v>
      </c>
      <c r="AE139" s="11">
        <f t="shared" si="17"/>
        <v>0</v>
      </c>
    </row>
    <row r="140" spans="1:31" x14ac:dyDescent="0.25">
      <c r="A140" s="1">
        <f>'Salary and Rating'!A141</f>
        <v>0</v>
      </c>
      <c r="B140" s="1">
        <f>'Salary and Rating'!B141</f>
        <v>0</v>
      </c>
      <c r="C140" s="13">
        <f>'2013-2014'!AD140</f>
        <v>0</v>
      </c>
      <c r="D140" s="5">
        <v>1</v>
      </c>
      <c r="E140" s="5">
        <v>0</v>
      </c>
      <c r="F140" s="5">
        <v>0</v>
      </c>
      <c r="G140" s="5">
        <v>0</v>
      </c>
      <c r="H140" s="5">
        <v>0</v>
      </c>
      <c r="I140" s="5">
        <f>'Salary and Rating'!L141</f>
        <v>0</v>
      </c>
      <c r="J140" s="5">
        <f>IFERROR(IF(VLOOKUP(I140,Inputs!$A$20:$G$29,3,FALSE)="Stipend Award",VLOOKUP(I140,Inputs!$A$7:$G$16,3,FALSE),0),0)</f>
        <v>0</v>
      </c>
      <c r="K140" s="5">
        <f>IFERROR(IF(VLOOKUP(I140,Inputs!$A$20:$G$29,4,FALSE)="Stipend Award",VLOOKUP(I140,Inputs!$A$7:$G$16,4,FALSE),0),0)</f>
        <v>0</v>
      </c>
      <c r="L140" s="5">
        <f>IFERROR(IF(F140=1,IF(VLOOKUP(I140,Inputs!$A$20:$G$29,5,FALSE)="Stipend Award",VLOOKUP(I140,Inputs!$A$7:$G$16,5,FALSE),0),0),0)</f>
        <v>0</v>
      </c>
      <c r="M140" s="5">
        <f>IFERROR(IF(G140=1,IF(VLOOKUP(I140,Inputs!$A$20:$G$29,6,FALSE)="Stipend Award",VLOOKUP(I140,Inputs!$A$7:$G$16,6,FALSE),0),0),0)</f>
        <v>0</v>
      </c>
      <c r="N140" s="5">
        <f>IFERROR(IF(H140=1,IF(VLOOKUP(I140,Inputs!$A$20:$G$29,7,FALSE)="Stipend Award",VLOOKUP(I140,Inputs!$A$7:$G$16,7,FALSE),0),0),0)</f>
        <v>0</v>
      </c>
      <c r="O140" s="5">
        <f>IFERROR(IF(VLOOKUP(I140,Inputs!$A$20:$G$29,3,FALSE)="Base Increase",VLOOKUP(I140,Inputs!$A$7:$G$16,3,FALSE),0),0)</f>
        <v>0</v>
      </c>
      <c r="P140" s="5">
        <f>IFERROR(IF(VLOOKUP(I140,Inputs!$A$20:$G$29,4,FALSE)="Base Increase",VLOOKUP(I140,Inputs!$A$7:$G$16,4,FALSE),0),0)</f>
        <v>0</v>
      </c>
      <c r="Q140" s="5">
        <f>IFERROR(IF(F140=1,IF(VLOOKUP(I140,Inputs!$A$20:$G$29,5,FALSE)="Base Increase",VLOOKUP(I140,Inputs!$A$7:$G$16,5,FALSE),0),0),0)</f>
        <v>0</v>
      </c>
      <c r="R140" s="5">
        <f>IFERROR(IF(G140=1,IF(VLOOKUP(I140,Inputs!$A$20:$G$29,6,FALSE)="Base Increase",VLOOKUP(I140,Inputs!$A$7:$G$16,6,FALSE),0),0),0)</f>
        <v>0</v>
      </c>
      <c r="S140" s="5">
        <f>IFERROR(IF(H140=1,IF(VLOOKUP(I140,Inputs!$A$20:$G$29,7,FALSE)="Base Increase",VLOOKUP(I140,Inputs!$A$7:$G$16,7,FALSE),0),0),0)</f>
        <v>0</v>
      </c>
      <c r="T140" s="5">
        <f t="shared" si="12"/>
        <v>0</v>
      </c>
      <c r="U140" s="5">
        <f t="shared" si="13"/>
        <v>0</v>
      </c>
      <c r="V140" s="5">
        <f t="shared" si="14"/>
        <v>0</v>
      </c>
      <c r="W140" s="5">
        <f t="shared" si="15"/>
        <v>0</v>
      </c>
      <c r="X140" s="5">
        <f>IF(AND(I140&lt;=4,V140&gt;Inputs!$B$32),MAX(C140,Inputs!$B$32),V140)</f>
        <v>0</v>
      </c>
      <c r="Y140" s="5">
        <f>IF(AND(I140&lt;=4,W140&gt;Inputs!$B$32),MAX(C140,Inputs!$B$32),W140)</f>
        <v>0</v>
      </c>
      <c r="Z140" s="5">
        <f>IF(AND(I140&lt;=7,X140&gt;Inputs!$B$33),MAX(C140,Inputs!$B$33),X140)</f>
        <v>0</v>
      </c>
      <c r="AA140" s="5">
        <f>IF(W140&gt;Inputs!$B$34,Inputs!$B$34,Y140)</f>
        <v>0</v>
      </c>
      <c r="AB140" s="5">
        <f>IF(Z140&gt;Inputs!$B$34,Inputs!$B$34,Z140)</f>
        <v>0</v>
      </c>
      <c r="AC140" s="5">
        <f>IF(AA140&gt;Inputs!$B$34,Inputs!$B$34,AA140)</f>
        <v>0</v>
      </c>
      <c r="AD140" s="11">
        <f t="shared" si="16"/>
        <v>0</v>
      </c>
      <c r="AE140" s="11">
        <f t="shared" si="17"/>
        <v>0</v>
      </c>
    </row>
    <row r="141" spans="1:31" x14ac:dyDescent="0.25">
      <c r="A141" s="1">
        <f>'Salary and Rating'!A142</f>
        <v>0</v>
      </c>
      <c r="B141" s="1">
        <f>'Salary and Rating'!B142</f>
        <v>0</v>
      </c>
      <c r="C141" s="13">
        <f>'2013-2014'!AD141</f>
        <v>0</v>
      </c>
      <c r="D141" s="5">
        <v>1</v>
      </c>
      <c r="E141" s="5">
        <v>0</v>
      </c>
      <c r="F141" s="5">
        <v>0</v>
      </c>
      <c r="G141" s="5">
        <v>0</v>
      </c>
      <c r="H141" s="5">
        <v>0</v>
      </c>
      <c r="I141" s="5">
        <f>'Salary and Rating'!L142</f>
        <v>0</v>
      </c>
      <c r="J141" s="5">
        <f>IFERROR(IF(VLOOKUP(I141,Inputs!$A$20:$G$29,3,FALSE)="Stipend Award",VLOOKUP(I141,Inputs!$A$7:$G$16,3,FALSE),0),0)</f>
        <v>0</v>
      </c>
      <c r="K141" s="5">
        <f>IFERROR(IF(VLOOKUP(I141,Inputs!$A$20:$G$29,4,FALSE)="Stipend Award",VLOOKUP(I141,Inputs!$A$7:$G$16,4,FALSE),0),0)</f>
        <v>0</v>
      </c>
      <c r="L141" s="5">
        <f>IFERROR(IF(F141=1,IF(VLOOKUP(I141,Inputs!$A$20:$G$29,5,FALSE)="Stipend Award",VLOOKUP(I141,Inputs!$A$7:$G$16,5,FALSE),0),0),0)</f>
        <v>0</v>
      </c>
      <c r="M141" s="5">
        <f>IFERROR(IF(G141=1,IF(VLOOKUP(I141,Inputs!$A$20:$G$29,6,FALSE)="Stipend Award",VLOOKUP(I141,Inputs!$A$7:$G$16,6,FALSE),0),0),0)</f>
        <v>0</v>
      </c>
      <c r="N141" s="5">
        <f>IFERROR(IF(H141=1,IF(VLOOKUP(I141,Inputs!$A$20:$G$29,7,FALSE)="Stipend Award",VLOOKUP(I141,Inputs!$A$7:$G$16,7,FALSE),0),0),0)</f>
        <v>0</v>
      </c>
      <c r="O141" s="5">
        <f>IFERROR(IF(VLOOKUP(I141,Inputs!$A$20:$G$29,3,FALSE)="Base Increase",VLOOKUP(I141,Inputs!$A$7:$G$16,3,FALSE),0),0)</f>
        <v>0</v>
      </c>
      <c r="P141" s="5">
        <f>IFERROR(IF(VLOOKUP(I141,Inputs!$A$20:$G$29,4,FALSE)="Base Increase",VLOOKUP(I141,Inputs!$A$7:$G$16,4,FALSE),0),0)</f>
        <v>0</v>
      </c>
      <c r="Q141" s="5">
        <f>IFERROR(IF(F141=1,IF(VLOOKUP(I141,Inputs!$A$20:$G$29,5,FALSE)="Base Increase",VLOOKUP(I141,Inputs!$A$7:$G$16,5,FALSE),0),0),0)</f>
        <v>0</v>
      </c>
      <c r="R141" s="5">
        <f>IFERROR(IF(G141=1,IF(VLOOKUP(I141,Inputs!$A$20:$G$29,6,FALSE)="Base Increase",VLOOKUP(I141,Inputs!$A$7:$G$16,6,FALSE),0),0),0)</f>
        <v>0</v>
      </c>
      <c r="S141" s="5">
        <f>IFERROR(IF(H141=1,IF(VLOOKUP(I141,Inputs!$A$20:$G$29,7,FALSE)="Base Increase",VLOOKUP(I141,Inputs!$A$7:$G$16,7,FALSE),0),0),0)</f>
        <v>0</v>
      </c>
      <c r="T141" s="5">
        <f t="shared" si="12"/>
        <v>0</v>
      </c>
      <c r="U141" s="5">
        <f t="shared" si="13"/>
        <v>0</v>
      </c>
      <c r="V141" s="5">
        <f t="shared" si="14"/>
        <v>0</v>
      </c>
      <c r="W141" s="5">
        <f t="shared" si="15"/>
        <v>0</v>
      </c>
      <c r="X141" s="5">
        <f>IF(AND(I141&lt;=4,V141&gt;Inputs!$B$32),MAX(C141,Inputs!$B$32),V141)</f>
        <v>0</v>
      </c>
      <c r="Y141" s="5">
        <f>IF(AND(I141&lt;=4,W141&gt;Inputs!$B$32),MAX(C141,Inputs!$B$32),W141)</f>
        <v>0</v>
      </c>
      <c r="Z141" s="5">
        <f>IF(AND(I141&lt;=7,X141&gt;Inputs!$B$33),MAX(C141,Inputs!$B$33),X141)</f>
        <v>0</v>
      </c>
      <c r="AA141" s="5">
        <f>IF(W141&gt;Inputs!$B$34,Inputs!$B$34,Y141)</f>
        <v>0</v>
      </c>
      <c r="AB141" s="5">
        <f>IF(Z141&gt;Inputs!$B$34,Inputs!$B$34,Z141)</f>
        <v>0</v>
      </c>
      <c r="AC141" s="5">
        <f>IF(AA141&gt;Inputs!$B$34,Inputs!$B$34,AA141)</f>
        <v>0</v>
      </c>
      <c r="AD141" s="11">
        <f t="shared" si="16"/>
        <v>0</v>
      </c>
      <c r="AE141" s="11">
        <f t="shared" si="17"/>
        <v>0</v>
      </c>
    </row>
    <row r="142" spans="1:31" x14ac:dyDescent="0.25">
      <c r="A142" s="1">
        <f>'Salary and Rating'!A143</f>
        <v>0</v>
      </c>
      <c r="B142" s="1">
        <f>'Salary and Rating'!B143</f>
        <v>0</v>
      </c>
      <c r="C142" s="13">
        <f>'2013-2014'!AD142</f>
        <v>0</v>
      </c>
      <c r="D142" s="5">
        <v>1</v>
      </c>
      <c r="E142" s="5">
        <v>0</v>
      </c>
      <c r="F142" s="5">
        <v>0</v>
      </c>
      <c r="G142" s="5">
        <v>0</v>
      </c>
      <c r="H142" s="5">
        <v>0</v>
      </c>
      <c r="I142" s="5">
        <f>'Salary and Rating'!L143</f>
        <v>0</v>
      </c>
      <c r="J142" s="5">
        <f>IFERROR(IF(VLOOKUP(I142,Inputs!$A$20:$G$29,3,FALSE)="Stipend Award",VLOOKUP(I142,Inputs!$A$7:$G$16,3,FALSE),0),0)</f>
        <v>0</v>
      </c>
      <c r="K142" s="5">
        <f>IFERROR(IF(VLOOKUP(I142,Inputs!$A$20:$G$29,4,FALSE)="Stipend Award",VLOOKUP(I142,Inputs!$A$7:$G$16,4,FALSE),0),0)</f>
        <v>0</v>
      </c>
      <c r="L142" s="5">
        <f>IFERROR(IF(F142=1,IF(VLOOKUP(I142,Inputs!$A$20:$G$29,5,FALSE)="Stipend Award",VLOOKUP(I142,Inputs!$A$7:$G$16,5,FALSE),0),0),0)</f>
        <v>0</v>
      </c>
      <c r="M142" s="5">
        <f>IFERROR(IF(G142=1,IF(VLOOKUP(I142,Inputs!$A$20:$G$29,6,FALSE)="Stipend Award",VLOOKUP(I142,Inputs!$A$7:$G$16,6,FALSE),0),0),0)</f>
        <v>0</v>
      </c>
      <c r="N142" s="5">
        <f>IFERROR(IF(H142=1,IF(VLOOKUP(I142,Inputs!$A$20:$G$29,7,FALSE)="Stipend Award",VLOOKUP(I142,Inputs!$A$7:$G$16,7,FALSE),0),0),0)</f>
        <v>0</v>
      </c>
      <c r="O142" s="5">
        <f>IFERROR(IF(VLOOKUP(I142,Inputs!$A$20:$G$29,3,FALSE)="Base Increase",VLOOKUP(I142,Inputs!$A$7:$G$16,3,FALSE),0),0)</f>
        <v>0</v>
      </c>
      <c r="P142" s="5">
        <f>IFERROR(IF(VLOOKUP(I142,Inputs!$A$20:$G$29,4,FALSE)="Base Increase",VLOOKUP(I142,Inputs!$A$7:$G$16,4,FALSE),0),0)</f>
        <v>0</v>
      </c>
      <c r="Q142" s="5">
        <f>IFERROR(IF(F142=1,IF(VLOOKUP(I142,Inputs!$A$20:$G$29,5,FALSE)="Base Increase",VLOOKUP(I142,Inputs!$A$7:$G$16,5,FALSE),0),0),0)</f>
        <v>0</v>
      </c>
      <c r="R142" s="5">
        <f>IFERROR(IF(G142=1,IF(VLOOKUP(I142,Inputs!$A$20:$G$29,6,FALSE)="Base Increase",VLOOKUP(I142,Inputs!$A$7:$G$16,6,FALSE),0),0),0)</f>
        <v>0</v>
      </c>
      <c r="S142" s="5">
        <f>IFERROR(IF(H142=1,IF(VLOOKUP(I142,Inputs!$A$20:$G$29,7,FALSE)="Base Increase",VLOOKUP(I142,Inputs!$A$7:$G$16,7,FALSE),0),0),0)</f>
        <v>0</v>
      </c>
      <c r="T142" s="5">
        <f t="shared" si="12"/>
        <v>0</v>
      </c>
      <c r="U142" s="5">
        <f t="shared" si="13"/>
        <v>0</v>
      </c>
      <c r="V142" s="5">
        <f t="shared" si="14"/>
        <v>0</v>
      </c>
      <c r="W142" s="5">
        <f t="shared" si="15"/>
        <v>0</v>
      </c>
      <c r="X142" s="5">
        <f>IF(AND(I142&lt;=4,V142&gt;Inputs!$B$32),MAX(C142,Inputs!$B$32),V142)</f>
        <v>0</v>
      </c>
      <c r="Y142" s="5">
        <f>IF(AND(I142&lt;=4,W142&gt;Inputs!$B$32),MAX(C142,Inputs!$B$32),W142)</f>
        <v>0</v>
      </c>
      <c r="Z142" s="5">
        <f>IF(AND(I142&lt;=7,X142&gt;Inputs!$B$33),MAX(C142,Inputs!$B$33),X142)</f>
        <v>0</v>
      </c>
      <c r="AA142" s="5">
        <f>IF(W142&gt;Inputs!$B$34,Inputs!$B$34,Y142)</f>
        <v>0</v>
      </c>
      <c r="AB142" s="5">
        <f>IF(Z142&gt;Inputs!$B$34,Inputs!$B$34,Z142)</f>
        <v>0</v>
      </c>
      <c r="AC142" s="5">
        <f>IF(AA142&gt;Inputs!$B$34,Inputs!$B$34,AA142)</f>
        <v>0</v>
      </c>
      <c r="AD142" s="11">
        <f t="shared" si="16"/>
        <v>0</v>
      </c>
      <c r="AE142" s="11">
        <f t="shared" si="17"/>
        <v>0</v>
      </c>
    </row>
    <row r="143" spans="1:31" x14ac:dyDescent="0.25">
      <c r="A143" s="1">
        <f>'Salary and Rating'!A144</f>
        <v>0</v>
      </c>
      <c r="B143" s="1">
        <f>'Salary and Rating'!B144</f>
        <v>0</v>
      </c>
      <c r="C143" s="13">
        <f>'2013-2014'!AD143</f>
        <v>0</v>
      </c>
      <c r="D143" s="5">
        <v>1</v>
      </c>
      <c r="E143" s="5">
        <v>0</v>
      </c>
      <c r="F143" s="5">
        <v>0</v>
      </c>
      <c r="G143" s="5">
        <v>0</v>
      </c>
      <c r="H143" s="5">
        <v>0</v>
      </c>
      <c r="I143" s="5">
        <f>'Salary and Rating'!L144</f>
        <v>0</v>
      </c>
      <c r="J143" s="5">
        <f>IFERROR(IF(VLOOKUP(I143,Inputs!$A$20:$G$29,3,FALSE)="Stipend Award",VLOOKUP(I143,Inputs!$A$7:$G$16,3,FALSE),0),0)</f>
        <v>0</v>
      </c>
      <c r="K143" s="5">
        <f>IFERROR(IF(VLOOKUP(I143,Inputs!$A$20:$G$29,4,FALSE)="Stipend Award",VLOOKUP(I143,Inputs!$A$7:$G$16,4,FALSE),0),0)</f>
        <v>0</v>
      </c>
      <c r="L143" s="5">
        <f>IFERROR(IF(F143=1,IF(VLOOKUP(I143,Inputs!$A$20:$G$29,5,FALSE)="Stipend Award",VLOOKUP(I143,Inputs!$A$7:$G$16,5,FALSE),0),0),0)</f>
        <v>0</v>
      </c>
      <c r="M143" s="5">
        <f>IFERROR(IF(G143=1,IF(VLOOKUP(I143,Inputs!$A$20:$G$29,6,FALSE)="Stipend Award",VLOOKUP(I143,Inputs!$A$7:$G$16,6,FALSE),0),0),0)</f>
        <v>0</v>
      </c>
      <c r="N143" s="5">
        <f>IFERROR(IF(H143=1,IF(VLOOKUP(I143,Inputs!$A$20:$G$29,7,FALSE)="Stipend Award",VLOOKUP(I143,Inputs!$A$7:$G$16,7,FALSE),0),0),0)</f>
        <v>0</v>
      </c>
      <c r="O143" s="5">
        <f>IFERROR(IF(VLOOKUP(I143,Inputs!$A$20:$G$29,3,FALSE)="Base Increase",VLOOKUP(I143,Inputs!$A$7:$G$16,3,FALSE),0),0)</f>
        <v>0</v>
      </c>
      <c r="P143" s="5">
        <f>IFERROR(IF(VLOOKUP(I143,Inputs!$A$20:$G$29,4,FALSE)="Base Increase",VLOOKUP(I143,Inputs!$A$7:$G$16,4,FALSE),0),0)</f>
        <v>0</v>
      </c>
      <c r="Q143" s="5">
        <f>IFERROR(IF(F143=1,IF(VLOOKUP(I143,Inputs!$A$20:$G$29,5,FALSE)="Base Increase",VLOOKUP(I143,Inputs!$A$7:$G$16,5,FALSE),0),0),0)</f>
        <v>0</v>
      </c>
      <c r="R143" s="5">
        <f>IFERROR(IF(G143=1,IF(VLOOKUP(I143,Inputs!$A$20:$G$29,6,FALSE)="Base Increase",VLOOKUP(I143,Inputs!$A$7:$G$16,6,FALSE),0),0),0)</f>
        <v>0</v>
      </c>
      <c r="S143" s="5">
        <f>IFERROR(IF(H143=1,IF(VLOOKUP(I143,Inputs!$A$20:$G$29,7,FALSE)="Base Increase",VLOOKUP(I143,Inputs!$A$7:$G$16,7,FALSE),0),0),0)</f>
        <v>0</v>
      </c>
      <c r="T143" s="5">
        <f t="shared" si="12"/>
        <v>0</v>
      </c>
      <c r="U143" s="5">
        <f t="shared" si="13"/>
        <v>0</v>
      </c>
      <c r="V143" s="5">
        <f t="shared" si="14"/>
        <v>0</v>
      </c>
      <c r="W143" s="5">
        <f t="shared" si="15"/>
        <v>0</v>
      </c>
      <c r="X143" s="5">
        <f>IF(AND(I143&lt;=4,V143&gt;Inputs!$B$32),MAX(C143,Inputs!$B$32),V143)</f>
        <v>0</v>
      </c>
      <c r="Y143" s="5">
        <f>IF(AND(I143&lt;=4,W143&gt;Inputs!$B$32),MAX(C143,Inputs!$B$32),W143)</f>
        <v>0</v>
      </c>
      <c r="Z143" s="5">
        <f>IF(AND(I143&lt;=7,X143&gt;Inputs!$B$33),MAX(C143,Inputs!$B$33),X143)</f>
        <v>0</v>
      </c>
      <c r="AA143" s="5">
        <f>IF(W143&gt;Inputs!$B$34,Inputs!$B$34,Y143)</f>
        <v>0</v>
      </c>
      <c r="AB143" s="5">
        <f>IF(Z143&gt;Inputs!$B$34,Inputs!$B$34,Z143)</f>
        <v>0</v>
      </c>
      <c r="AC143" s="5">
        <f>IF(AA143&gt;Inputs!$B$34,Inputs!$B$34,AA143)</f>
        <v>0</v>
      </c>
      <c r="AD143" s="11">
        <f t="shared" si="16"/>
        <v>0</v>
      </c>
      <c r="AE143" s="11">
        <f t="shared" si="17"/>
        <v>0</v>
      </c>
    </row>
    <row r="144" spans="1:31" x14ac:dyDescent="0.25">
      <c r="A144" s="1">
        <f>'Salary and Rating'!A145</f>
        <v>0</v>
      </c>
      <c r="B144" s="1">
        <f>'Salary and Rating'!B145</f>
        <v>0</v>
      </c>
      <c r="C144" s="13">
        <f>'2013-2014'!AD144</f>
        <v>0</v>
      </c>
      <c r="D144" s="5">
        <v>1</v>
      </c>
      <c r="E144" s="5">
        <v>0</v>
      </c>
      <c r="F144" s="5">
        <v>0</v>
      </c>
      <c r="G144" s="5">
        <v>0</v>
      </c>
      <c r="H144" s="5">
        <v>0</v>
      </c>
      <c r="I144" s="5">
        <f>'Salary and Rating'!L145</f>
        <v>0</v>
      </c>
      <c r="J144" s="5">
        <f>IFERROR(IF(VLOOKUP(I144,Inputs!$A$20:$G$29,3,FALSE)="Stipend Award",VLOOKUP(I144,Inputs!$A$7:$G$16,3,FALSE),0),0)</f>
        <v>0</v>
      </c>
      <c r="K144" s="5">
        <f>IFERROR(IF(VLOOKUP(I144,Inputs!$A$20:$G$29,4,FALSE)="Stipend Award",VLOOKUP(I144,Inputs!$A$7:$G$16,4,FALSE),0),0)</f>
        <v>0</v>
      </c>
      <c r="L144" s="5">
        <f>IFERROR(IF(F144=1,IF(VLOOKUP(I144,Inputs!$A$20:$G$29,5,FALSE)="Stipend Award",VLOOKUP(I144,Inputs!$A$7:$G$16,5,FALSE),0),0),0)</f>
        <v>0</v>
      </c>
      <c r="M144" s="5">
        <f>IFERROR(IF(G144=1,IF(VLOOKUP(I144,Inputs!$A$20:$G$29,6,FALSE)="Stipend Award",VLOOKUP(I144,Inputs!$A$7:$G$16,6,FALSE),0),0),0)</f>
        <v>0</v>
      </c>
      <c r="N144" s="5">
        <f>IFERROR(IF(H144=1,IF(VLOOKUP(I144,Inputs!$A$20:$G$29,7,FALSE)="Stipend Award",VLOOKUP(I144,Inputs!$A$7:$G$16,7,FALSE),0),0),0)</f>
        <v>0</v>
      </c>
      <c r="O144" s="5">
        <f>IFERROR(IF(VLOOKUP(I144,Inputs!$A$20:$G$29,3,FALSE)="Base Increase",VLOOKUP(I144,Inputs!$A$7:$G$16,3,FALSE),0),0)</f>
        <v>0</v>
      </c>
      <c r="P144" s="5">
        <f>IFERROR(IF(VLOOKUP(I144,Inputs!$A$20:$G$29,4,FALSE)="Base Increase",VLOOKUP(I144,Inputs!$A$7:$G$16,4,FALSE),0),0)</f>
        <v>0</v>
      </c>
      <c r="Q144" s="5">
        <f>IFERROR(IF(F144=1,IF(VLOOKUP(I144,Inputs!$A$20:$G$29,5,FALSE)="Base Increase",VLOOKUP(I144,Inputs!$A$7:$G$16,5,FALSE),0),0),0)</f>
        <v>0</v>
      </c>
      <c r="R144" s="5">
        <f>IFERROR(IF(G144=1,IF(VLOOKUP(I144,Inputs!$A$20:$G$29,6,FALSE)="Base Increase",VLOOKUP(I144,Inputs!$A$7:$G$16,6,FALSE),0),0),0)</f>
        <v>0</v>
      </c>
      <c r="S144" s="5">
        <f>IFERROR(IF(H144=1,IF(VLOOKUP(I144,Inputs!$A$20:$G$29,7,FALSE)="Base Increase",VLOOKUP(I144,Inputs!$A$7:$G$16,7,FALSE),0),0),0)</f>
        <v>0</v>
      </c>
      <c r="T144" s="5">
        <f t="shared" si="12"/>
        <v>0</v>
      </c>
      <c r="U144" s="5">
        <f t="shared" si="13"/>
        <v>0</v>
      </c>
      <c r="V144" s="5">
        <f t="shared" si="14"/>
        <v>0</v>
      </c>
      <c r="W144" s="5">
        <f t="shared" si="15"/>
        <v>0</v>
      </c>
      <c r="X144" s="5">
        <f>IF(AND(I144&lt;=4,V144&gt;Inputs!$B$32),MAX(C144,Inputs!$B$32),V144)</f>
        <v>0</v>
      </c>
      <c r="Y144" s="5">
        <f>IF(AND(I144&lt;=4,W144&gt;Inputs!$B$32),MAX(C144,Inputs!$B$32),W144)</f>
        <v>0</v>
      </c>
      <c r="Z144" s="5">
        <f>IF(AND(I144&lt;=7,X144&gt;Inputs!$B$33),MAX(C144,Inputs!$B$33),X144)</f>
        <v>0</v>
      </c>
      <c r="AA144" s="5">
        <f>IF(W144&gt;Inputs!$B$34,Inputs!$B$34,Y144)</f>
        <v>0</v>
      </c>
      <c r="AB144" s="5">
        <f>IF(Z144&gt;Inputs!$B$34,Inputs!$B$34,Z144)</f>
        <v>0</v>
      </c>
      <c r="AC144" s="5">
        <f>IF(AA144&gt;Inputs!$B$34,Inputs!$B$34,AA144)</f>
        <v>0</v>
      </c>
      <c r="AD144" s="11">
        <f t="shared" si="16"/>
        <v>0</v>
      </c>
      <c r="AE144" s="11">
        <f t="shared" si="17"/>
        <v>0</v>
      </c>
    </row>
    <row r="145" spans="1:31" x14ac:dyDescent="0.25">
      <c r="A145" s="1">
        <f>'Salary and Rating'!A146</f>
        <v>0</v>
      </c>
      <c r="B145" s="1">
        <f>'Salary and Rating'!B146</f>
        <v>0</v>
      </c>
      <c r="C145" s="13">
        <f>'2013-2014'!AD145</f>
        <v>0</v>
      </c>
      <c r="D145" s="5">
        <v>1</v>
      </c>
      <c r="E145" s="5">
        <v>0</v>
      </c>
      <c r="F145" s="5">
        <v>0</v>
      </c>
      <c r="G145" s="5">
        <v>0</v>
      </c>
      <c r="H145" s="5">
        <v>0</v>
      </c>
      <c r="I145" s="5">
        <f>'Salary and Rating'!L146</f>
        <v>0</v>
      </c>
      <c r="J145" s="5">
        <f>IFERROR(IF(VLOOKUP(I145,Inputs!$A$20:$G$29,3,FALSE)="Stipend Award",VLOOKUP(I145,Inputs!$A$7:$G$16,3,FALSE),0),0)</f>
        <v>0</v>
      </c>
      <c r="K145" s="5">
        <f>IFERROR(IF(VLOOKUP(I145,Inputs!$A$20:$G$29,4,FALSE)="Stipend Award",VLOOKUP(I145,Inputs!$A$7:$G$16,4,FALSE),0),0)</f>
        <v>0</v>
      </c>
      <c r="L145" s="5">
        <f>IFERROR(IF(F145=1,IF(VLOOKUP(I145,Inputs!$A$20:$G$29,5,FALSE)="Stipend Award",VLOOKUP(I145,Inputs!$A$7:$G$16,5,FALSE),0),0),0)</f>
        <v>0</v>
      </c>
      <c r="M145" s="5">
        <f>IFERROR(IF(G145=1,IF(VLOOKUP(I145,Inputs!$A$20:$G$29,6,FALSE)="Stipend Award",VLOOKUP(I145,Inputs!$A$7:$G$16,6,FALSE),0),0),0)</f>
        <v>0</v>
      </c>
      <c r="N145" s="5">
        <f>IFERROR(IF(H145=1,IF(VLOOKUP(I145,Inputs!$A$20:$G$29,7,FALSE)="Stipend Award",VLOOKUP(I145,Inputs!$A$7:$G$16,7,FALSE),0),0),0)</f>
        <v>0</v>
      </c>
      <c r="O145" s="5">
        <f>IFERROR(IF(VLOOKUP(I145,Inputs!$A$20:$G$29,3,FALSE)="Base Increase",VLOOKUP(I145,Inputs!$A$7:$G$16,3,FALSE),0),0)</f>
        <v>0</v>
      </c>
      <c r="P145" s="5">
        <f>IFERROR(IF(VLOOKUP(I145,Inputs!$A$20:$G$29,4,FALSE)="Base Increase",VLOOKUP(I145,Inputs!$A$7:$G$16,4,FALSE),0),0)</f>
        <v>0</v>
      </c>
      <c r="Q145" s="5">
        <f>IFERROR(IF(F145=1,IF(VLOOKUP(I145,Inputs!$A$20:$G$29,5,FALSE)="Base Increase",VLOOKUP(I145,Inputs!$A$7:$G$16,5,FALSE),0),0),0)</f>
        <v>0</v>
      </c>
      <c r="R145" s="5">
        <f>IFERROR(IF(G145=1,IF(VLOOKUP(I145,Inputs!$A$20:$G$29,6,FALSE)="Base Increase",VLOOKUP(I145,Inputs!$A$7:$G$16,6,FALSE),0),0),0)</f>
        <v>0</v>
      </c>
      <c r="S145" s="5">
        <f>IFERROR(IF(H145=1,IF(VLOOKUP(I145,Inputs!$A$20:$G$29,7,FALSE)="Base Increase",VLOOKUP(I145,Inputs!$A$7:$G$16,7,FALSE),0),0),0)</f>
        <v>0</v>
      </c>
      <c r="T145" s="5">
        <f t="shared" si="12"/>
        <v>0</v>
      </c>
      <c r="U145" s="5">
        <f t="shared" si="13"/>
        <v>0</v>
      </c>
      <c r="V145" s="5">
        <f t="shared" si="14"/>
        <v>0</v>
      </c>
      <c r="W145" s="5">
        <f t="shared" si="15"/>
        <v>0</v>
      </c>
      <c r="X145" s="5">
        <f>IF(AND(I145&lt;=4,V145&gt;Inputs!$B$32),MAX(C145,Inputs!$B$32),V145)</f>
        <v>0</v>
      </c>
      <c r="Y145" s="5">
        <f>IF(AND(I145&lt;=4,W145&gt;Inputs!$B$32),MAX(C145,Inputs!$B$32),W145)</f>
        <v>0</v>
      </c>
      <c r="Z145" s="5">
        <f>IF(AND(I145&lt;=7,X145&gt;Inputs!$B$33),MAX(C145,Inputs!$B$33),X145)</f>
        <v>0</v>
      </c>
      <c r="AA145" s="5">
        <f>IF(W145&gt;Inputs!$B$34,Inputs!$B$34,Y145)</f>
        <v>0</v>
      </c>
      <c r="AB145" s="5">
        <f>IF(Z145&gt;Inputs!$B$34,Inputs!$B$34,Z145)</f>
        <v>0</v>
      </c>
      <c r="AC145" s="5">
        <f>IF(AA145&gt;Inputs!$B$34,Inputs!$B$34,AA145)</f>
        <v>0</v>
      </c>
      <c r="AD145" s="11">
        <f t="shared" si="16"/>
        <v>0</v>
      </c>
      <c r="AE145" s="11">
        <f t="shared" si="17"/>
        <v>0</v>
      </c>
    </row>
    <row r="146" spans="1:31" x14ac:dyDescent="0.25">
      <c r="A146" s="1">
        <f>'Salary and Rating'!A147</f>
        <v>0</v>
      </c>
      <c r="B146" s="1">
        <f>'Salary and Rating'!B147</f>
        <v>0</v>
      </c>
      <c r="C146" s="13">
        <f>'2013-2014'!AD146</f>
        <v>0</v>
      </c>
      <c r="D146" s="5">
        <v>1</v>
      </c>
      <c r="E146" s="5">
        <v>0</v>
      </c>
      <c r="F146" s="5">
        <v>0</v>
      </c>
      <c r="G146" s="5">
        <v>0</v>
      </c>
      <c r="H146" s="5">
        <v>0</v>
      </c>
      <c r="I146" s="5">
        <f>'Salary and Rating'!L147</f>
        <v>0</v>
      </c>
      <c r="J146" s="5">
        <f>IFERROR(IF(VLOOKUP(I146,Inputs!$A$20:$G$29,3,FALSE)="Stipend Award",VLOOKUP(I146,Inputs!$A$7:$G$16,3,FALSE),0),0)</f>
        <v>0</v>
      </c>
      <c r="K146" s="5">
        <f>IFERROR(IF(VLOOKUP(I146,Inputs!$A$20:$G$29,4,FALSE)="Stipend Award",VLOOKUP(I146,Inputs!$A$7:$G$16,4,FALSE),0),0)</f>
        <v>0</v>
      </c>
      <c r="L146" s="5">
        <f>IFERROR(IF(F146=1,IF(VLOOKUP(I146,Inputs!$A$20:$G$29,5,FALSE)="Stipend Award",VLOOKUP(I146,Inputs!$A$7:$G$16,5,FALSE),0),0),0)</f>
        <v>0</v>
      </c>
      <c r="M146" s="5">
        <f>IFERROR(IF(G146=1,IF(VLOOKUP(I146,Inputs!$A$20:$G$29,6,FALSE)="Stipend Award",VLOOKUP(I146,Inputs!$A$7:$G$16,6,FALSE),0),0),0)</f>
        <v>0</v>
      </c>
      <c r="N146" s="5">
        <f>IFERROR(IF(H146=1,IF(VLOOKUP(I146,Inputs!$A$20:$G$29,7,FALSE)="Stipend Award",VLOOKUP(I146,Inputs!$A$7:$G$16,7,FALSE),0),0),0)</f>
        <v>0</v>
      </c>
      <c r="O146" s="5">
        <f>IFERROR(IF(VLOOKUP(I146,Inputs!$A$20:$G$29,3,FALSE)="Base Increase",VLOOKUP(I146,Inputs!$A$7:$G$16,3,FALSE),0),0)</f>
        <v>0</v>
      </c>
      <c r="P146" s="5">
        <f>IFERROR(IF(VLOOKUP(I146,Inputs!$A$20:$G$29,4,FALSE)="Base Increase",VLOOKUP(I146,Inputs!$A$7:$G$16,4,FALSE),0),0)</f>
        <v>0</v>
      </c>
      <c r="Q146" s="5">
        <f>IFERROR(IF(F146=1,IF(VLOOKUP(I146,Inputs!$A$20:$G$29,5,FALSE)="Base Increase",VLOOKUP(I146,Inputs!$A$7:$G$16,5,FALSE),0),0),0)</f>
        <v>0</v>
      </c>
      <c r="R146" s="5">
        <f>IFERROR(IF(G146=1,IF(VLOOKUP(I146,Inputs!$A$20:$G$29,6,FALSE)="Base Increase",VLOOKUP(I146,Inputs!$A$7:$G$16,6,FALSE),0),0),0)</f>
        <v>0</v>
      </c>
      <c r="S146" s="5">
        <f>IFERROR(IF(H146=1,IF(VLOOKUP(I146,Inputs!$A$20:$G$29,7,FALSE)="Base Increase",VLOOKUP(I146,Inputs!$A$7:$G$16,7,FALSE),0),0),0)</f>
        <v>0</v>
      </c>
      <c r="T146" s="5">
        <f t="shared" si="12"/>
        <v>0</v>
      </c>
      <c r="U146" s="5">
        <f t="shared" si="13"/>
        <v>0</v>
      </c>
      <c r="V146" s="5">
        <f t="shared" si="14"/>
        <v>0</v>
      </c>
      <c r="W146" s="5">
        <f t="shared" si="15"/>
        <v>0</v>
      </c>
      <c r="X146" s="5">
        <f>IF(AND(I146&lt;=4,V146&gt;Inputs!$B$32),MAX(C146,Inputs!$B$32),V146)</f>
        <v>0</v>
      </c>
      <c r="Y146" s="5">
        <f>IF(AND(I146&lt;=4,W146&gt;Inputs!$B$32),MAX(C146,Inputs!$B$32),W146)</f>
        <v>0</v>
      </c>
      <c r="Z146" s="5">
        <f>IF(AND(I146&lt;=7,X146&gt;Inputs!$B$33),MAX(C146,Inputs!$B$33),X146)</f>
        <v>0</v>
      </c>
      <c r="AA146" s="5">
        <f>IF(W146&gt;Inputs!$B$34,Inputs!$B$34,Y146)</f>
        <v>0</v>
      </c>
      <c r="AB146" s="5">
        <f>IF(Z146&gt;Inputs!$B$34,Inputs!$B$34,Z146)</f>
        <v>0</v>
      </c>
      <c r="AC146" s="5">
        <f>IF(AA146&gt;Inputs!$B$34,Inputs!$B$34,AA146)</f>
        <v>0</v>
      </c>
      <c r="AD146" s="11">
        <f t="shared" si="16"/>
        <v>0</v>
      </c>
      <c r="AE146" s="11">
        <f t="shared" si="17"/>
        <v>0</v>
      </c>
    </row>
    <row r="147" spans="1:31" x14ac:dyDescent="0.25">
      <c r="A147" s="1">
        <f>'Salary and Rating'!A148</f>
        <v>0</v>
      </c>
      <c r="B147" s="1">
        <f>'Salary and Rating'!B148</f>
        <v>0</v>
      </c>
      <c r="C147" s="13">
        <f>'2013-2014'!AD147</f>
        <v>0</v>
      </c>
      <c r="D147" s="5">
        <v>1</v>
      </c>
      <c r="E147" s="5">
        <v>0</v>
      </c>
      <c r="F147" s="5">
        <v>0</v>
      </c>
      <c r="G147" s="5">
        <v>0</v>
      </c>
      <c r="H147" s="5">
        <v>0</v>
      </c>
      <c r="I147" s="5">
        <f>'Salary and Rating'!L148</f>
        <v>0</v>
      </c>
      <c r="J147" s="5">
        <f>IFERROR(IF(VLOOKUP(I147,Inputs!$A$20:$G$29,3,FALSE)="Stipend Award",VLOOKUP(I147,Inputs!$A$7:$G$16,3,FALSE),0),0)</f>
        <v>0</v>
      </c>
      <c r="K147" s="5">
        <f>IFERROR(IF(VLOOKUP(I147,Inputs!$A$20:$G$29,4,FALSE)="Stipend Award",VLOOKUP(I147,Inputs!$A$7:$G$16,4,FALSE),0),0)</f>
        <v>0</v>
      </c>
      <c r="L147" s="5">
        <f>IFERROR(IF(F147=1,IF(VLOOKUP(I147,Inputs!$A$20:$G$29,5,FALSE)="Stipend Award",VLOOKUP(I147,Inputs!$A$7:$G$16,5,FALSE),0),0),0)</f>
        <v>0</v>
      </c>
      <c r="M147" s="5">
        <f>IFERROR(IF(G147=1,IF(VLOOKUP(I147,Inputs!$A$20:$G$29,6,FALSE)="Stipend Award",VLOOKUP(I147,Inputs!$A$7:$G$16,6,FALSE),0),0),0)</f>
        <v>0</v>
      </c>
      <c r="N147" s="5">
        <f>IFERROR(IF(H147=1,IF(VLOOKUP(I147,Inputs!$A$20:$G$29,7,FALSE)="Stipend Award",VLOOKUP(I147,Inputs!$A$7:$G$16,7,FALSE),0),0),0)</f>
        <v>0</v>
      </c>
      <c r="O147" s="5">
        <f>IFERROR(IF(VLOOKUP(I147,Inputs!$A$20:$G$29,3,FALSE)="Base Increase",VLOOKUP(I147,Inputs!$A$7:$G$16,3,FALSE),0),0)</f>
        <v>0</v>
      </c>
      <c r="P147" s="5">
        <f>IFERROR(IF(VLOOKUP(I147,Inputs!$A$20:$G$29,4,FALSE)="Base Increase",VLOOKUP(I147,Inputs!$A$7:$G$16,4,FALSE),0),0)</f>
        <v>0</v>
      </c>
      <c r="Q147" s="5">
        <f>IFERROR(IF(F147=1,IF(VLOOKUP(I147,Inputs!$A$20:$G$29,5,FALSE)="Base Increase",VLOOKUP(I147,Inputs!$A$7:$G$16,5,FALSE),0),0),0)</f>
        <v>0</v>
      </c>
      <c r="R147" s="5">
        <f>IFERROR(IF(G147=1,IF(VLOOKUP(I147,Inputs!$A$20:$G$29,6,FALSE)="Base Increase",VLOOKUP(I147,Inputs!$A$7:$G$16,6,FALSE),0),0),0)</f>
        <v>0</v>
      </c>
      <c r="S147" s="5">
        <f>IFERROR(IF(H147=1,IF(VLOOKUP(I147,Inputs!$A$20:$G$29,7,FALSE)="Base Increase",VLOOKUP(I147,Inputs!$A$7:$G$16,7,FALSE),0),0),0)</f>
        <v>0</v>
      </c>
      <c r="T147" s="5">
        <f t="shared" si="12"/>
        <v>0</v>
      </c>
      <c r="U147" s="5">
        <f t="shared" si="13"/>
        <v>0</v>
      </c>
      <c r="V147" s="5">
        <f t="shared" si="14"/>
        <v>0</v>
      </c>
      <c r="W147" s="5">
        <f t="shared" si="15"/>
        <v>0</v>
      </c>
      <c r="X147" s="5">
        <f>IF(AND(I147&lt;=4,V147&gt;Inputs!$B$32),MAX(C147,Inputs!$B$32),V147)</f>
        <v>0</v>
      </c>
      <c r="Y147" s="5">
        <f>IF(AND(I147&lt;=4,W147&gt;Inputs!$B$32),MAX(C147,Inputs!$B$32),W147)</f>
        <v>0</v>
      </c>
      <c r="Z147" s="5">
        <f>IF(AND(I147&lt;=7,X147&gt;Inputs!$B$33),MAX(C147,Inputs!$B$33),X147)</f>
        <v>0</v>
      </c>
      <c r="AA147" s="5">
        <f>IF(W147&gt;Inputs!$B$34,Inputs!$B$34,Y147)</f>
        <v>0</v>
      </c>
      <c r="AB147" s="5">
        <f>IF(Z147&gt;Inputs!$B$34,Inputs!$B$34,Z147)</f>
        <v>0</v>
      </c>
      <c r="AC147" s="5">
        <f>IF(AA147&gt;Inputs!$B$34,Inputs!$B$34,AA147)</f>
        <v>0</v>
      </c>
      <c r="AD147" s="11">
        <f t="shared" si="16"/>
        <v>0</v>
      </c>
      <c r="AE147" s="11">
        <f t="shared" si="17"/>
        <v>0</v>
      </c>
    </row>
    <row r="148" spans="1:31" x14ac:dyDescent="0.25">
      <c r="A148" s="1">
        <f>'Salary and Rating'!A149</f>
        <v>0</v>
      </c>
      <c r="B148" s="1">
        <f>'Salary and Rating'!B149</f>
        <v>0</v>
      </c>
      <c r="C148" s="13">
        <f>'2013-2014'!AD148</f>
        <v>0</v>
      </c>
      <c r="D148" s="5">
        <v>1</v>
      </c>
      <c r="E148" s="5">
        <v>0</v>
      </c>
      <c r="F148" s="5">
        <v>0</v>
      </c>
      <c r="G148" s="5">
        <v>0</v>
      </c>
      <c r="H148" s="5">
        <v>0</v>
      </c>
      <c r="I148" s="5">
        <f>'Salary and Rating'!L149</f>
        <v>0</v>
      </c>
      <c r="J148" s="5">
        <f>IFERROR(IF(VLOOKUP(I148,Inputs!$A$20:$G$29,3,FALSE)="Stipend Award",VLOOKUP(I148,Inputs!$A$7:$G$16,3,FALSE),0),0)</f>
        <v>0</v>
      </c>
      <c r="K148" s="5">
        <f>IFERROR(IF(VLOOKUP(I148,Inputs!$A$20:$G$29,4,FALSE)="Stipend Award",VLOOKUP(I148,Inputs!$A$7:$G$16,4,FALSE),0),0)</f>
        <v>0</v>
      </c>
      <c r="L148" s="5">
        <f>IFERROR(IF(F148=1,IF(VLOOKUP(I148,Inputs!$A$20:$G$29,5,FALSE)="Stipend Award",VLOOKUP(I148,Inputs!$A$7:$G$16,5,FALSE),0),0),0)</f>
        <v>0</v>
      </c>
      <c r="M148" s="5">
        <f>IFERROR(IF(G148=1,IF(VLOOKUP(I148,Inputs!$A$20:$G$29,6,FALSE)="Stipend Award",VLOOKUP(I148,Inputs!$A$7:$G$16,6,FALSE),0),0),0)</f>
        <v>0</v>
      </c>
      <c r="N148" s="5">
        <f>IFERROR(IF(H148=1,IF(VLOOKUP(I148,Inputs!$A$20:$G$29,7,FALSE)="Stipend Award",VLOOKUP(I148,Inputs!$A$7:$G$16,7,FALSE),0),0),0)</f>
        <v>0</v>
      </c>
      <c r="O148" s="5">
        <f>IFERROR(IF(VLOOKUP(I148,Inputs!$A$20:$G$29,3,FALSE)="Base Increase",VLOOKUP(I148,Inputs!$A$7:$G$16,3,FALSE),0),0)</f>
        <v>0</v>
      </c>
      <c r="P148" s="5">
        <f>IFERROR(IF(VLOOKUP(I148,Inputs!$A$20:$G$29,4,FALSE)="Base Increase",VLOOKUP(I148,Inputs!$A$7:$G$16,4,FALSE),0),0)</f>
        <v>0</v>
      </c>
      <c r="Q148" s="5">
        <f>IFERROR(IF(F148=1,IF(VLOOKUP(I148,Inputs!$A$20:$G$29,5,FALSE)="Base Increase",VLOOKUP(I148,Inputs!$A$7:$G$16,5,FALSE),0),0),0)</f>
        <v>0</v>
      </c>
      <c r="R148" s="5">
        <f>IFERROR(IF(G148=1,IF(VLOOKUP(I148,Inputs!$A$20:$G$29,6,FALSE)="Base Increase",VLOOKUP(I148,Inputs!$A$7:$G$16,6,FALSE),0),0),0)</f>
        <v>0</v>
      </c>
      <c r="S148" s="5">
        <f>IFERROR(IF(H148=1,IF(VLOOKUP(I148,Inputs!$A$20:$G$29,7,FALSE)="Base Increase",VLOOKUP(I148,Inputs!$A$7:$G$16,7,FALSE),0),0),0)</f>
        <v>0</v>
      </c>
      <c r="T148" s="5">
        <f t="shared" si="12"/>
        <v>0</v>
      </c>
      <c r="U148" s="5">
        <f t="shared" si="13"/>
        <v>0</v>
      </c>
      <c r="V148" s="5">
        <f t="shared" si="14"/>
        <v>0</v>
      </c>
      <c r="W148" s="5">
        <f t="shared" si="15"/>
        <v>0</v>
      </c>
      <c r="X148" s="5">
        <f>IF(AND(I148&lt;=4,V148&gt;Inputs!$B$32),MAX(C148,Inputs!$B$32),V148)</f>
        <v>0</v>
      </c>
      <c r="Y148" s="5">
        <f>IF(AND(I148&lt;=4,W148&gt;Inputs!$B$32),MAX(C148,Inputs!$B$32),W148)</f>
        <v>0</v>
      </c>
      <c r="Z148" s="5">
        <f>IF(AND(I148&lt;=7,X148&gt;Inputs!$B$33),MAX(C148,Inputs!$B$33),X148)</f>
        <v>0</v>
      </c>
      <c r="AA148" s="5">
        <f>IF(W148&gt;Inputs!$B$34,Inputs!$B$34,Y148)</f>
        <v>0</v>
      </c>
      <c r="AB148" s="5">
        <f>IF(Z148&gt;Inputs!$B$34,Inputs!$B$34,Z148)</f>
        <v>0</v>
      </c>
      <c r="AC148" s="5">
        <f>IF(AA148&gt;Inputs!$B$34,Inputs!$B$34,AA148)</f>
        <v>0</v>
      </c>
      <c r="AD148" s="11">
        <f t="shared" si="16"/>
        <v>0</v>
      </c>
      <c r="AE148" s="11">
        <f t="shared" si="17"/>
        <v>0</v>
      </c>
    </row>
    <row r="149" spans="1:31" x14ac:dyDescent="0.25">
      <c r="A149" s="1">
        <f>'Salary and Rating'!A150</f>
        <v>0</v>
      </c>
      <c r="B149" s="1">
        <f>'Salary and Rating'!B150</f>
        <v>0</v>
      </c>
      <c r="C149" s="13">
        <f>'2013-2014'!AD149</f>
        <v>0</v>
      </c>
      <c r="D149" s="5">
        <v>1</v>
      </c>
      <c r="E149" s="5">
        <v>0</v>
      </c>
      <c r="F149" s="5">
        <v>0</v>
      </c>
      <c r="G149" s="5">
        <v>0</v>
      </c>
      <c r="H149" s="5">
        <v>0</v>
      </c>
      <c r="I149" s="5">
        <f>'Salary and Rating'!L150</f>
        <v>0</v>
      </c>
      <c r="J149" s="5">
        <f>IFERROR(IF(VLOOKUP(I149,Inputs!$A$20:$G$29,3,FALSE)="Stipend Award",VLOOKUP(I149,Inputs!$A$7:$G$16,3,FALSE),0),0)</f>
        <v>0</v>
      </c>
      <c r="K149" s="5">
        <f>IFERROR(IF(VLOOKUP(I149,Inputs!$A$20:$G$29,4,FALSE)="Stipend Award",VLOOKUP(I149,Inputs!$A$7:$G$16,4,FALSE),0),0)</f>
        <v>0</v>
      </c>
      <c r="L149" s="5">
        <f>IFERROR(IF(F149=1,IF(VLOOKUP(I149,Inputs!$A$20:$G$29,5,FALSE)="Stipend Award",VLOOKUP(I149,Inputs!$A$7:$G$16,5,FALSE),0),0),0)</f>
        <v>0</v>
      </c>
      <c r="M149" s="5">
        <f>IFERROR(IF(G149=1,IF(VLOOKUP(I149,Inputs!$A$20:$G$29,6,FALSE)="Stipend Award",VLOOKUP(I149,Inputs!$A$7:$G$16,6,FALSE),0),0),0)</f>
        <v>0</v>
      </c>
      <c r="N149" s="5">
        <f>IFERROR(IF(H149=1,IF(VLOOKUP(I149,Inputs!$A$20:$G$29,7,FALSE)="Stipend Award",VLOOKUP(I149,Inputs!$A$7:$G$16,7,FALSE),0),0),0)</f>
        <v>0</v>
      </c>
      <c r="O149" s="5">
        <f>IFERROR(IF(VLOOKUP(I149,Inputs!$A$20:$G$29,3,FALSE)="Base Increase",VLOOKUP(I149,Inputs!$A$7:$G$16,3,FALSE),0),0)</f>
        <v>0</v>
      </c>
      <c r="P149" s="5">
        <f>IFERROR(IF(VLOOKUP(I149,Inputs!$A$20:$G$29,4,FALSE)="Base Increase",VLOOKUP(I149,Inputs!$A$7:$G$16,4,FALSE),0),0)</f>
        <v>0</v>
      </c>
      <c r="Q149" s="5">
        <f>IFERROR(IF(F149=1,IF(VLOOKUP(I149,Inputs!$A$20:$G$29,5,FALSE)="Base Increase",VLOOKUP(I149,Inputs!$A$7:$G$16,5,FALSE),0),0),0)</f>
        <v>0</v>
      </c>
      <c r="R149" s="5">
        <f>IFERROR(IF(G149=1,IF(VLOOKUP(I149,Inputs!$A$20:$G$29,6,FALSE)="Base Increase",VLOOKUP(I149,Inputs!$A$7:$G$16,6,FALSE),0),0),0)</f>
        <v>0</v>
      </c>
      <c r="S149" s="5">
        <f>IFERROR(IF(H149=1,IF(VLOOKUP(I149,Inputs!$A$20:$G$29,7,FALSE)="Base Increase",VLOOKUP(I149,Inputs!$A$7:$G$16,7,FALSE),0),0),0)</f>
        <v>0</v>
      </c>
      <c r="T149" s="5">
        <f t="shared" si="12"/>
        <v>0</v>
      </c>
      <c r="U149" s="5">
        <f t="shared" si="13"/>
        <v>0</v>
      </c>
      <c r="V149" s="5">
        <f t="shared" si="14"/>
        <v>0</v>
      </c>
      <c r="W149" s="5">
        <f t="shared" si="15"/>
        <v>0</v>
      </c>
      <c r="X149" s="5">
        <f>IF(AND(I149&lt;=4,V149&gt;Inputs!$B$32),MAX(C149,Inputs!$B$32),V149)</f>
        <v>0</v>
      </c>
      <c r="Y149" s="5">
        <f>IF(AND(I149&lt;=4,W149&gt;Inputs!$B$32),MAX(C149,Inputs!$B$32),W149)</f>
        <v>0</v>
      </c>
      <c r="Z149" s="5">
        <f>IF(AND(I149&lt;=7,X149&gt;Inputs!$B$33),MAX(C149,Inputs!$B$33),X149)</f>
        <v>0</v>
      </c>
      <c r="AA149" s="5">
        <f>IF(W149&gt;Inputs!$B$34,Inputs!$B$34,Y149)</f>
        <v>0</v>
      </c>
      <c r="AB149" s="5">
        <f>IF(Z149&gt;Inputs!$B$34,Inputs!$B$34,Z149)</f>
        <v>0</v>
      </c>
      <c r="AC149" s="5">
        <f>IF(AA149&gt;Inputs!$B$34,Inputs!$B$34,AA149)</f>
        <v>0</v>
      </c>
      <c r="AD149" s="11">
        <f t="shared" si="16"/>
        <v>0</v>
      </c>
      <c r="AE149" s="11">
        <f t="shared" si="17"/>
        <v>0</v>
      </c>
    </row>
    <row r="150" spans="1:31" x14ac:dyDescent="0.25">
      <c r="A150" s="1">
        <f>'Salary and Rating'!A151</f>
        <v>0</v>
      </c>
      <c r="B150" s="1">
        <f>'Salary and Rating'!B151</f>
        <v>0</v>
      </c>
      <c r="C150" s="13">
        <f>'2013-2014'!AD150</f>
        <v>0</v>
      </c>
      <c r="D150" s="5">
        <v>1</v>
      </c>
      <c r="E150" s="5">
        <v>0</v>
      </c>
      <c r="F150" s="5">
        <v>0</v>
      </c>
      <c r="G150" s="5">
        <v>0</v>
      </c>
      <c r="H150" s="5">
        <v>0</v>
      </c>
      <c r="I150" s="5">
        <f>'Salary and Rating'!L151</f>
        <v>0</v>
      </c>
      <c r="J150" s="5">
        <f>IFERROR(IF(VLOOKUP(I150,Inputs!$A$20:$G$29,3,FALSE)="Stipend Award",VLOOKUP(I150,Inputs!$A$7:$G$16,3,FALSE),0),0)</f>
        <v>0</v>
      </c>
      <c r="K150" s="5">
        <f>IFERROR(IF(VLOOKUP(I150,Inputs!$A$20:$G$29,4,FALSE)="Stipend Award",VLOOKUP(I150,Inputs!$A$7:$G$16,4,FALSE),0),0)</f>
        <v>0</v>
      </c>
      <c r="L150" s="5">
        <f>IFERROR(IF(F150=1,IF(VLOOKUP(I150,Inputs!$A$20:$G$29,5,FALSE)="Stipend Award",VLOOKUP(I150,Inputs!$A$7:$G$16,5,FALSE),0),0),0)</f>
        <v>0</v>
      </c>
      <c r="M150" s="5">
        <f>IFERROR(IF(G150=1,IF(VLOOKUP(I150,Inputs!$A$20:$G$29,6,FALSE)="Stipend Award",VLOOKUP(I150,Inputs!$A$7:$G$16,6,FALSE),0),0),0)</f>
        <v>0</v>
      </c>
      <c r="N150" s="5">
        <f>IFERROR(IF(H150=1,IF(VLOOKUP(I150,Inputs!$A$20:$G$29,7,FALSE)="Stipend Award",VLOOKUP(I150,Inputs!$A$7:$G$16,7,FALSE),0),0),0)</f>
        <v>0</v>
      </c>
      <c r="O150" s="5">
        <f>IFERROR(IF(VLOOKUP(I150,Inputs!$A$20:$G$29,3,FALSE)="Base Increase",VLOOKUP(I150,Inputs!$A$7:$G$16,3,FALSE),0),0)</f>
        <v>0</v>
      </c>
      <c r="P150" s="5">
        <f>IFERROR(IF(VLOOKUP(I150,Inputs!$A$20:$G$29,4,FALSE)="Base Increase",VLOOKUP(I150,Inputs!$A$7:$G$16,4,FALSE),0),0)</f>
        <v>0</v>
      </c>
      <c r="Q150" s="5">
        <f>IFERROR(IF(F150=1,IF(VLOOKUP(I150,Inputs!$A$20:$G$29,5,FALSE)="Base Increase",VLOOKUP(I150,Inputs!$A$7:$G$16,5,FALSE),0),0),0)</f>
        <v>0</v>
      </c>
      <c r="R150" s="5">
        <f>IFERROR(IF(G150=1,IF(VLOOKUP(I150,Inputs!$A$20:$G$29,6,FALSE)="Base Increase",VLOOKUP(I150,Inputs!$A$7:$G$16,6,FALSE),0),0),0)</f>
        <v>0</v>
      </c>
      <c r="S150" s="5">
        <f>IFERROR(IF(H150=1,IF(VLOOKUP(I150,Inputs!$A$20:$G$29,7,FALSE)="Base Increase",VLOOKUP(I150,Inputs!$A$7:$G$16,7,FALSE),0),0),0)</f>
        <v>0</v>
      </c>
      <c r="T150" s="5">
        <f t="shared" si="12"/>
        <v>0</v>
      </c>
      <c r="U150" s="5">
        <f t="shared" si="13"/>
        <v>0</v>
      </c>
      <c r="V150" s="5">
        <f t="shared" si="14"/>
        <v>0</v>
      </c>
      <c r="W150" s="5">
        <f t="shared" si="15"/>
        <v>0</v>
      </c>
      <c r="X150" s="5">
        <f>IF(AND(I150&lt;=4,V150&gt;Inputs!$B$32),MAX(C150,Inputs!$B$32),V150)</f>
        <v>0</v>
      </c>
      <c r="Y150" s="5">
        <f>IF(AND(I150&lt;=4,W150&gt;Inputs!$B$32),MAX(C150,Inputs!$B$32),W150)</f>
        <v>0</v>
      </c>
      <c r="Z150" s="5">
        <f>IF(AND(I150&lt;=7,X150&gt;Inputs!$B$33),MAX(C150,Inputs!$B$33),X150)</f>
        <v>0</v>
      </c>
      <c r="AA150" s="5">
        <f>IF(W150&gt;Inputs!$B$34,Inputs!$B$34,Y150)</f>
        <v>0</v>
      </c>
      <c r="AB150" s="5">
        <f>IF(Z150&gt;Inputs!$B$34,Inputs!$B$34,Z150)</f>
        <v>0</v>
      </c>
      <c r="AC150" s="5">
        <f>IF(AA150&gt;Inputs!$B$34,Inputs!$B$34,AA150)</f>
        <v>0</v>
      </c>
      <c r="AD150" s="11">
        <f t="shared" si="16"/>
        <v>0</v>
      </c>
      <c r="AE150" s="11">
        <f t="shared" si="17"/>
        <v>0</v>
      </c>
    </row>
    <row r="151" spans="1:31" x14ac:dyDescent="0.25">
      <c r="A151" s="1">
        <f>'Salary and Rating'!A152</f>
        <v>0</v>
      </c>
      <c r="B151" s="1">
        <f>'Salary and Rating'!B152</f>
        <v>0</v>
      </c>
      <c r="C151" s="13">
        <f>'2013-2014'!AD151</f>
        <v>0</v>
      </c>
      <c r="D151" s="5">
        <v>1</v>
      </c>
      <c r="E151" s="5">
        <v>0</v>
      </c>
      <c r="F151" s="5">
        <v>0</v>
      </c>
      <c r="G151" s="5">
        <v>0</v>
      </c>
      <c r="H151" s="5">
        <v>0</v>
      </c>
      <c r="I151" s="5">
        <f>'Salary and Rating'!L152</f>
        <v>0</v>
      </c>
      <c r="J151" s="5">
        <f>IFERROR(IF(VLOOKUP(I151,Inputs!$A$20:$G$29,3,FALSE)="Stipend Award",VLOOKUP(I151,Inputs!$A$7:$G$16,3,FALSE),0),0)</f>
        <v>0</v>
      </c>
      <c r="K151" s="5">
        <f>IFERROR(IF(VLOOKUP(I151,Inputs!$A$20:$G$29,4,FALSE)="Stipend Award",VLOOKUP(I151,Inputs!$A$7:$G$16,4,FALSE),0),0)</f>
        <v>0</v>
      </c>
      <c r="L151" s="5">
        <f>IFERROR(IF(F151=1,IF(VLOOKUP(I151,Inputs!$A$20:$G$29,5,FALSE)="Stipend Award",VLOOKUP(I151,Inputs!$A$7:$G$16,5,FALSE),0),0),0)</f>
        <v>0</v>
      </c>
      <c r="M151" s="5">
        <f>IFERROR(IF(G151=1,IF(VLOOKUP(I151,Inputs!$A$20:$G$29,6,FALSE)="Stipend Award",VLOOKUP(I151,Inputs!$A$7:$G$16,6,FALSE),0),0),0)</f>
        <v>0</v>
      </c>
      <c r="N151" s="5">
        <f>IFERROR(IF(H151=1,IF(VLOOKUP(I151,Inputs!$A$20:$G$29,7,FALSE)="Stipend Award",VLOOKUP(I151,Inputs!$A$7:$G$16,7,FALSE),0),0),0)</f>
        <v>0</v>
      </c>
      <c r="O151" s="5">
        <f>IFERROR(IF(VLOOKUP(I151,Inputs!$A$20:$G$29,3,FALSE)="Base Increase",VLOOKUP(I151,Inputs!$A$7:$G$16,3,FALSE),0),0)</f>
        <v>0</v>
      </c>
      <c r="P151" s="5">
        <f>IFERROR(IF(VLOOKUP(I151,Inputs!$A$20:$G$29,4,FALSE)="Base Increase",VLOOKUP(I151,Inputs!$A$7:$G$16,4,FALSE),0),0)</f>
        <v>0</v>
      </c>
      <c r="Q151" s="5">
        <f>IFERROR(IF(F151=1,IF(VLOOKUP(I151,Inputs!$A$20:$G$29,5,FALSE)="Base Increase",VLOOKUP(I151,Inputs!$A$7:$G$16,5,FALSE),0),0),0)</f>
        <v>0</v>
      </c>
      <c r="R151" s="5">
        <f>IFERROR(IF(G151=1,IF(VLOOKUP(I151,Inputs!$A$20:$G$29,6,FALSE)="Base Increase",VLOOKUP(I151,Inputs!$A$7:$G$16,6,FALSE),0),0),0)</f>
        <v>0</v>
      </c>
      <c r="S151" s="5">
        <f>IFERROR(IF(H151=1,IF(VLOOKUP(I151,Inputs!$A$20:$G$29,7,FALSE)="Base Increase",VLOOKUP(I151,Inputs!$A$7:$G$16,7,FALSE),0),0),0)</f>
        <v>0</v>
      </c>
      <c r="T151" s="5">
        <f t="shared" si="12"/>
        <v>0</v>
      </c>
      <c r="U151" s="5">
        <f t="shared" si="13"/>
        <v>0</v>
      </c>
      <c r="V151" s="5">
        <f t="shared" si="14"/>
        <v>0</v>
      </c>
      <c r="W151" s="5">
        <f t="shared" si="15"/>
        <v>0</v>
      </c>
      <c r="X151" s="5">
        <f>IF(AND(I151&lt;=4,V151&gt;Inputs!$B$32),MAX(C151,Inputs!$B$32),V151)</f>
        <v>0</v>
      </c>
      <c r="Y151" s="5">
        <f>IF(AND(I151&lt;=4,W151&gt;Inputs!$B$32),MAX(C151,Inputs!$B$32),W151)</f>
        <v>0</v>
      </c>
      <c r="Z151" s="5">
        <f>IF(AND(I151&lt;=7,X151&gt;Inputs!$B$33),MAX(C151,Inputs!$B$33),X151)</f>
        <v>0</v>
      </c>
      <c r="AA151" s="5">
        <f>IF(W151&gt;Inputs!$B$34,Inputs!$B$34,Y151)</f>
        <v>0</v>
      </c>
      <c r="AB151" s="5">
        <f>IF(Z151&gt;Inputs!$B$34,Inputs!$B$34,Z151)</f>
        <v>0</v>
      </c>
      <c r="AC151" s="5">
        <f>IF(AA151&gt;Inputs!$B$34,Inputs!$B$34,AA151)</f>
        <v>0</v>
      </c>
      <c r="AD151" s="11">
        <f t="shared" si="16"/>
        <v>0</v>
      </c>
      <c r="AE151" s="11">
        <f t="shared" si="17"/>
        <v>0</v>
      </c>
    </row>
    <row r="152" spans="1:31" x14ac:dyDescent="0.25">
      <c r="A152" s="1">
        <f>'Salary and Rating'!A153</f>
        <v>0</v>
      </c>
      <c r="B152" s="1">
        <f>'Salary and Rating'!B153</f>
        <v>0</v>
      </c>
      <c r="C152" s="13">
        <f>'2013-2014'!AD152</f>
        <v>0</v>
      </c>
      <c r="D152" s="5">
        <v>1</v>
      </c>
      <c r="E152" s="5">
        <v>0</v>
      </c>
      <c r="F152" s="5">
        <v>0</v>
      </c>
      <c r="G152" s="5">
        <v>0</v>
      </c>
      <c r="H152" s="5">
        <v>0</v>
      </c>
      <c r="I152" s="5">
        <f>'Salary and Rating'!L153</f>
        <v>0</v>
      </c>
      <c r="J152" s="5">
        <f>IFERROR(IF(VLOOKUP(I152,Inputs!$A$20:$G$29,3,FALSE)="Stipend Award",VLOOKUP(I152,Inputs!$A$7:$G$16,3,FALSE),0),0)</f>
        <v>0</v>
      </c>
      <c r="K152" s="5">
        <f>IFERROR(IF(VLOOKUP(I152,Inputs!$A$20:$G$29,4,FALSE)="Stipend Award",VLOOKUP(I152,Inputs!$A$7:$G$16,4,FALSE),0),0)</f>
        <v>0</v>
      </c>
      <c r="L152" s="5">
        <f>IFERROR(IF(F152=1,IF(VLOOKUP(I152,Inputs!$A$20:$G$29,5,FALSE)="Stipend Award",VLOOKUP(I152,Inputs!$A$7:$G$16,5,FALSE),0),0),0)</f>
        <v>0</v>
      </c>
      <c r="M152" s="5">
        <f>IFERROR(IF(G152=1,IF(VLOOKUP(I152,Inputs!$A$20:$G$29,6,FALSE)="Stipend Award",VLOOKUP(I152,Inputs!$A$7:$G$16,6,FALSE),0),0),0)</f>
        <v>0</v>
      </c>
      <c r="N152" s="5">
        <f>IFERROR(IF(H152=1,IF(VLOOKUP(I152,Inputs!$A$20:$G$29,7,FALSE)="Stipend Award",VLOOKUP(I152,Inputs!$A$7:$G$16,7,FALSE),0),0),0)</f>
        <v>0</v>
      </c>
      <c r="O152" s="5">
        <f>IFERROR(IF(VLOOKUP(I152,Inputs!$A$20:$G$29,3,FALSE)="Base Increase",VLOOKUP(I152,Inputs!$A$7:$G$16,3,FALSE),0),0)</f>
        <v>0</v>
      </c>
      <c r="P152" s="5">
        <f>IFERROR(IF(VLOOKUP(I152,Inputs!$A$20:$G$29,4,FALSE)="Base Increase",VLOOKUP(I152,Inputs!$A$7:$G$16,4,FALSE),0),0)</f>
        <v>0</v>
      </c>
      <c r="Q152" s="5">
        <f>IFERROR(IF(F152=1,IF(VLOOKUP(I152,Inputs!$A$20:$G$29,5,FALSE)="Base Increase",VLOOKUP(I152,Inputs!$A$7:$G$16,5,FALSE),0),0),0)</f>
        <v>0</v>
      </c>
      <c r="R152" s="5">
        <f>IFERROR(IF(G152=1,IF(VLOOKUP(I152,Inputs!$A$20:$G$29,6,FALSE)="Base Increase",VLOOKUP(I152,Inputs!$A$7:$G$16,6,FALSE),0),0),0)</f>
        <v>0</v>
      </c>
      <c r="S152" s="5">
        <f>IFERROR(IF(H152=1,IF(VLOOKUP(I152,Inputs!$A$20:$G$29,7,FALSE)="Base Increase",VLOOKUP(I152,Inputs!$A$7:$G$16,7,FALSE),0),0),0)</f>
        <v>0</v>
      </c>
      <c r="T152" s="5">
        <f t="shared" si="12"/>
        <v>0</v>
      </c>
      <c r="U152" s="5">
        <f t="shared" si="13"/>
        <v>0</v>
      </c>
      <c r="V152" s="5">
        <f t="shared" si="14"/>
        <v>0</v>
      </c>
      <c r="W152" s="5">
        <f t="shared" si="15"/>
        <v>0</v>
      </c>
      <c r="X152" s="5">
        <f>IF(AND(I152&lt;=4,V152&gt;Inputs!$B$32),MAX(C152,Inputs!$B$32),V152)</f>
        <v>0</v>
      </c>
      <c r="Y152" s="5">
        <f>IF(AND(I152&lt;=4,W152&gt;Inputs!$B$32),MAX(C152,Inputs!$B$32),W152)</f>
        <v>0</v>
      </c>
      <c r="Z152" s="5">
        <f>IF(AND(I152&lt;=7,X152&gt;Inputs!$B$33),MAX(C152,Inputs!$B$33),X152)</f>
        <v>0</v>
      </c>
      <c r="AA152" s="5">
        <f>IF(W152&gt;Inputs!$B$34,Inputs!$B$34,Y152)</f>
        <v>0</v>
      </c>
      <c r="AB152" s="5">
        <f>IF(Z152&gt;Inputs!$B$34,Inputs!$B$34,Z152)</f>
        <v>0</v>
      </c>
      <c r="AC152" s="5">
        <f>IF(AA152&gt;Inputs!$B$34,Inputs!$B$34,AA152)</f>
        <v>0</v>
      </c>
      <c r="AD152" s="11">
        <f t="shared" si="16"/>
        <v>0</v>
      </c>
      <c r="AE152" s="11">
        <f t="shared" si="17"/>
        <v>0</v>
      </c>
    </row>
    <row r="153" spans="1:31" x14ac:dyDescent="0.25">
      <c r="A153" s="1">
        <f>'Salary and Rating'!A154</f>
        <v>0</v>
      </c>
      <c r="B153" s="1">
        <f>'Salary and Rating'!B154</f>
        <v>0</v>
      </c>
      <c r="C153" s="13">
        <f>'2013-2014'!AD153</f>
        <v>0</v>
      </c>
      <c r="D153" s="5">
        <v>1</v>
      </c>
      <c r="E153" s="5">
        <v>0</v>
      </c>
      <c r="F153" s="5">
        <v>0</v>
      </c>
      <c r="G153" s="5">
        <v>0</v>
      </c>
      <c r="H153" s="5">
        <v>0</v>
      </c>
      <c r="I153" s="5">
        <f>'Salary and Rating'!L154</f>
        <v>0</v>
      </c>
      <c r="J153" s="5">
        <f>IFERROR(IF(VLOOKUP(I153,Inputs!$A$20:$G$29,3,FALSE)="Stipend Award",VLOOKUP(I153,Inputs!$A$7:$G$16,3,FALSE),0),0)</f>
        <v>0</v>
      </c>
      <c r="K153" s="5">
        <f>IFERROR(IF(VLOOKUP(I153,Inputs!$A$20:$G$29,4,FALSE)="Stipend Award",VLOOKUP(I153,Inputs!$A$7:$G$16,4,FALSE),0),0)</f>
        <v>0</v>
      </c>
      <c r="L153" s="5">
        <f>IFERROR(IF(F153=1,IF(VLOOKUP(I153,Inputs!$A$20:$G$29,5,FALSE)="Stipend Award",VLOOKUP(I153,Inputs!$A$7:$G$16,5,FALSE),0),0),0)</f>
        <v>0</v>
      </c>
      <c r="M153" s="5">
        <f>IFERROR(IF(G153=1,IF(VLOOKUP(I153,Inputs!$A$20:$G$29,6,FALSE)="Stipend Award",VLOOKUP(I153,Inputs!$A$7:$G$16,6,FALSE),0),0),0)</f>
        <v>0</v>
      </c>
      <c r="N153" s="5">
        <f>IFERROR(IF(H153=1,IF(VLOOKUP(I153,Inputs!$A$20:$G$29,7,FALSE)="Stipend Award",VLOOKUP(I153,Inputs!$A$7:$G$16,7,FALSE),0),0),0)</f>
        <v>0</v>
      </c>
      <c r="O153" s="5">
        <f>IFERROR(IF(VLOOKUP(I153,Inputs!$A$20:$G$29,3,FALSE)="Base Increase",VLOOKUP(I153,Inputs!$A$7:$G$16,3,FALSE),0),0)</f>
        <v>0</v>
      </c>
      <c r="P153" s="5">
        <f>IFERROR(IF(VLOOKUP(I153,Inputs!$A$20:$G$29,4,FALSE)="Base Increase",VLOOKUP(I153,Inputs!$A$7:$G$16,4,FALSE),0),0)</f>
        <v>0</v>
      </c>
      <c r="Q153" s="5">
        <f>IFERROR(IF(F153=1,IF(VLOOKUP(I153,Inputs!$A$20:$G$29,5,FALSE)="Base Increase",VLOOKUP(I153,Inputs!$A$7:$G$16,5,FALSE),0),0),0)</f>
        <v>0</v>
      </c>
      <c r="R153" s="5">
        <f>IFERROR(IF(G153=1,IF(VLOOKUP(I153,Inputs!$A$20:$G$29,6,FALSE)="Base Increase",VLOOKUP(I153,Inputs!$A$7:$G$16,6,FALSE),0),0),0)</f>
        <v>0</v>
      </c>
      <c r="S153" s="5">
        <f>IFERROR(IF(H153=1,IF(VLOOKUP(I153,Inputs!$A$20:$G$29,7,FALSE)="Base Increase",VLOOKUP(I153,Inputs!$A$7:$G$16,7,FALSE),0),0),0)</f>
        <v>0</v>
      </c>
      <c r="T153" s="5">
        <f t="shared" si="12"/>
        <v>0</v>
      </c>
      <c r="U153" s="5">
        <f t="shared" si="13"/>
        <v>0</v>
      </c>
      <c r="V153" s="5">
        <f t="shared" si="14"/>
        <v>0</v>
      </c>
      <c r="W153" s="5">
        <f t="shared" si="15"/>
        <v>0</v>
      </c>
      <c r="X153" s="5">
        <f>IF(AND(I153&lt;=4,V153&gt;Inputs!$B$32),MAX(C153,Inputs!$B$32),V153)</f>
        <v>0</v>
      </c>
      <c r="Y153" s="5">
        <f>IF(AND(I153&lt;=4,W153&gt;Inputs!$B$32),MAX(C153,Inputs!$B$32),W153)</f>
        <v>0</v>
      </c>
      <c r="Z153" s="5">
        <f>IF(AND(I153&lt;=7,X153&gt;Inputs!$B$33),MAX(C153,Inputs!$B$33),X153)</f>
        <v>0</v>
      </c>
      <c r="AA153" s="5">
        <f>IF(W153&gt;Inputs!$B$34,Inputs!$B$34,Y153)</f>
        <v>0</v>
      </c>
      <c r="AB153" s="5">
        <f>IF(Z153&gt;Inputs!$B$34,Inputs!$B$34,Z153)</f>
        <v>0</v>
      </c>
      <c r="AC153" s="5">
        <f>IF(AA153&gt;Inputs!$B$34,Inputs!$B$34,AA153)</f>
        <v>0</v>
      </c>
      <c r="AD153" s="11">
        <f t="shared" si="16"/>
        <v>0</v>
      </c>
      <c r="AE153" s="11">
        <f t="shared" si="17"/>
        <v>0</v>
      </c>
    </row>
    <row r="154" spans="1:31" x14ac:dyDescent="0.25">
      <c r="A154" s="1">
        <f>'Salary and Rating'!A155</f>
        <v>0</v>
      </c>
      <c r="B154" s="1">
        <f>'Salary and Rating'!B155</f>
        <v>0</v>
      </c>
      <c r="C154" s="13">
        <f>'2013-2014'!AD154</f>
        <v>0</v>
      </c>
      <c r="D154" s="5">
        <v>1</v>
      </c>
      <c r="E154" s="5">
        <v>0</v>
      </c>
      <c r="F154" s="5">
        <v>0</v>
      </c>
      <c r="G154" s="5">
        <v>0</v>
      </c>
      <c r="H154" s="5">
        <v>0</v>
      </c>
      <c r="I154" s="5">
        <f>'Salary and Rating'!L155</f>
        <v>0</v>
      </c>
      <c r="J154" s="5">
        <f>IFERROR(IF(VLOOKUP(I154,Inputs!$A$20:$G$29,3,FALSE)="Stipend Award",VLOOKUP(I154,Inputs!$A$7:$G$16,3,FALSE),0),0)</f>
        <v>0</v>
      </c>
      <c r="K154" s="5">
        <f>IFERROR(IF(VLOOKUP(I154,Inputs!$A$20:$G$29,4,FALSE)="Stipend Award",VLOOKUP(I154,Inputs!$A$7:$G$16,4,FALSE),0),0)</f>
        <v>0</v>
      </c>
      <c r="L154" s="5">
        <f>IFERROR(IF(F154=1,IF(VLOOKUP(I154,Inputs!$A$20:$G$29,5,FALSE)="Stipend Award",VLOOKUP(I154,Inputs!$A$7:$G$16,5,FALSE),0),0),0)</f>
        <v>0</v>
      </c>
      <c r="M154" s="5">
        <f>IFERROR(IF(G154=1,IF(VLOOKUP(I154,Inputs!$A$20:$G$29,6,FALSE)="Stipend Award",VLOOKUP(I154,Inputs!$A$7:$G$16,6,FALSE),0),0),0)</f>
        <v>0</v>
      </c>
      <c r="N154" s="5">
        <f>IFERROR(IF(H154=1,IF(VLOOKUP(I154,Inputs!$A$20:$G$29,7,FALSE)="Stipend Award",VLOOKUP(I154,Inputs!$A$7:$G$16,7,FALSE),0),0),0)</f>
        <v>0</v>
      </c>
      <c r="O154" s="5">
        <f>IFERROR(IF(VLOOKUP(I154,Inputs!$A$20:$G$29,3,FALSE)="Base Increase",VLOOKUP(I154,Inputs!$A$7:$G$16,3,FALSE),0),0)</f>
        <v>0</v>
      </c>
      <c r="P154" s="5">
        <f>IFERROR(IF(VLOOKUP(I154,Inputs!$A$20:$G$29,4,FALSE)="Base Increase",VLOOKUP(I154,Inputs!$A$7:$G$16,4,FALSE),0),0)</f>
        <v>0</v>
      </c>
      <c r="Q154" s="5">
        <f>IFERROR(IF(F154=1,IF(VLOOKUP(I154,Inputs!$A$20:$G$29,5,FALSE)="Base Increase",VLOOKUP(I154,Inputs!$A$7:$G$16,5,FALSE),0),0),0)</f>
        <v>0</v>
      </c>
      <c r="R154" s="5">
        <f>IFERROR(IF(G154=1,IF(VLOOKUP(I154,Inputs!$A$20:$G$29,6,FALSE)="Base Increase",VLOOKUP(I154,Inputs!$A$7:$G$16,6,FALSE),0),0),0)</f>
        <v>0</v>
      </c>
      <c r="S154" s="5">
        <f>IFERROR(IF(H154=1,IF(VLOOKUP(I154,Inputs!$A$20:$G$29,7,FALSE)="Base Increase",VLOOKUP(I154,Inputs!$A$7:$G$16,7,FALSE),0),0),0)</f>
        <v>0</v>
      </c>
      <c r="T154" s="5">
        <f t="shared" si="12"/>
        <v>0</v>
      </c>
      <c r="U154" s="5">
        <f t="shared" si="13"/>
        <v>0</v>
      </c>
      <c r="V154" s="5">
        <f t="shared" si="14"/>
        <v>0</v>
      </c>
      <c r="W154" s="5">
        <f t="shared" si="15"/>
        <v>0</v>
      </c>
      <c r="X154" s="5">
        <f>IF(AND(I154&lt;=4,V154&gt;Inputs!$B$32),MAX(C154,Inputs!$B$32),V154)</f>
        <v>0</v>
      </c>
      <c r="Y154" s="5">
        <f>IF(AND(I154&lt;=4,W154&gt;Inputs!$B$32),MAX(C154,Inputs!$B$32),W154)</f>
        <v>0</v>
      </c>
      <c r="Z154" s="5">
        <f>IF(AND(I154&lt;=7,X154&gt;Inputs!$B$33),MAX(C154,Inputs!$B$33),X154)</f>
        <v>0</v>
      </c>
      <c r="AA154" s="5">
        <f>IF(W154&gt;Inputs!$B$34,Inputs!$B$34,Y154)</f>
        <v>0</v>
      </c>
      <c r="AB154" s="5">
        <f>IF(Z154&gt;Inputs!$B$34,Inputs!$B$34,Z154)</f>
        <v>0</v>
      </c>
      <c r="AC154" s="5">
        <f>IF(AA154&gt;Inputs!$B$34,Inputs!$B$34,AA154)</f>
        <v>0</v>
      </c>
      <c r="AD154" s="11">
        <f t="shared" si="16"/>
        <v>0</v>
      </c>
      <c r="AE154" s="11">
        <f t="shared" si="17"/>
        <v>0</v>
      </c>
    </row>
    <row r="155" spans="1:31" x14ac:dyDescent="0.25">
      <c r="A155" s="1">
        <f>'Salary and Rating'!A156</f>
        <v>0</v>
      </c>
      <c r="B155" s="1">
        <f>'Salary and Rating'!B156</f>
        <v>0</v>
      </c>
      <c r="C155" s="13">
        <f>'2013-2014'!AD155</f>
        <v>0</v>
      </c>
      <c r="D155" s="5">
        <v>1</v>
      </c>
      <c r="E155" s="5">
        <v>0</v>
      </c>
      <c r="F155" s="5">
        <v>0</v>
      </c>
      <c r="G155" s="5">
        <v>0</v>
      </c>
      <c r="H155" s="5">
        <v>0</v>
      </c>
      <c r="I155" s="5">
        <f>'Salary and Rating'!L156</f>
        <v>0</v>
      </c>
      <c r="J155" s="5">
        <f>IFERROR(IF(VLOOKUP(I155,Inputs!$A$20:$G$29,3,FALSE)="Stipend Award",VLOOKUP(I155,Inputs!$A$7:$G$16,3,FALSE),0),0)</f>
        <v>0</v>
      </c>
      <c r="K155" s="5">
        <f>IFERROR(IF(VLOOKUP(I155,Inputs!$A$20:$G$29,4,FALSE)="Stipend Award",VLOOKUP(I155,Inputs!$A$7:$G$16,4,FALSE),0),0)</f>
        <v>0</v>
      </c>
      <c r="L155" s="5">
        <f>IFERROR(IF(F155=1,IF(VLOOKUP(I155,Inputs!$A$20:$G$29,5,FALSE)="Stipend Award",VLOOKUP(I155,Inputs!$A$7:$G$16,5,FALSE),0),0),0)</f>
        <v>0</v>
      </c>
      <c r="M155" s="5">
        <f>IFERROR(IF(G155=1,IF(VLOOKUP(I155,Inputs!$A$20:$G$29,6,FALSE)="Stipend Award",VLOOKUP(I155,Inputs!$A$7:$G$16,6,FALSE),0),0),0)</f>
        <v>0</v>
      </c>
      <c r="N155" s="5">
        <f>IFERROR(IF(H155=1,IF(VLOOKUP(I155,Inputs!$A$20:$G$29,7,FALSE)="Stipend Award",VLOOKUP(I155,Inputs!$A$7:$G$16,7,FALSE),0),0),0)</f>
        <v>0</v>
      </c>
      <c r="O155" s="5">
        <f>IFERROR(IF(VLOOKUP(I155,Inputs!$A$20:$G$29,3,FALSE)="Base Increase",VLOOKUP(I155,Inputs!$A$7:$G$16,3,FALSE),0),0)</f>
        <v>0</v>
      </c>
      <c r="P155" s="5">
        <f>IFERROR(IF(VLOOKUP(I155,Inputs!$A$20:$G$29,4,FALSE)="Base Increase",VLOOKUP(I155,Inputs!$A$7:$G$16,4,FALSE),0),0)</f>
        <v>0</v>
      </c>
      <c r="Q155" s="5">
        <f>IFERROR(IF(F155=1,IF(VLOOKUP(I155,Inputs!$A$20:$G$29,5,FALSE)="Base Increase",VLOOKUP(I155,Inputs!$A$7:$G$16,5,FALSE),0),0),0)</f>
        <v>0</v>
      </c>
      <c r="R155" s="5">
        <f>IFERROR(IF(G155=1,IF(VLOOKUP(I155,Inputs!$A$20:$G$29,6,FALSE)="Base Increase",VLOOKUP(I155,Inputs!$A$7:$G$16,6,FALSE),0),0),0)</f>
        <v>0</v>
      </c>
      <c r="S155" s="5">
        <f>IFERROR(IF(H155=1,IF(VLOOKUP(I155,Inputs!$A$20:$G$29,7,FALSE)="Base Increase",VLOOKUP(I155,Inputs!$A$7:$G$16,7,FALSE),0),0),0)</f>
        <v>0</v>
      </c>
      <c r="T155" s="5">
        <f t="shared" si="12"/>
        <v>0</v>
      </c>
      <c r="U155" s="5">
        <f t="shared" si="13"/>
        <v>0</v>
      </c>
      <c r="V155" s="5">
        <f t="shared" si="14"/>
        <v>0</v>
      </c>
      <c r="W155" s="5">
        <f t="shared" si="15"/>
        <v>0</v>
      </c>
      <c r="X155" s="5">
        <f>IF(AND(I155&lt;=4,V155&gt;Inputs!$B$32),MAX(C155,Inputs!$B$32),V155)</f>
        <v>0</v>
      </c>
      <c r="Y155" s="5">
        <f>IF(AND(I155&lt;=4,W155&gt;Inputs!$B$32),MAX(C155,Inputs!$B$32),W155)</f>
        <v>0</v>
      </c>
      <c r="Z155" s="5">
        <f>IF(AND(I155&lt;=7,X155&gt;Inputs!$B$33),MAX(C155,Inputs!$B$33),X155)</f>
        <v>0</v>
      </c>
      <c r="AA155" s="5">
        <f>IF(W155&gt;Inputs!$B$34,Inputs!$B$34,Y155)</f>
        <v>0</v>
      </c>
      <c r="AB155" s="5">
        <f>IF(Z155&gt;Inputs!$B$34,Inputs!$B$34,Z155)</f>
        <v>0</v>
      </c>
      <c r="AC155" s="5">
        <f>IF(AA155&gt;Inputs!$B$34,Inputs!$B$34,AA155)</f>
        <v>0</v>
      </c>
      <c r="AD155" s="11">
        <f t="shared" si="16"/>
        <v>0</v>
      </c>
      <c r="AE155" s="11">
        <f t="shared" si="17"/>
        <v>0</v>
      </c>
    </row>
    <row r="156" spans="1:31" x14ac:dyDescent="0.25">
      <c r="A156" s="1">
        <f>'Salary and Rating'!A157</f>
        <v>0</v>
      </c>
      <c r="B156" s="1">
        <f>'Salary and Rating'!B157</f>
        <v>0</v>
      </c>
      <c r="C156" s="13">
        <f>'2013-2014'!AD156</f>
        <v>0</v>
      </c>
      <c r="D156" s="5">
        <v>1</v>
      </c>
      <c r="E156" s="5">
        <v>0</v>
      </c>
      <c r="F156" s="5">
        <v>0</v>
      </c>
      <c r="G156" s="5">
        <v>0</v>
      </c>
      <c r="H156" s="5">
        <v>0</v>
      </c>
      <c r="I156" s="5">
        <f>'Salary and Rating'!L157</f>
        <v>0</v>
      </c>
      <c r="J156" s="5">
        <f>IFERROR(IF(VLOOKUP(I156,Inputs!$A$20:$G$29,3,FALSE)="Stipend Award",VLOOKUP(I156,Inputs!$A$7:$G$16,3,FALSE),0),0)</f>
        <v>0</v>
      </c>
      <c r="K156" s="5">
        <f>IFERROR(IF(VLOOKUP(I156,Inputs!$A$20:$G$29,4,FALSE)="Stipend Award",VLOOKUP(I156,Inputs!$A$7:$G$16,4,FALSE),0),0)</f>
        <v>0</v>
      </c>
      <c r="L156" s="5">
        <f>IFERROR(IF(F156=1,IF(VLOOKUP(I156,Inputs!$A$20:$G$29,5,FALSE)="Stipend Award",VLOOKUP(I156,Inputs!$A$7:$G$16,5,FALSE),0),0),0)</f>
        <v>0</v>
      </c>
      <c r="M156" s="5">
        <f>IFERROR(IF(G156=1,IF(VLOOKUP(I156,Inputs!$A$20:$G$29,6,FALSE)="Stipend Award",VLOOKUP(I156,Inputs!$A$7:$G$16,6,FALSE),0),0),0)</f>
        <v>0</v>
      </c>
      <c r="N156" s="5">
        <f>IFERROR(IF(H156=1,IF(VLOOKUP(I156,Inputs!$A$20:$G$29,7,FALSE)="Stipend Award",VLOOKUP(I156,Inputs!$A$7:$G$16,7,FALSE),0),0),0)</f>
        <v>0</v>
      </c>
      <c r="O156" s="5">
        <f>IFERROR(IF(VLOOKUP(I156,Inputs!$A$20:$G$29,3,FALSE)="Base Increase",VLOOKUP(I156,Inputs!$A$7:$G$16,3,FALSE),0),0)</f>
        <v>0</v>
      </c>
      <c r="P156" s="5">
        <f>IFERROR(IF(VLOOKUP(I156,Inputs!$A$20:$G$29,4,FALSE)="Base Increase",VLOOKUP(I156,Inputs!$A$7:$G$16,4,FALSE),0),0)</f>
        <v>0</v>
      </c>
      <c r="Q156" s="5">
        <f>IFERROR(IF(F156=1,IF(VLOOKUP(I156,Inputs!$A$20:$G$29,5,FALSE)="Base Increase",VLOOKUP(I156,Inputs!$A$7:$G$16,5,FALSE),0),0),0)</f>
        <v>0</v>
      </c>
      <c r="R156" s="5">
        <f>IFERROR(IF(G156=1,IF(VLOOKUP(I156,Inputs!$A$20:$G$29,6,FALSE)="Base Increase",VLOOKUP(I156,Inputs!$A$7:$G$16,6,FALSE),0),0),0)</f>
        <v>0</v>
      </c>
      <c r="S156" s="5">
        <f>IFERROR(IF(H156=1,IF(VLOOKUP(I156,Inputs!$A$20:$G$29,7,FALSE)="Base Increase",VLOOKUP(I156,Inputs!$A$7:$G$16,7,FALSE),0),0),0)</f>
        <v>0</v>
      </c>
      <c r="T156" s="5">
        <f t="shared" si="12"/>
        <v>0</v>
      </c>
      <c r="U156" s="5">
        <f t="shared" si="13"/>
        <v>0</v>
      </c>
      <c r="V156" s="5">
        <f t="shared" si="14"/>
        <v>0</v>
      </c>
      <c r="W156" s="5">
        <f t="shared" si="15"/>
        <v>0</v>
      </c>
      <c r="X156" s="5">
        <f>IF(AND(I156&lt;=4,V156&gt;Inputs!$B$32),MAX(C156,Inputs!$B$32),V156)</f>
        <v>0</v>
      </c>
      <c r="Y156" s="5">
        <f>IF(AND(I156&lt;=4,W156&gt;Inputs!$B$32),MAX(C156,Inputs!$B$32),W156)</f>
        <v>0</v>
      </c>
      <c r="Z156" s="5">
        <f>IF(AND(I156&lt;=7,X156&gt;Inputs!$B$33),MAX(C156,Inputs!$B$33),X156)</f>
        <v>0</v>
      </c>
      <c r="AA156" s="5">
        <f>IF(W156&gt;Inputs!$B$34,Inputs!$B$34,Y156)</f>
        <v>0</v>
      </c>
      <c r="AB156" s="5">
        <f>IF(Z156&gt;Inputs!$B$34,Inputs!$B$34,Z156)</f>
        <v>0</v>
      </c>
      <c r="AC156" s="5">
        <f>IF(AA156&gt;Inputs!$B$34,Inputs!$B$34,AA156)</f>
        <v>0</v>
      </c>
      <c r="AD156" s="11">
        <f t="shared" si="16"/>
        <v>0</v>
      </c>
      <c r="AE156" s="11">
        <f t="shared" si="17"/>
        <v>0</v>
      </c>
    </row>
    <row r="157" spans="1:31" x14ac:dyDescent="0.25">
      <c r="A157" s="1">
        <f>'Salary and Rating'!A158</f>
        <v>0</v>
      </c>
      <c r="B157" s="1">
        <f>'Salary and Rating'!B158</f>
        <v>0</v>
      </c>
      <c r="C157" s="13">
        <f>'2013-2014'!AD157</f>
        <v>0</v>
      </c>
      <c r="D157" s="5">
        <v>1</v>
      </c>
      <c r="E157" s="5">
        <v>0</v>
      </c>
      <c r="F157" s="5">
        <v>0</v>
      </c>
      <c r="G157" s="5">
        <v>0</v>
      </c>
      <c r="H157" s="5">
        <v>0</v>
      </c>
      <c r="I157" s="5">
        <f>'Salary and Rating'!L158</f>
        <v>0</v>
      </c>
      <c r="J157" s="5">
        <f>IFERROR(IF(VLOOKUP(I157,Inputs!$A$20:$G$29,3,FALSE)="Stipend Award",VLOOKUP(I157,Inputs!$A$7:$G$16,3,FALSE),0),0)</f>
        <v>0</v>
      </c>
      <c r="K157" s="5">
        <f>IFERROR(IF(VLOOKUP(I157,Inputs!$A$20:$G$29,4,FALSE)="Stipend Award",VLOOKUP(I157,Inputs!$A$7:$G$16,4,FALSE),0),0)</f>
        <v>0</v>
      </c>
      <c r="L157" s="5">
        <f>IFERROR(IF(F157=1,IF(VLOOKUP(I157,Inputs!$A$20:$G$29,5,FALSE)="Stipend Award",VLOOKUP(I157,Inputs!$A$7:$G$16,5,FALSE),0),0),0)</f>
        <v>0</v>
      </c>
      <c r="M157" s="5">
        <f>IFERROR(IF(G157=1,IF(VLOOKUP(I157,Inputs!$A$20:$G$29,6,FALSE)="Stipend Award",VLOOKUP(I157,Inputs!$A$7:$G$16,6,FALSE),0),0),0)</f>
        <v>0</v>
      </c>
      <c r="N157" s="5">
        <f>IFERROR(IF(H157=1,IF(VLOOKUP(I157,Inputs!$A$20:$G$29,7,FALSE)="Stipend Award",VLOOKUP(I157,Inputs!$A$7:$G$16,7,FALSE),0),0),0)</f>
        <v>0</v>
      </c>
      <c r="O157" s="5">
        <f>IFERROR(IF(VLOOKUP(I157,Inputs!$A$20:$G$29,3,FALSE)="Base Increase",VLOOKUP(I157,Inputs!$A$7:$G$16,3,FALSE),0),0)</f>
        <v>0</v>
      </c>
      <c r="P157" s="5">
        <f>IFERROR(IF(VLOOKUP(I157,Inputs!$A$20:$G$29,4,FALSE)="Base Increase",VLOOKUP(I157,Inputs!$A$7:$G$16,4,FALSE),0),0)</f>
        <v>0</v>
      </c>
      <c r="Q157" s="5">
        <f>IFERROR(IF(F157=1,IF(VLOOKUP(I157,Inputs!$A$20:$G$29,5,FALSE)="Base Increase",VLOOKUP(I157,Inputs!$A$7:$G$16,5,FALSE),0),0),0)</f>
        <v>0</v>
      </c>
      <c r="R157" s="5">
        <f>IFERROR(IF(G157=1,IF(VLOOKUP(I157,Inputs!$A$20:$G$29,6,FALSE)="Base Increase",VLOOKUP(I157,Inputs!$A$7:$G$16,6,FALSE),0),0),0)</f>
        <v>0</v>
      </c>
      <c r="S157" s="5">
        <f>IFERROR(IF(H157=1,IF(VLOOKUP(I157,Inputs!$A$20:$G$29,7,FALSE)="Base Increase",VLOOKUP(I157,Inputs!$A$7:$G$16,7,FALSE),0),0),0)</f>
        <v>0</v>
      </c>
      <c r="T157" s="5">
        <f t="shared" si="12"/>
        <v>0</v>
      </c>
      <c r="U157" s="5">
        <f t="shared" si="13"/>
        <v>0</v>
      </c>
      <c r="V157" s="5">
        <f t="shared" si="14"/>
        <v>0</v>
      </c>
      <c r="W157" s="5">
        <f t="shared" si="15"/>
        <v>0</v>
      </c>
      <c r="X157" s="5">
        <f>IF(AND(I157&lt;=4,V157&gt;Inputs!$B$32),MAX(C157,Inputs!$B$32),V157)</f>
        <v>0</v>
      </c>
      <c r="Y157" s="5">
        <f>IF(AND(I157&lt;=4,W157&gt;Inputs!$B$32),MAX(C157,Inputs!$B$32),W157)</f>
        <v>0</v>
      </c>
      <c r="Z157" s="5">
        <f>IF(AND(I157&lt;=7,X157&gt;Inputs!$B$33),MAX(C157,Inputs!$B$33),X157)</f>
        <v>0</v>
      </c>
      <c r="AA157" s="5">
        <f>IF(W157&gt;Inputs!$B$34,Inputs!$B$34,Y157)</f>
        <v>0</v>
      </c>
      <c r="AB157" s="5">
        <f>IF(Z157&gt;Inputs!$B$34,Inputs!$B$34,Z157)</f>
        <v>0</v>
      </c>
      <c r="AC157" s="5">
        <f>IF(AA157&gt;Inputs!$B$34,Inputs!$B$34,AA157)</f>
        <v>0</v>
      </c>
      <c r="AD157" s="11">
        <f t="shared" si="16"/>
        <v>0</v>
      </c>
      <c r="AE157" s="11">
        <f t="shared" si="17"/>
        <v>0</v>
      </c>
    </row>
    <row r="158" spans="1:31" x14ac:dyDescent="0.25">
      <c r="A158" s="1">
        <f>'Salary and Rating'!A159</f>
        <v>0</v>
      </c>
      <c r="B158" s="1">
        <f>'Salary and Rating'!B159</f>
        <v>0</v>
      </c>
      <c r="C158" s="13">
        <f>'2013-2014'!AD158</f>
        <v>0</v>
      </c>
      <c r="D158" s="5">
        <v>1</v>
      </c>
      <c r="E158" s="5">
        <v>0</v>
      </c>
      <c r="F158" s="5">
        <v>0</v>
      </c>
      <c r="G158" s="5">
        <v>0</v>
      </c>
      <c r="H158" s="5">
        <v>0</v>
      </c>
      <c r="I158" s="5">
        <f>'Salary and Rating'!L159</f>
        <v>0</v>
      </c>
      <c r="J158" s="5">
        <f>IFERROR(IF(VLOOKUP(I158,Inputs!$A$20:$G$29,3,FALSE)="Stipend Award",VLOOKUP(I158,Inputs!$A$7:$G$16,3,FALSE),0),0)</f>
        <v>0</v>
      </c>
      <c r="K158" s="5">
        <f>IFERROR(IF(VLOOKUP(I158,Inputs!$A$20:$G$29,4,FALSE)="Stipend Award",VLOOKUP(I158,Inputs!$A$7:$G$16,4,FALSE),0),0)</f>
        <v>0</v>
      </c>
      <c r="L158" s="5">
        <f>IFERROR(IF(F158=1,IF(VLOOKUP(I158,Inputs!$A$20:$G$29,5,FALSE)="Stipend Award",VLOOKUP(I158,Inputs!$A$7:$G$16,5,FALSE),0),0),0)</f>
        <v>0</v>
      </c>
      <c r="M158" s="5">
        <f>IFERROR(IF(G158=1,IF(VLOOKUP(I158,Inputs!$A$20:$G$29,6,FALSE)="Stipend Award",VLOOKUP(I158,Inputs!$A$7:$G$16,6,FALSE),0),0),0)</f>
        <v>0</v>
      </c>
      <c r="N158" s="5">
        <f>IFERROR(IF(H158=1,IF(VLOOKUP(I158,Inputs!$A$20:$G$29,7,FALSE)="Stipend Award",VLOOKUP(I158,Inputs!$A$7:$G$16,7,FALSE),0),0),0)</f>
        <v>0</v>
      </c>
      <c r="O158" s="5">
        <f>IFERROR(IF(VLOOKUP(I158,Inputs!$A$20:$G$29,3,FALSE)="Base Increase",VLOOKUP(I158,Inputs!$A$7:$G$16,3,FALSE),0),0)</f>
        <v>0</v>
      </c>
      <c r="P158" s="5">
        <f>IFERROR(IF(VLOOKUP(I158,Inputs!$A$20:$G$29,4,FALSE)="Base Increase",VLOOKUP(I158,Inputs!$A$7:$G$16,4,FALSE),0),0)</f>
        <v>0</v>
      </c>
      <c r="Q158" s="5">
        <f>IFERROR(IF(F158=1,IF(VLOOKUP(I158,Inputs!$A$20:$G$29,5,FALSE)="Base Increase",VLOOKUP(I158,Inputs!$A$7:$G$16,5,FALSE),0),0),0)</f>
        <v>0</v>
      </c>
      <c r="R158" s="5">
        <f>IFERROR(IF(G158=1,IF(VLOOKUP(I158,Inputs!$A$20:$G$29,6,FALSE)="Base Increase",VLOOKUP(I158,Inputs!$A$7:$G$16,6,FALSE),0),0),0)</f>
        <v>0</v>
      </c>
      <c r="S158" s="5">
        <f>IFERROR(IF(H158=1,IF(VLOOKUP(I158,Inputs!$A$20:$G$29,7,FALSE)="Base Increase",VLOOKUP(I158,Inputs!$A$7:$G$16,7,FALSE),0),0),0)</f>
        <v>0</v>
      </c>
      <c r="T158" s="5">
        <f t="shared" si="12"/>
        <v>0</v>
      </c>
      <c r="U158" s="5">
        <f t="shared" si="13"/>
        <v>0</v>
      </c>
      <c r="V158" s="5">
        <f t="shared" si="14"/>
        <v>0</v>
      </c>
      <c r="W158" s="5">
        <f t="shared" si="15"/>
        <v>0</v>
      </c>
      <c r="X158" s="5">
        <f>IF(AND(I158&lt;=4,V158&gt;Inputs!$B$32),MAX(C158,Inputs!$B$32),V158)</f>
        <v>0</v>
      </c>
      <c r="Y158" s="5">
        <f>IF(AND(I158&lt;=4,W158&gt;Inputs!$B$32),MAX(C158,Inputs!$B$32),W158)</f>
        <v>0</v>
      </c>
      <c r="Z158" s="5">
        <f>IF(AND(I158&lt;=7,X158&gt;Inputs!$B$33),MAX(C158,Inputs!$B$33),X158)</f>
        <v>0</v>
      </c>
      <c r="AA158" s="5">
        <f>IF(W158&gt;Inputs!$B$34,Inputs!$B$34,Y158)</f>
        <v>0</v>
      </c>
      <c r="AB158" s="5">
        <f>IF(Z158&gt;Inputs!$B$34,Inputs!$B$34,Z158)</f>
        <v>0</v>
      </c>
      <c r="AC158" s="5">
        <f>IF(AA158&gt;Inputs!$B$34,Inputs!$B$34,AA158)</f>
        <v>0</v>
      </c>
      <c r="AD158" s="11">
        <f t="shared" si="16"/>
        <v>0</v>
      </c>
      <c r="AE158" s="11">
        <f t="shared" si="17"/>
        <v>0</v>
      </c>
    </row>
    <row r="159" spans="1:31" x14ac:dyDescent="0.25">
      <c r="A159" s="1">
        <f>'Salary and Rating'!A160</f>
        <v>0</v>
      </c>
      <c r="B159" s="1">
        <f>'Salary and Rating'!B160</f>
        <v>0</v>
      </c>
      <c r="C159" s="13">
        <f>'2013-2014'!AD159</f>
        <v>0</v>
      </c>
      <c r="D159" s="5">
        <v>1</v>
      </c>
      <c r="E159" s="5">
        <v>0</v>
      </c>
      <c r="F159" s="5">
        <v>0</v>
      </c>
      <c r="G159" s="5">
        <v>0</v>
      </c>
      <c r="H159" s="5">
        <v>0</v>
      </c>
      <c r="I159" s="5">
        <f>'Salary and Rating'!L160</f>
        <v>0</v>
      </c>
      <c r="J159" s="5">
        <f>IFERROR(IF(VLOOKUP(I159,Inputs!$A$20:$G$29,3,FALSE)="Stipend Award",VLOOKUP(I159,Inputs!$A$7:$G$16,3,FALSE),0),0)</f>
        <v>0</v>
      </c>
      <c r="K159" s="5">
        <f>IFERROR(IF(VLOOKUP(I159,Inputs!$A$20:$G$29,4,FALSE)="Stipend Award",VLOOKUP(I159,Inputs!$A$7:$G$16,4,FALSE),0),0)</f>
        <v>0</v>
      </c>
      <c r="L159" s="5">
        <f>IFERROR(IF(F159=1,IF(VLOOKUP(I159,Inputs!$A$20:$G$29,5,FALSE)="Stipend Award",VLOOKUP(I159,Inputs!$A$7:$G$16,5,FALSE),0),0),0)</f>
        <v>0</v>
      </c>
      <c r="M159" s="5">
        <f>IFERROR(IF(G159=1,IF(VLOOKUP(I159,Inputs!$A$20:$G$29,6,FALSE)="Stipend Award",VLOOKUP(I159,Inputs!$A$7:$G$16,6,FALSE),0),0),0)</f>
        <v>0</v>
      </c>
      <c r="N159" s="5">
        <f>IFERROR(IF(H159=1,IF(VLOOKUP(I159,Inputs!$A$20:$G$29,7,FALSE)="Stipend Award",VLOOKUP(I159,Inputs!$A$7:$G$16,7,FALSE),0),0),0)</f>
        <v>0</v>
      </c>
      <c r="O159" s="5">
        <f>IFERROR(IF(VLOOKUP(I159,Inputs!$A$20:$G$29,3,FALSE)="Base Increase",VLOOKUP(I159,Inputs!$A$7:$G$16,3,FALSE),0),0)</f>
        <v>0</v>
      </c>
      <c r="P159" s="5">
        <f>IFERROR(IF(VLOOKUP(I159,Inputs!$A$20:$G$29,4,FALSE)="Base Increase",VLOOKUP(I159,Inputs!$A$7:$G$16,4,FALSE),0),0)</f>
        <v>0</v>
      </c>
      <c r="Q159" s="5">
        <f>IFERROR(IF(F159=1,IF(VLOOKUP(I159,Inputs!$A$20:$G$29,5,FALSE)="Base Increase",VLOOKUP(I159,Inputs!$A$7:$G$16,5,FALSE),0),0),0)</f>
        <v>0</v>
      </c>
      <c r="R159" s="5">
        <f>IFERROR(IF(G159=1,IF(VLOOKUP(I159,Inputs!$A$20:$G$29,6,FALSE)="Base Increase",VLOOKUP(I159,Inputs!$A$7:$G$16,6,FALSE),0),0),0)</f>
        <v>0</v>
      </c>
      <c r="S159" s="5">
        <f>IFERROR(IF(H159=1,IF(VLOOKUP(I159,Inputs!$A$20:$G$29,7,FALSE)="Base Increase",VLOOKUP(I159,Inputs!$A$7:$G$16,7,FALSE),0),0),0)</f>
        <v>0</v>
      </c>
      <c r="T159" s="5">
        <f t="shared" si="12"/>
        <v>0</v>
      </c>
      <c r="U159" s="5">
        <f t="shared" si="13"/>
        <v>0</v>
      </c>
      <c r="V159" s="5">
        <f t="shared" si="14"/>
        <v>0</v>
      </c>
      <c r="W159" s="5">
        <f t="shared" si="15"/>
        <v>0</v>
      </c>
      <c r="X159" s="5">
        <f>IF(AND(I159&lt;=4,V159&gt;Inputs!$B$32),MAX(C159,Inputs!$B$32),V159)</f>
        <v>0</v>
      </c>
      <c r="Y159" s="5">
        <f>IF(AND(I159&lt;=4,W159&gt;Inputs!$B$32),MAX(C159,Inputs!$B$32),W159)</f>
        <v>0</v>
      </c>
      <c r="Z159" s="5">
        <f>IF(AND(I159&lt;=7,X159&gt;Inputs!$B$33),MAX(C159,Inputs!$B$33),X159)</f>
        <v>0</v>
      </c>
      <c r="AA159" s="5">
        <f>IF(W159&gt;Inputs!$B$34,Inputs!$B$34,Y159)</f>
        <v>0</v>
      </c>
      <c r="AB159" s="5">
        <f>IF(Z159&gt;Inputs!$B$34,Inputs!$B$34,Z159)</f>
        <v>0</v>
      </c>
      <c r="AC159" s="5">
        <f>IF(AA159&gt;Inputs!$B$34,Inputs!$B$34,AA159)</f>
        <v>0</v>
      </c>
      <c r="AD159" s="11">
        <f t="shared" si="16"/>
        <v>0</v>
      </c>
      <c r="AE159" s="11">
        <f t="shared" si="17"/>
        <v>0</v>
      </c>
    </row>
    <row r="160" spans="1:31" x14ac:dyDescent="0.25">
      <c r="A160" s="1">
        <f>'Salary and Rating'!A161</f>
        <v>0</v>
      </c>
      <c r="B160" s="1">
        <f>'Salary and Rating'!B161</f>
        <v>0</v>
      </c>
      <c r="C160" s="13">
        <f>'2013-2014'!AD160</f>
        <v>0</v>
      </c>
      <c r="D160" s="5">
        <v>1</v>
      </c>
      <c r="E160" s="5">
        <v>0</v>
      </c>
      <c r="F160" s="5">
        <v>0</v>
      </c>
      <c r="G160" s="5">
        <v>0</v>
      </c>
      <c r="H160" s="5">
        <v>0</v>
      </c>
      <c r="I160" s="5">
        <f>'Salary and Rating'!L161</f>
        <v>0</v>
      </c>
      <c r="J160" s="5">
        <f>IFERROR(IF(VLOOKUP(I160,Inputs!$A$20:$G$29,3,FALSE)="Stipend Award",VLOOKUP(I160,Inputs!$A$7:$G$16,3,FALSE),0),0)</f>
        <v>0</v>
      </c>
      <c r="K160" s="5">
        <f>IFERROR(IF(VLOOKUP(I160,Inputs!$A$20:$G$29,4,FALSE)="Stipend Award",VLOOKUP(I160,Inputs!$A$7:$G$16,4,FALSE),0),0)</f>
        <v>0</v>
      </c>
      <c r="L160" s="5">
        <f>IFERROR(IF(F160=1,IF(VLOOKUP(I160,Inputs!$A$20:$G$29,5,FALSE)="Stipend Award",VLOOKUP(I160,Inputs!$A$7:$G$16,5,FALSE),0),0),0)</f>
        <v>0</v>
      </c>
      <c r="M160" s="5">
        <f>IFERROR(IF(G160=1,IF(VLOOKUP(I160,Inputs!$A$20:$G$29,6,FALSE)="Stipend Award",VLOOKUP(I160,Inputs!$A$7:$G$16,6,FALSE),0),0),0)</f>
        <v>0</v>
      </c>
      <c r="N160" s="5">
        <f>IFERROR(IF(H160=1,IF(VLOOKUP(I160,Inputs!$A$20:$G$29,7,FALSE)="Stipend Award",VLOOKUP(I160,Inputs!$A$7:$G$16,7,FALSE),0),0),0)</f>
        <v>0</v>
      </c>
      <c r="O160" s="5">
        <f>IFERROR(IF(VLOOKUP(I160,Inputs!$A$20:$G$29,3,FALSE)="Base Increase",VLOOKUP(I160,Inputs!$A$7:$G$16,3,FALSE),0),0)</f>
        <v>0</v>
      </c>
      <c r="P160" s="5">
        <f>IFERROR(IF(VLOOKUP(I160,Inputs!$A$20:$G$29,4,FALSE)="Base Increase",VLOOKUP(I160,Inputs!$A$7:$G$16,4,FALSE),0),0)</f>
        <v>0</v>
      </c>
      <c r="Q160" s="5">
        <f>IFERROR(IF(F160=1,IF(VLOOKUP(I160,Inputs!$A$20:$G$29,5,FALSE)="Base Increase",VLOOKUP(I160,Inputs!$A$7:$G$16,5,FALSE),0),0),0)</f>
        <v>0</v>
      </c>
      <c r="R160" s="5">
        <f>IFERROR(IF(G160=1,IF(VLOOKUP(I160,Inputs!$A$20:$G$29,6,FALSE)="Base Increase",VLOOKUP(I160,Inputs!$A$7:$G$16,6,FALSE),0),0),0)</f>
        <v>0</v>
      </c>
      <c r="S160" s="5">
        <f>IFERROR(IF(H160=1,IF(VLOOKUP(I160,Inputs!$A$20:$G$29,7,FALSE)="Base Increase",VLOOKUP(I160,Inputs!$A$7:$G$16,7,FALSE),0),0),0)</f>
        <v>0</v>
      </c>
      <c r="T160" s="5">
        <f t="shared" si="12"/>
        <v>0</v>
      </c>
      <c r="U160" s="5">
        <f t="shared" si="13"/>
        <v>0</v>
      </c>
      <c r="V160" s="5">
        <f t="shared" si="14"/>
        <v>0</v>
      </c>
      <c r="W160" s="5">
        <f t="shared" si="15"/>
        <v>0</v>
      </c>
      <c r="X160" s="5">
        <f>IF(AND(I160&lt;=4,V160&gt;Inputs!$B$32),MAX(C160,Inputs!$B$32),V160)</f>
        <v>0</v>
      </c>
      <c r="Y160" s="5">
        <f>IF(AND(I160&lt;=4,W160&gt;Inputs!$B$32),MAX(C160,Inputs!$B$32),W160)</f>
        <v>0</v>
      </c>
      <c r="Z160" s="5">
        <f>IF(AND(I160&lt;=7,X160&gt;Inputs!$B$33),MAX(C160,Inputs!$B$33),X160)</f>
        <v>0</v>
      </c>
      <c r="AA160" s="5">
        <f>IF(W160&gt;Inputs!$B$34,Inputs!$B$34,Y160)</f>
        <v>0</v>
      </c>
      <c r="AB160" s="5">
        <f>IF(Z160&gt;Inputs!$B$34,Inputs!$B$34,Z160)</f>
        <v>0</v>
      </c>
      <c r="AC160" s="5">
        <f>IF(AA160&gt;Inputs!$B$34,Inputs!$B$34,AA160)</f>
        <v>0</v>
      </c>
      <c r="AD160" s="11">
        <f t="shared" si="16"/>
        <v>0</v>
      </c>
      <c r="AE160" s="11">
        <f t="shared" si="17"/>
        <v>0</v>
      </c>
    </row>
    <row r="161" spans="1:31" x14ac:dyDescent="0.25">
      <c r="A161" s="1">
        <f>'Salary and Rating'!A162</f>
        <v>0</v>
      </c>
      <c r="B161" s="1">
        <f>'Salary and Rating'!B162</f>
        <v>0</v>
      </c>
      <c r="C161" s="13">
        <f>'2013-2014'!AD161</f>
        <v>0</v>
      </c>
      <c r="D161" s="5">
        <v>1</v>
      </c>
      <c r="E161" s="5">
        <v>0</v>
      </c>
      <c r="F161" s="5">
        <v>0</v>
      </c>
      <c r="G161" s="5">
        <v>0</v>
      </c>
      <c r="H161" s="5">
        <v>0</v>
      </c>
      <c r="I161" s="5">
        <f>'Salary and Rating'!L162</f>
        <v>0</v>
      </c>
      <c r="J161" s="5">
        <f>IFERROR(IF(VLOOKUP(I161,Inputs!$A$20:$G$29,3,FALSE)="Stipend Award",VLOOKUP(I161,Inputs!$A$7:$G$16,3,FALSE),0),0)</f>
        <v>0</v>
      </c>
      <c r="K161" s="5">
        <f>IFERROR(IF(VLOOKUP(I161,Inputs!$A$20:$G$29,4,FALSE)="Stipend Award",VLOOKUP(I161,Inputs!$A$7:$G$16,4,FALSE),0),0)</f>
        <v>0</v>
      </c>
      <c r="L161" s="5">
        <f>IFERROR(IF(F161=1,IF(VLOOKUP(I161,Inputs!$A$20:$G$29,5,FALSE)="Stipend Award",VLOOKUP(I161,Inputs!$A$7:$G$16,5,FALSE),0),0),0)</f>
        <v>0</v>
      </c>
      <c r="M161" s="5">
        <f>IFERROR(IF(G161=1,IF(VLOOKUP(I161,Inputs!$A$20:$G$29,6,FALSE)="Stipend Award",VLOOKUP(I161,Inputs!$A$7:$G$16,6,FALSE),0),0),0)</f>
        <v>0</v>
      </c>
      <c r="N161" s="5">
        <f>IFERROR(IF(H161=1,IF(VLOOKUP(I161,Inputs!$A$20:$G$29,7,FALSE)="Stipend Award",VLOOKUP(I161,Inputs!$A$7:$G$16,7,FALSE),0),0),0)</f>
        <v>0</v>
      </c>
      <c r="O161" s="5">
        <f>IFERROR(IF(VLOOKUP(I161,Inputs!$A$20:$G$29,3,FALSE)="Base Increase",VLOOKUP(I161,Inputs!$A$7:$G$16,3,FALSE),0),0)</f>
        <v>0</v>
      </c>
      <c r="P161" s="5">
        <f>IFERROR(IF(VLOOKUP(I161,Inputs!$A$20:$G$29,4,FALSE)="Base Increase",VLOOKUP(I161,Inputs!$A$7:$G$16,4,FALSE),0),0)</f>
        <v>0</v>
      </c>
      <c r="Q161" s="5">
        <f>IFERROR(IF(F161=1,IF(VLOOKUP(I161,Inputs!$A$20:$G$29,5,FALSE)="Base Increase",VLOOKUP(I161,Inputs!$A$7:$G$16,5,FALSE),0),0),0)</f>
        <v>0</v>
      </c>
      <c r="R161" s="5">
        <f>IFERROR(IF(G161=1,IF(VLOOKUP(I161,Inputs!$A$20:$G$29,6,FALSE)="Base Increase",VLOOKUP(I161,Inputs!$A$7:$G$16,6,FALSE),0),0),0)</f>
        <v>0</v>
      </c>
      <c r="S161" s="5">
        <f>IFERROR(IF(H161=1,IF(VLOOKUP(I161,Inputs!$A$20:$G$29,7,FALSE)="Base Increase",VLOOKUP(I161,Inputs!$A$7:$G$16,7,FALSE),0),0),0)</f>
        <v>0</v>
      </c>
      <c r="T161" s="5">
        <f t="shared" si="12"/>
        <v>0</v>
      </c>
      <c r="U161" s="5">
        <f t="shared" si="13"/>
        <v>0</v>
      </c>
      <c r="V161" s="5">
        <f t="shared" si="14"/>
        <v>0</v>
      </c>
      <c r="W161" s="5">
        <f t="shared" si="15"/>
        <v>0</v>
      </c>
      <c r="X161" s="5">
        <f>IF(AND(I161&lt;=4,V161&gt;Inputs!$B$32),MAX(C161,Inputs!$B$32),V161)</f>
        <v>0</v>
      </c>
      <c r="Y161" s="5">
        <f>IF(AND(I161&lt;=4,W161&gt;Inputs!$B$32),MAX(C161,Inputs!$B$32),W161)</f>
        <v>0</v>
      </c>
      <c r="Z161" s="5">
        <f>IF(AND(I161&lt;=7,X161&gt;Inputs!$B$33),MAX(C161,Inputs!$B$33),X161)</f>
        <v>0</v>
      </c>
      <c r="AA161" s="5">
        <f>IF(W161&gt;Inputs!$B$34,Inputs!$B$34,Y161)</f>
        <v>0</v>
      </c>
      <c r="AB161" s="5">
        <f>IF(Z161&gt;Inputs!$B$34,Inputs!$B$34,Z161)</f>
        <v>0</v>
      </c>
      <c r="AC161" s="5">
        <f>IF(AA161&gt;Inputs!$B$34,Inputs!$B$34,AA161)</f>
        <v>0</v>
      </c>
      <c r="AD161" s="11">
        <f t="shared" si="16"/>
        <v>0</v>
      </c>
      <c r="AE161" s="11">
        <f t="shared" si="17"/>
        <v>0</v>
      </c>
    </row>
    <row r="162" spans="1:31" x14ac:dyDescent="0.25">
      <c r="A162" s="1">
        <f>'Salary and Rating'!A163</f>
        <v>0</v>
      </c>
      <c r="B162" s="1">
        <f>'Salary and Rating'!B163</f>
        <v>0</v>
      </c>
      <c r="C162" s="13">
        <f>'2013-2014'!AD162</f>
        <v>0</v>
      </c>
      <c r="D162" s="5">
        <v>1</v>
      </c>
      <c r="E162" s="5">
        <v>0</v>
      </c>
      <c r="F162" s="5">
        <v>0</v>
      </c>
      <c r="G162" s="5">
        <v>0</v>
      </c>
      <c r="H162" s="5">
        <v>0</v>
      </c>
      <c r="I162" s="5">
        <f>'Salary and Rating'!L163</f>
        <v>0</v>
      </c>
      <c r="J162" s="5">
        <f>IFERROR(IF(VLOOKUP(I162,Inputs!$A$20:$G$29,3,FALSE)="Stipend Award",VLOOKUP(I162,Inputs!$A$7:$G$16,3,FALSE),0),0)</f>
        <v>0</v>
      </c>
      <c r="K162" s="5">
        <f>IFERROR(IF(VLOOKUP(I162,Inputs!$A$20:$G$29,4,FALSE)="Stipend Award",VLOOKUP(I162,Inputs!$A$7:$G$16,4,FALSE),0),0)</f>
        <v>0</v>
      </c>
      <c r="L162" s="5">
        <f>IFERROR(IF(F162=1,IF(VLOOKUP(I162,Inputs!$A$20:$G$29,5,FALSE)="Stipend Award",VLOOKUP(I162,Inputs!$A$7:$G$16,5,FALSE),0),0),0)</f>
        <v>0</v>
      </c>
      <c r="M162" s="5">
        <f>IFERROR(IF(G162=1,IF(VLOOKUP(I162,Inputs!$A$20:$G$29,6,FALSE)="Stipend Award",VLOOKUP(I162,Inputs!$A$7:$G$16,6,FALSE),0),0),0)</f>
        <v>0</v>
      </c>
      <c r="N162" s="5">
        <f>IFERROR(IF(H162=1,IF(VLOOKUP(I162,Inputs!$A$20:$G$29,7,FALSE)="Stipend Award",VLOOKUP(I162,Inputs!$A$7:$G$16,7,FALSE),0),0),0)</f>
        <v>0</v>
      </c>
      <c r="O162" s="5">
        <f>IFERROR(IF(VLOOKUP(I162,Inputs!$A$20:$G$29,3,FALSE)="Base Increase",VLOOKUP(I162,Inputs!$A$7:$G$16,3,FALSE),0),0)</f>
        <v>0</v>
      </c>
      <c r="P162" s="5">
        <f>IFERROR(IF(VLOOKUP(I162,Inputs!$A$20:$G$29,4,FALSE)="Base Increase",VLOOKUP(I162,Inputs!$A$7:$G$16,4,FALSE),0),0)</f>
        <v>0</v>
      </c>
      <c r="Q162" s="5">
        <f>IFERROR(IF(F162=1,IF(VLOOKUP(I162,Inputs!$A$20:$G$29,5,FALSE)="Base Increase",VLOOKUP(I162,Inputs!$A$7:$G$16,5,FALSE),0),0),0)</f>
        <v>0</v>
      </c>
      <c r="R162" s="5">
        <f>IFERROR(IF(G162=1,IF(VLOOKUP(I162,Inputs!$A$20:$G$29,6,FALSE)="Base Increase",VLOOKUP(I162,Inputs!$A$7:$G$16,6,FALSE),0),0),0)</f>
        <v>0</v>
      </c>
      <c r="S162" s="5">
        <f>IFERROR(IF(H162=1,IF(VLOOKUP(I162,Inputs!$A$20:$G$29,7,FALSE)="Base Increase",VLOOKUP(I162,Inputs!$A$7:$G$16,7,FALSE),0),0),0)</f>
        <v>0</v>
      </c>
      <c r="T162" s="5">
        <f t="shared" si="12"/>
        <v>0</v>
      </c>
      <c r="U162" s="5">
        <f t="shared" si="13"/>
        <v>0</v>
      </c>
      <c r="V162" s="5">
        <f t="shared" si="14"/>
        <v>0</v>
      </c>
      <c r="W162" s="5">
        <f t="shared" si="15"/>
        <v>0</v>
      </c>
      <c r="X162" s="5">
        <f>IF(AND(I162&lt;=4,V162&gt;Inputs!$B$32),MAX(C162,Inputs!$B$32),V162)</f>
        <v>0</v>
      </c>
      <c r="Y162" s="5">
        <f>IF(AND(I162&lt;=4,W162&gt;Inputs!$B$32),MAX(C162,Inputs!$B$32),W162)</f>
        <v>0</v>
      </c>
      <c r="Z162" s="5">
        <f>IF(AND(I162&lt;=7,X162&gt;Inputs!$B$33),MAX(C162,Inputs!$B$33),X162)</f>
        <v>0</v>
      </c>
      <c r="AA162" s="5">
        <f>IF(W162&gt;Inputs!$B$34,Inputs!$B$34,Y162)</f>
        <v>0</v>
      </c>
      <c r="AB162" s="5">
        <f>IF(Z162&gt;Inputs!$B$34,Inputs!$B$34,Z162)</f>
        <v>0</v>
      </c>
      <c r="AC162" s="5">
        <f>IF(AA162&gt;Inputs!$B$34,Inputs!$B$34,AA162)</f>
        <v>0</v>
      </c>
      <c r="AD162" s="11">
        <f t="shared" si="16"/>
        <v>0</v>
      </c>
      <c r="AE162" s="11">
        <f t="shared" si="17"/>
        <v>0</v>
      </c>
    </row>
    <row r="163" spans="1:31" x14ac:dyDescent="0.25">
      <c r="A163" s="1">
        <f>'Salary and Rating'!A164</f>
        <v>0</v>
      </c>
      <c r="B163" s="1">
        <f>'Salary and Rating'!B164</f>
        <v>0</v>
      </c>
      <c r="C163" s="13">
        <f>'2013-2014'!AD163</f>
        <v>0</v>
      </c>
      <c r="D163" s="5">
        <v>1</v>
      </c>
      <c r="E163" s="5">
        <v>0</v>
      </c>
      <c r="F163" s="5">
        <v>0</v>
      </c>
      <c r="G163" s="5">
        <v>0</v>
      </c>
      <c r="H163" s="5">
        <v>0</v>
      </c>
      <c r="I163" s="5">
        <f>'Salary and Rating'!L164</f>
        <v>0</v>
      </c>
      <c r="J163" s="5">
        <f>IFERROR(IF(VLOOKUP(I163,Inputs!$A$20:$G$29,3,FALSE)="Stipend Award",VLOOKUP(I163,Inputs!$A$7:$G$16,3,FALSE),0),0)</f>
        <v>0</v>
      </c>
      <c r="K163" s="5">
        <f>IFERROR(IF(VLOOKUP(I163,Inputs!$A$20:$G$29,4,FALSE)="Stipend Award",VLOOKUP(I163,Inputs!$A$7:$G$16,4,FALSE),0),0)</f>
        <v>0</v>
      </c>
      <c r="L163" s="5">
        <f>IFERROR(IF(F163=1,IF(VLOOKUP(I163,Inputs!$A$20:$G$29,5,FALSE)="Stipend Award",VLOOKUP(I163,Inputs!$A$7:$G$16,5,FALSE),0),0),0)</f>
        <v>0</v>
      </c>
      <c r="M163" s="5">
        <f>IFERROR(IF(G163=1,IF(VLOOKUP(I163,Inputs!$A$20:$G$29,6,FALSE)="Stipend Award",VLOOKUP(I163,Inputs!$A$7:$G$16,6,FALSE),0),0),0)</f>
        <v>0</v>
      </c>
      <c r="N163" s="5">
        <f>IFERROR(IF(H163=1,IF(VLOOKUP(I163,Inputs!$A$20:$G$29,7,FALSE)="Stipend Award",VLOOKUP(I163,Inputs!$A$7:$G$16,7,FALSE),0),0),0)</f>
        <v>0</v>
      </c>
      <c r="O163" s="5">
        <f>IFERROR(IF(VLOOKUP(I163,Inputs!$A$20:$G$29,3,FALSE)="Base Increase",VLOOKUP(I163,Inputs!$A$7:$G$16,3,FALSE),0),0)</f>
        <v>0</v>
      </c>
      <c r="P163" s="5">
        <f>IFERROR(IF(VLOOKUP(I163,Inputs!$A$20:$G$29,4,FALSE)="Base Increase",VLOOKUP(I163,Inputs!$A$7:$G$16,4,FALSE),0),0)</f>
        <v>0</v>
      </c>
      <c r="Q163" s="5">
        <f>IFERROR(IF(F163=1,IF(VLOOKUP(I163,Inputs!$A$20:$G$29,5,FALSE)="Base Increase",VLOOKUP(I163,Inputs!$A$7:$G$16,5,FALSE),0),0),0)</f>
        <v>0</v>
      </c>
      <c r="R163" s="5">
        <f>IFERROR(IF(G163=1,IF(VLOOKUP(I163,Inputs!$A$20:$G$29,6,FALSE)="Base Increase",VLOOKUP(I163,Inputs!$A$7:$G$16,6,FALSE),0),0),0)</f>
        <v>0</v>
      </c>
      <c r="S163" s="5">
        <f>IFERROR(IF(H163=1,IF(VLOOKUP(I163,Inputs!$A$20:$G$29,7,FALSE)="Base Increase",VLOOKUP(I163,Inputs!$A$7:$G$16,7,FALSE),0),0),0)</f>
        <v>0</v>
      </c>
      <c r="T163" s="5">
        <f t="shared" si="12"/>
        <v>0</v>
      </c>
      <c r="U163" s="5">
        <f t="shared" si="13"/>
        <v>0</v>
      </c>
      <c r="V163" s="5">
        <f t="shared" si="14"/>
        <v>0</v>
      </c>
      <c r="W163" s="5">
        <f t="shared" si="15"/>
        <v>0</v>
      </c>
      <c r="X163" s="5">
        <f>IF(AND(I163&lt;=4,V163&gt;Inputs!$B$32),MAX(C163,Inputs!$B$32),V163)</f>
        <v>0</v>
      </c>
      <c r="Y163" s="5">
        <f>IF(AND(I163&lt;=4,W163&gt;Inputs!$B$32),MAX(C163,Inputs!$B$32),W163)</f>
        <v>0</v>
      </c>
      <c r="Z163" s="5">
        <f>IF(AND(I163&lt;=7,X163&gt;Inputs!$B$33),MAX(C163,Inputs!$B$33),X163)</f>
        <v>0</v>
      </c>
      <c r="AA163" s="5">
        <f>IF(W163&gt;Inputs!$B$34,Inputs!$B$34,Y163)</f>
        <v>0</v>
      </c>
      <c r="AB163" s="5">
        <f>IF(Z163&gt;Inputs!$B$34,Inputs!$B$34,Z163)</f>
        <v>0</v>
      </c>
      <c r="AC163" s="5">
        <f>IF(AA163&gt;Inputs!$B$34,Inputs!$B$34,AA163)</f>
        <v>0</v>
      </c>
      <c r="AD163" s="11">
        <f t="shared" si="16"/>
        <v>0</v>
      </c>
      <c r="AE163" s="11">
        <f t="shared" si="17"/>
        <v>0</v>
      </c>
    </row>
    <row r="164" spans="1:31" x14ac:dyDescent="0.25">
      <c r="A164" s="1">
        <f>'Salary and Rating'!A165</f>
        <v>0</v>
      </c>
      <c r="B164" s="1">
        <f>'Salary and Rating'!B165</f>
        <v>0</v>
      </c>
      <c r="C164" s="13">
        <f>'2013-2014'!AD164</f>
        <v>0</v>
      </c>
      <c r="D164" s="5">
        <v>1</v>
      </c>
      <c r="E164" s="5">
        <v>0</v>
      </c>
      <c r="F164" s="5">
        <v>0</v>
      </c>
      <c r="G164" s="5">
        <v>0</v>
      </c>
      <c r="H164" s="5">
        <v>0</v>
      </c>
      <c r="I164" s="5">
        <f>'Salary and Rating'!L165</f>
        <v>0</v>
      </c>
      <c r="J164" s="5">
        <f>IFERROR(IF(VLOOKUP(I164,Inputs!$A$20:$G$29,3,FALSE)="Stipend Award",VLOOKUP(I164,Inputs!$A$7:$G$16,3,FALSE),0),0)</f>
        <v>0</v>
      </c>
      <c r="K164" s="5">
        <f>IFERROR(IF(VLOOKUP(I164,Inputs!$A$20:$G$29,4,FALSE)="Stipend Award",VLOOKUP(I164,Inputs!$A$7:$G$16,4,FALSE),0),0)</f>
        <v>0</v>
      </c>
      <c r="L164" s="5">
        <f>IFERROR(IF(F164=1,IF(VLOOKUP(I164,Inputs!$A$20:$G$29,5,FALSE)="Stipend Award",VLOOKUP(I164,Inputs!$A$7:$G$16,5,FALSE),0),0),0)</f>
        <v>0</v>
      </c>
      <c r="M164" s="5">
        <f>IFERROR(IF(G164=1,IF(VLOOKUP(I164,Inputs!$A$20:$G$29,6,FALSE)="Stipend Award",VLOOKUP(I164,Inputs!$A$7:$G$16,6,FALSE),0),0),0)</f>
        <v>0</v>
      </c>
      <c r="N164" s="5">
        <f>IFERROR(IF(H164=1,IF(VLOOKUP(I164,Inputs!$A$20:$G$29,7,FALSE)="Stipend Award",VLOOKUP(I164,Inputs!$A$7:$G$16,7,FALSE),0),0),0)</f>
        <v>0</v>
      </c>
      <c r="O164" s="5">
        <f>IFERROR(IF(VLOOKUP(I164,Inputs!$A$20:$G$29,3,FALSE)="Base Increase",VLOOKUP(I164,Inputs!$A$7:$G$16,3,FALSE),0),0)</f>
        <v>0</v>
      </c>
      <c r="P164" s="5">
        <f>IFERROR(IF(VLOOKUP(I164,Inputs!$A$20:$G$29,4,FALSE)="Base Increase",VLOOKUP(I164,Inputs!$A$7:$G$16,4,FALSE),0),0)</f>
        <v>0</v>
      </c>
      <c r="Q164" s="5">
        <f>IFERROR(IF(F164=1,IF(VLOOKUP(I164,Inputs!$A$20:$G$29,5,FALSE)="Base Increase",VLOOKUP(I164,Inputs!$A$7:$G$16,5,FALSE),0),0),0)</f>
        <v>0</v>
      </c>
      <c r="R164" s="5">
        <f>IFERROR(IF(G164=1,IF(VLOOKUP(I164,Inputs!$A$20:$G$29,6,FALSE)="Base Increase",VLOOKUP(I164,Inputs!$A$7:$G$16,6,FALSE),0),0),0)</f>
        <v>0</v>
      </c>
      <c r="S164" s="5">
        <f>IFERROR(IF(H164=1,IF(VLOOKUP(I164,Inputs!$A$20:$G$29,7,FALSE)="Base Increase",VLOOKUP(I164,Inputs!$A$7:$G$16,7,FALSE),0),0),0)</f>
        <v>0</v>
      </c>
      <c r="T164" s="5">
        <f t="shared" si="12"/>
        <v>0</v>
      </c>
      <c r="U164" s="5">
        <f t="shared" si="13"/>
        <v>0</v>
      </c>
      <c r="V164" s="5">
        <f t="shared" si="14"/>
        <v>0</v>
      </c>
      <c r="W164" s="5">
        <f t="shared" si="15"/>
        <v>0</v>
      </c>
      <c r="X164" s="5">
        <f>IF(AND(I164&lt;=4,V164&gt;Inputs!$B$32),MAX(C164,Inputs!$B$32),V164)</f>
        <v>0</v>
      </c>
      <c r="Y164" s="5">
        <f>IF(AND(I164&lt;=4,W164&gt;Inputs!$B$32),MAX(C164,Inputs!$B$32),W164)</f>
        <v>0</v>
      </c>
      <c r="Z164" s="5">
        <f>IF(AND(I164&lt;=7,X164&gt;Inputs!$B$33),MAX(C164,Inputs!$B$33),X164)</f>
        <v>0</v>
      </c>
      <c r="AA164" s="5">
        <f>IF(W164&gt;Inputs!$B$34,Inputs!$B$34,Y164)</f>
        <v>0</v>
      </c>
      <c r="AB164" s="5">
        <f>IF(Z164&gt;Inputs!$B$34,Inputs!$B$34,Z164)</f>
        <v>0</v>
      </c>
      <c r="AC164" s="5">
        <f>IF(AA164&gt;Inputs!$B$34,Inputs!$B$34,AA164)</f>
        <v>0</v>
      </c>
      <c r="AD164" s="11">
        <f t="shared" si="16"/>
        <v>0</v>
      </c>
      <c r="AE164" s="11">
        <f t="shared" si="17"/>
        <v>0</v>
      </c>
    </row>
    <row r="165" spans="1:31" x14ac:dyDescent="0.25">
      <c r="A165" s="1">
        <f>'Salary and Rating'!A166</f>
        <v>0</v>
      </c>
      <c r="B165" s="1">
        <f>'Salary and Rating'!B166</f>
        <v>0</v>
      </c>
      <c r="C165" s="13">
        <f>'2013-2014'!AD165</f>
        <v>0</v>
      </c>
      <c r="D165" s="5">
        <v>1</v>
      </c>
      <c r="E165" s="5">
        <v>0</v>
      </c>
      <c r="F165" s="5">
        <v>0</v>
      </c>
      <c r="G165" s="5">
        <v>0</v>
      </c>
      <c r="H165" s="5">
        <v>0</v>
      </c>
      <c r="I165" s="5">
        <f>'Salary and Rating'!L166</f>
        <v>0</v>
      </c>
      <c r="J165" s="5">
        <f>IFERROR(IF(VLOOKUP(I165,Inputs!$A$20:$G$29,3,FALSE)="Stipend Award",VLOOKUP(I165,Inputs!$A$7:$G$16,3,FALSE),0),0)</f>
        <v>0</v>
      </c>
      <c r="K165" s="5">
        <f>IFERROR(IF(VLOOKUP(I165,Inputs!$A$20:$G$29,4,FALSE)="Stipend Award",VLOOKUP(I165,Inputs!$A$7:$G$16,4,FALSE),0),0)</f>
        <v>0</v>
      </c>
      <c r="L165" s="5">
        <f>IFERROR(IF(F165=1,IF(VLOOKUP(I165,Inputs!$A$20:$G$29,5,FALSE)="Stipend Award",VLOOKUP(I165,Inputs!$A$7:$G$16,5,FALSE),0),0),0)</f>
        <v>0</v>
      </c>
      <c r="M165" s="5">
        <f>IFERROR(IF(G165=1,IF(VLOOKUP(I165,Inputs!$A$20:$G$29,6,FALSE)="Stipend Award",VLOOKUP(I165,Inputs!$A$7:$G$16,6,FALSE),0),0),0)</f>
        <v>0</v>
      </c>
      <c r="N165" s="5">
        <f>IFERROR(IF(H165=1,IF(VLOOKUP(I165,Inputs!$A$20:$G$29,7,FALSE)="Stipend Award",VLOOKUP(I165,Inputs!$A$7:$G$16,7,FALSE),0),0),0)</f>
        <v>0</v>
      </c>
      <c r="O165" s="5">
        <f>IFERROR(IF(VLOOKUP(I165,Inputs!$A$20:$G$29,3,FALSE)="Base Increase",VLOOKUP(I165,Inputs!$A$7:$G$16,3,FALSE),0),0)</f>
        <v>0</v>
      </c>
      <c r="P165" s="5">
        <f>IFERROR(IF(VLOOKUP(I165,Inputs!$A$20:$G$29,4,FALSE)="Base Increase",VLOOKUP(I165,Inputs!$A$7:$G$16,4,FALSE),0),0)</f>
        <v>0</v>
      </c>
      <c r="Q165" s="5">
        <f>IFERROR(IF(F165=1,IF(VLOOKUP(I165,Inputs!$A$20:$G$29,5,FALSE)="Base Increase",VLOOKUP(I165,Inputs!$A$7:$G$16,5,FALSE),0),0),0)</f>
        <v>0</v>
      </c>
      <c r="R165" s="5">
        <f>IFERROR(IF(G165=1,IF(VLOOKUP(I165,Inputs!$A$20:$G$29,6,FALSE)="Base Increase",VLOOKUP(I165,Inputs!$A$7:$G$16,6,FALSE),0),0),0)</f>
        <v>0</v>
      </c>
      <c r="S165" s="5">
        <f>IFERROR(IF(H165=1,IF(VLOOKUP(I165,Inputs!$A$20:$G$29,7,FALSE)="Base Increase",VLOOKUP(I165,Inputs!$A$7:$G$16,7,FALSE),0),0),0)</f>
        <v>0</v>
      </c>
      <c r="T165" s="5">
        <f t="shared" si="12"/>
        <v>0</v>
      </c>
      <c r="U165" s="5">
        <f t="shared" si="13"/>
        <v>0</v>
      </c>
      <c r="V165" s="5">
        <f t="shared" si="14"/>
        <v>0</v>
      </c>
      <c r="W165" s="5">
        <f t="shared" si="15"/>
        <v>0</v>
      </c>
      <c r="X165" s="5">
        <f>IF(AND(I165&lt;=4,V165&gt;Inputs!$B$32),MAX(C165,Inputs!$B$32),V165)</f>
        <v>0</v>
      </c>
      <c r="Y165" s="5">
        <f>IF(AND(I165&lt;=4,W165&gt;Inputs!$B$32),MAX(C165,Inputs!$B$32),W165)</f>
        <v>0</v>
      </c>
      <c r="Z165" s="5">
        <f>IF(AND(I165&lt;=7,X165&gt;Inputs!$B$33),MAX(C165,Inputs!$B$33),X165)</f>
        <v>0</v>
      </c>
      <c r="AA165" s="5">
        <f>IF(W165&gt;Inputs!$B$34,Inputs!$B$34,Y165)</f>
        <v>0</v>
      </c>
      <c r="AB165" s="5">
        <f>IF(Z165&gt;Inputs!$B$34,Inputs!$B$34,Z165)</f>
        <v>0</v>
      </c>
      <c r="AC165" s="5">
        <f>IF(AA165&gt;Inputs!$B$34,Inputs!$B$34,AA165)</f>
        <v>0</v>
      </c>
      <c r="AD165" s="11">
        <f t="shared" si="16"/>
        <v>0</v>
      </c>
      <c r="AE165" s="11">
        <f t="shared" si="17"/>
        <v>0</v>
      </c>
    </row>
    <row r="166" spans="1:31" x14ac:dyDescent="0.25">
      <c r="A166" s="1">
        <f>'Salary and Rating'!A167</f>
        <v>0</v>
      </c>
      <c r="B166" s="1">
        <f>'Salary and Rating'!B167</f>
        <v>0</v>
      </c>
      <c r="C166" s="13">
        <f>'2013-2014'!AD166</f>
        <v>0</v>
      </c>
      <c r="D166" s="5">
        <v>1</v>
      </c>
      <c r="E166" s="5">
        <v>0</v>
      </c>
      <c r="F166" s="5">
        <v>0</v>
      </c>
      <c r="G166" s="5">
        <v>0</v>
      </c>
      <c r="H166" s="5">
        <v>0</v>
      </c>
      <c r="I166" s="5">
        <f>'Salary and Rating'!L167</f>
        <v>0</v>
      </c>
      <c r="J166" s="5">
        <f>IFERROR(IF(VLOOKUP(I166,Inputs!$A$20:$G$29,3,FALSE)="Stipend Award",VLOOKUP(I166,Inputs!$A$7:$G$16,3,FALSE),0),0)</f>
        <v>0</v>
      </c>
      <c r="K166" s="5">
        <f>IFERROR(IF(VLOOKUP(I166,Inputs!$A$20:$G$29,4,FALSE)="Stipend Award",VLOOKUP(I166,Inputs!$A$7:$G$16,4,FALSE),0),0)</f>
        <v>0</v>
      </c>
      <c r="L166" s="5">
        <f>IFERROR(IF(F166=1,IF(VLOOKUP(I166,Inputs!$A$20:$G$29,5,FALSE)="Stipend Award",VLOOKUP(I166,Inputs!$A$7:$G$16,5,FALSE),0),0),0)</f>
        <v>0</v>
      </c>
      <c r="M166" s="5">
        <f>IFERROR(IF(G166=1,IF(VLOOKUP(I166,Inputs!$A$20:$G$29,6,FALSE)="Stipend Award",VLOOKUP(I166,Inputs!$A$7:$G$16,6,FALSE),0),0),0)</f>
        <v>0</v>
      </c>
      <c r="N166" s="5">
        <f>IFERROR(IF(H166=1,IF(VLOOKUP(I166,Inputs!$A$20:$G$29,7,FALSE)="Stipend Award",VLOOKUP(I166,Inputs!$A$7:$G$16,7,FALSE),0),0),0)</f>
        <v>0</v>
      </c>
      <c r="O166" s="5">
        <f>IFERROR(IF(VLOOKUP(I166,Inputs!$A$20:$G$29,3,FALSE)="Base Increase",VLOOKUP(I166,Inputs!$A$7:$G$16,3,FALSE),0),0)</f>
        <v>0</v>
      </c>
      <c r="P166" s="5">
        <f>IFERROR(IF(VLOOKUP(I166,Inputs!$A$20:$G$29,4,FALSE)="Base Increase",VLOOKUP(I166,Inputs!$A$7:$G$16,4,FALSE),0),0)</f>
        <v>0</v>
      </c>
      <c r="Q166" s="5">
        <f>IFERROR(IF(F166=1,IF(VLOOKUP(I166,Inputs!$A$20:$G$29,5,FALSE)="Base Increase",VLOOKUP(I166,Inputs!$A$7:$G$16,5,FALSE),0),0),0)</f>
        <v>0</v>
      </c>
      <c r="R166" s="5">
        <f>IFERROR(IF(G166=1,IF(VLOOKUP(I166,Inputs!$A$20:$G$29,6,FALSE)="Base Increase",VLOOKUP(I166,Inputs!$A$7:$G$16,6,FALSE),0),0),0)</f>
        <v>0</v>
      </c>
      <c r="S166" s="5">
        <f>IFERROR(IF(H166=1,IF(VLOOKUP(I166,Inputs!$A$20:$G$29,7,FALSE)="Base Increase",VLOOKUP(I166,Inputs!$A$7:$G$16,7,FALSE),0),0),0)</f>
        <v>0</v>
      </c>
      <c r="T166" s="5">
        <f t="shared" si="12"/>
        <v>0</v>
      </c>
      <c r="U166" s="5">
        <f t="shared" si="13"/>
        <v>0</v>
      </c>
      <c r="V166" s="5">
        <f t="shared" si="14"/>
        <v>0</v>
      </c>
      <c r="W166" s="5">
        <f t="shared" si="15"/>
        <v>0</v>
      </c>
      <c r="X166" s="5">
        <f>IF(AND(I166&lt;=4,V166&gt;Inputs!$B$32),MAX(C166,Inputs!$B$32),V166)</f>
        <v>0</v>
      </c>
      <c r="Y166" s="5">
        <f>IF(AND(I166&lt;=4,W166&gt;Inputs!$B$32),MAX(C166,Inputs!$B$32),W166)</f>
        <v>0</v>
      </c>
      <c r="Z166" s="5">
        <f>IF(AND(I166&lt;=7,X166&gt;Inputs!$B$33),MAX(C166,Inputs!$B$33),X166)</f>
        <v>0</v>
      </c>
      <c r="AA166" s="5">
        <f>IF(W166&gt;Inputs!$B$34,Inputs!$B$34,Y166)</f>
        <v>0</v>
      </c>
      <c r="AB166" s="5">
        <f>IF(Z166&gt;Inputs!$B$34,Inputs!$B$34,Z166)</f>
        <v>0</v>
      </c>
      <c r="AC166" s="5">
        <f>IF(AA166&gt;Inputs!$B$34,Inputs!$B$34,AA166)</f>
        <v>0</v>
      </c>
      <c r="AD166" s="11">
        <f t="shared" si="16"/>
        <v>0</v>
      </c>
      <c r="AE166" s="11">
        <f t="shared" si="17"/>
        <v>0</v>
      </c>
    </row>
    <row r="167" spans="1:31" x14ac:dyDescent="0.25">
      <c r="A167" s="1">
        <f>'Salary and Rating'!A168</f>
        <v>0</v>
      </c>
      <c r="B167" s="1">
        <f>'Salary and Rating'!B168</f>
        <v>0</v>
      </c>
      <c r="C167" s="13">
        <f>'2013-2014'!AD167</f>
        <v>0</v>
      </c>
      <c r="D167" s="5">
        <v>1</v>
      </c>
      <c r="E167" s="5">
        <v>0</v>
      </c>
      <c r="F167" s="5">
        <v>0</v>
      </c>
      <c r="G167" s="5">
        <v>0</v>
      </c>
      <c r="H167" s="5">
        <v>0</v>
      </c>
      <c r="I167" s="5">
        <f>'Salary and Rating'!L168</f>
        <v>0</v>
      </c>
      <c r="J167" s="5">
        <f>IFERROR(IF(VLOOKUP(I167,Inputs!$A$20:$G$29,3,FALSE)="Stipend Award",VLOOKUP(I167,Inputs!$A$7:$G$16,3,FALSE),0),0)</f>
        <v>0</v>
      </c>
      <c r="K167" s="5">
        <f>IFERROR(IF(VLOOKUP(I167,Inputs!$A$20:$G$29,4,FALSE)="Stipend Award",VLOOKUP(I167,Inputs!$A$7:$G$16,4,FALSE),0),0)</f>
        <v>0</v>
      </c>
      <c r="L167" s="5">
        <f>IFERROR(IF(F167=1,IF(VLOOKUP(I167,Inputs!$A$20:$G$29,5,FALSE)="Stipend Award",VLOOKUP(I167,Inputs!$A$7:$G$16,5,FALSE),0),0),0)</f>
        <v>0</v>
      </c>
      <c r="M167" s="5">
        <f>IFERROR(IF(G167=1,IF(VLOOKUP(I167,Inputs!$A$20:$G$29,6,FALSE)="Stipend Award",VLOOKUP(I167,Inputs!$A$7:$G$16,6,FALSE),0),0),0)</f>
        <v>0</v>
      </c>
      <c r="N167" s="5">
        <f>IFERROR(IF(H167=1,IF(VLOOKUP(I167,Inputs!$A$20:$G$29,7,FALSE)="Stipend Award",VLOOKUP(I167,Inputs!$A$7:$G$16,7,FALSE),0),0),0)</f>
        <v>0</v>
      </c>
      <c r="O167" s="5">
        <f>IFERROR(IF(VLOOKUP(I167,Inputs!$A$20:$G$29,3,FALSE)="Base Increase",VLOOKUP(I167,Inputs!$A$7:$G$16,3,FALSE),0),0)</f>
        <v>0</v>
      </c>
      <c r="P167" s="5">
        <f>IFERROR(IF(VLOOKUP(I167,Inputs!$A$20:$G$29,4,FALSE)="Base Increase",VLOOKUP(I167,Inputs!$A$7:$G$16,4,FALSE),0),0)</f>
        <v>0</v>
      </c>
      <c r="Q167" s="5">
        <f>IFERROR(IF(F167=1,IF(VLOOKUP(I167,Inputs!$A$20:$G$29,5,FALSE)="Base Increase",VLOOKUP(I167,Inputs!$A$7:$G$16,5,FALSE),0),0),0)</f>
        <v>0</v>
      </c>
      <c r="R167" s="5">
        <f>IFERROR(IF(G167=1,IF(VLOOKUP(I167,Inputs!$A$20:$G$29,6,FALSE)="Base Increase",VLOOKUP(I167,Inputs!$A$7:$G$16,6,FALSE),0),0),0)</f>
        <v>0</v>
      </c>
      <c r="S167" s="5">
        <f>IFERROR(IF(H167=1,IF(VLOOKUP(I167,Inputs!$A$20:$G$29,7,FALSE)="Base Increase",VLOOKUP(I167,Inputs!$A$7:$G$16,7,FALSE),0),0),0)</f>
        <v>0</v>
      </c>
      <c r="T167" s="5">
        <f t="shared" si="12"/>
        <v>0</v>
      </c>
      <c r="U167" s="5">
        <f t="shared" si="13"/>
        <v>0</v>
      </c>
      <c r="V167" s="5">
        <f t="shared" si="14"/>
        <v>0</v>
      </c>
      <c r="W167" s="5">
        <f t="shared" si="15"/>
        <v>0</v>
      </c>
      <c r="X167" s="5">
        <f>IF(AND(I167&lt;=4,V167&gt;Inputs!$B$32),MAX(C167,Inputs!$B$32),V167)</f>
        <v>0</v>
      </c>
      <c r="Y167" s="5">
        <f>IF(AND(I167&lt;=4,W167&gt;Inputs!$B$32),MAX(C167,Inputs!$B$32),W167)</f>
        <v>0</v>
      </c>
      <c r="Z167" s="5">
        <f>IF(AND(I167&lt;=7,X167&gt;Inputs!$B$33),MAX(C167,Inputs!$B$33),X167)</f>
        <v>0</v>
      </c>
      <c r="AA167" s="5">
        <f>IF(W167&gt;Inputs!$B$34,Inputs!$B$34,Y167)</f>
        <v>0</v>
      </c>
      <c r="AB167" s="5">
        <f>IF(Z167&gt;Inputs!$B$34,Inputs!$B$34,Z167)</f>
        <v>0</v>
      </c>
      <c r="AC167" s="5">
        <f>IF(AA167&gt;Inputs!$B$34,Inputs!$B$34,AA167)</f>
        <v>0</v>
      </c>
      <c r="AD167" s="11">
        <f t="shared" si="16"/>
        <v>0</v>
      </c>
      <c r="AE167" s="11">
        <f t="shared" si="17"/>
        <v>0</v>
      </c>
    </row>
    <row r="168" spans="1:31" x14ac:dyDescent="0.25">
      <c r="A168" s="1">
        <f>'Salary and Rating'!A169</f>
        <v>0</v>
      </c>
      <c r="B168" s="1">
        <f>'Salary and Rating'!B169</f>
        <v>0</v>
      </c>
      <c r="C168" s="13">
        <f>'2013-2014'!AD168</f>
        <v>0</v>
      </c>
      <c r="D168" s="5">
        <v>1</v>
      </c>
      <c r="E168" s="5">
        <v>0</v>
      </c>
      <c r="F168" s="5">
        <v>0</v>
      </c>
      <c r="G168" s="5">
        <v>0</v>
      </c>
      <c r="H168" s="5">
        <v>0</v>
      </c>
      <c r="I168" s="5">
        <f>'Salary and Rating'!L169</f>
        <v>0</v>
      </c>
      <c r="J168" s="5">
        <f>IFERROR(IF(VLOOKUP(I168,Inputs!$A$20:$G$29,3,FALSE)="Stipend Award",VLOOKUP(I168,Inputs!$A$7:$G$16,3,FALSE),0),0)</f>
        <v>0</v>
      </c>
      <c r="K168" s="5">
        <f>IFERROR(IF(VLOOKUP(I168,Inputs!$A$20:$G$29,4,FALSE)="Stipend Award",VLOOKUP(I168,Inputs!$A$7:$G$16,4,FALSE),0),0)</f>
        <v>0</v>
      </c>
      <c r="L168" s="5">
        <f>IFERROR(IF(F168=1,IF(VLOOKUP(I168,Inputs!$A$20:$G$29,5,FALSE)="Stipend Award",VLOOKUP(I168,Inputs!$A$7:$G$16,5,FALSE),0),0),0)</f>
        <v>0</v>
      </c>
      <c r="M168" s="5">
        <f>IFERROR(IF(G168=1,IF(VLOOKUP(I168,Inputs!$A$20:$G$29,6,FALSE)="Stipend Award",VLOOKUP(I168,Inputs!$A$7:$G$16,6,FALSE),0),0),0)</f>
        <v>0</v>
      </c>
      <c r="N168" s="5">
        <f>IFERROR(IF(H168=1,IF(VLOOKUP(I168,Inputs!$A$20:$G$29,7,FALSE)="Stipend Award",VLOOKUP(I168,Inputs!$A$7:$G$16,7,FALSE),0),0),0)</f>
        <v>0</v>
      </c>
      <c r="O168" s="5">
        <f>IFERROR(IF(VLOOKUP(I168,Inputs!$A$20:$G$29,3,FALSE)="Base Increase",VLOOKUP(I168,Inputs!$A$7:$G$16,3,FALSE),0),0)</f>
        <v>0</v>
      </c>
      <c r="P168" s="5">
        <f>IFERROR(IF(VLOOKUP(I168,Inputs!$A$20:$G$29,4,FALSE)="Base Increase",VLOOKUP(I168,Inputs!$A$7:$G$16,4,FALSE),0),0)</f>
        <v>0</v>
      </c>
      <c r="Q168" s="5">
        <f>IFERROR(IF(F168=1,IF(VLOOKUP(I168,Inputs!$A$20:$G$29,5,FALSE)="Base Increase",VLOOKUP(I168,Inputs!$A$7:$G$16,5,FALSE),0),0),0)</f>
        <v>0</v>
      </c>
      <c r="R168" s="5">
        <f>IFERROR(IF(G168=1,IF(VLOOKUP(I168,Inputs!$A$20:$G$29,6,FALSE)="Base Increase",VLOOKUP(I168,Inputs!$A$7:$G$16,6,FALSE),0),0),0)</f>
        <v>0</v>
      </c>
      <c r="S168" s="5">
        <f>IFERROR(IF(H168=1,IF(VLOOKUP(I168,Inputs!$A$20:$G$29,7,FALSE)="Base Increase",VLOOKUP(I168,Inputs!$A$7:$G$16,7,FALSE),0),0),0)</f>
        <v>0</v>
      </c>
      <c r="T168" s="5">
        <f t="shared" si="12"/>
        <v>0</v>
      </c>
      <c r="U168" s="5">
        <f t="shared" si="13"/>
        <v>0</v>
      </c>
      <c r="V168" s="5">
        <f t="shared" si="14"/>
        <v>0</v>
      </c>
      <c r="W168" s="5">
        <f t="shared" si="15"/>
        <v>0</v>
      </c>
      <c r="X168" s="5">
        <f>IF(AND(I168&lt;=4,V168&gt;Inputs!$B$32),MAX(C168,Inputs!$B$32),V168)</f>
        <v>0</v>
      </c>
      <c r="Y168" s="5">
        <f>IF(AND(I168&lt;=4,W168&gt;Inputs!$B$32),MAX(C168,Inputs!$B$32),W168)</f>
        <v>0</v>
      </c>
      <c r="Z168" s="5">
        <f>IF(AND(I168&lt;=7,X168&gt;Inputs!$B$33),MAX(C168,Inputs!$B$33),X168)</f>
        <v>0</v>
      </c>
      <c r="AA168" s="5">
        <f>IF(W168&gt;Inputs!$B$34,Inputs!$B$34,Y168)</f>
        <v>0</v>
      </c>
      <c r="AB168" s="5">
        <f>IF(Z168&gt;Inputs!$B$34,Inputs!$B$34,Z168)</f>
        <v>0</v>
      </c>
      <c r="AC168" s="5">
        <f>IF(AA168&gt;Inputs!$B$34,Inputs!$B$34,AA168)</f>
        <v>0</v>
      </c>
      <c r="AD168" s="11">
        <f t="shared" si="16"/>
        <v>0</v>
      </c>
      <c r="AE168" s="11">
        <f t="shared" si="17"/>
        <v>0</v>
      </c>
    </row>
    <row r="169" spans="1:31" x14ac:dyDescent="0.25">
      <c r="A169" s="1">
        <f>'Salary and Rating'!A170</f>
        <v>0</v>
      </c>
      <c r="B169" s="1">
        <f>'Salary and Rating'!B170</f>
        <v>0</v>
      </c>
      <c r="C169" s="13">
        <f>'2013-2014'!AD169</f>
        <v>0</v>
      </c>
      <c r="D169" s="5">
        <v>1</v>
      </c>
      <c r="E169" s="5">
        <v>0</v>
      </c>
      <c r="F169" s="5">
        <v>0</v>
      </c>
      <c r="G169" s="5">
        <v>0</v>
      </c>
      <c r="H169" s="5">
        <v>0</v>
      </c>
      <c r="I169" s="5">
        <f>'Salary and Rating'!L170</f>
        <v>0</v>
      </c>
      <c r="J169" s="5">
        <f>IFERROR(IF(VLOOKUP(I169,Inputs!$A$20:$G$29,3,FALSE)="Stipend Award",VLOOKUP(I169,Inputs!$A$7:$G$16,3,FALSE),0),0)</f>
        <v>0</v>
      </c>
      <c r="K169" s="5">
        <f>IFERROR(IF(VLOOKUP(I169,Inputs!$A$20:$G$29,4,FALSE)="Stipend Award",VLOOKUP(I169,Inputs!$A$7:$G$16,4,FALSE),0),0)</f>
        <v>0</v>
      </c>
      <c r="L169" s="5">
        <f>IFERROR(IF(F169=1,IF(VLOOKUP(I169,Inputs!$A$20:$G$29,5,FALSE)="Stipend Award",VLOOKUP(I169,Inputs!$A$7:$G$16,5,FALSE),0),0),0)</f>
        <v>0</v>
      </c>
      <c r="M169" s="5">
        <f>IFERROR(IF(G169=1,IF(VLOOKUP(I169,Inputs!$A$20:$G$29,6,FALSE)="Stipend Award",VLOOKUP(I169,Inputs!$A$7:$G$16,6,FALSE),0),0),0)</f>
        <v>0</v>
      </c>
      <c r="N169" s="5">
        <f>IFERROR(IF(H169=1,IF(VLOOKUP(I169,Inputs!$A$20:$G$29,7,FALSE)="Stipend Award",VLOOKUP(I169,Inputs!$A$7:$G$16,7,FALSE),0),0),0)</f>
        <v>0</v>
      </c>
      <c r="O169" s="5">
        <f>IFERROR(IF(VLOOKUP(I169,Inputs!$A$20:$G$29,3,FALSE)="Base Increase",VLOOKUP(I169,Inputs!$A$7:$G$16,3,FALSE),0),0)</f>
        <v>0</v>
      </c>
      <c r="P169" s="5">
        <f>IFERROR(IF(VLOOKUP(I169,Inputs!$A$20:$G$29,4,FALSE)="Base Increase",VLOOKUP(I169,Inputs!$A$7:$G$16,4,FALSE),0),0)</f>
        <v>0</v>
      </c>
      <c r="Q169" s="5">
        <f>IFERROR(IF(F169=1,IF(VLOOKUP(I169,Inputs!$A$20:$G$29,5,FALSE)="Base Increase",VLOOKUP(I169,Inputs!$A$7:$G$16,5,FALSE),0),0),0)</f>
        <v>0</v>
      </c>
      <c r="R169" s="5">
        <f>IFERROR(IF(G169=1,IF(VLOOKUP(I169,Inputs!$A$20:$G$29,6,FALSE)="Base Increase",VLOOKUP(I169,Inputs!$A$7:$G$16,6,FALSE),0),0),0)</f>
        <v>0</v>
      </c>
      <c r="S169" s="5">
        <f>IFERROR(IF(H169=1,IF(VLOOKUP(I169,Inputs!$A$20:$G$29,7,FALSE)="Base Increase",VLOOKUP(I169,Inputs!$A$7:$G$16,7,FALSE),0),0),0)</f>
        <v>0</v>
      </c>
      <c r="T169" s="5">
        <f t="shared" si="12"/>
        <v>0</v>
      </c>
      <c r="U169" s="5">
        <f t="shared" si="13"/>
        <v>0</v>
      </c>
      <c r="V169" s="5">
        <f t="shared" si="14"/>
        <v>0</v>
      </c>
      <c r="W169" s="5">
        <f t="shared" si="15"/>
        <v>0</v>
      </c>
      <c r="X169" s="5">
        <f>IF(AND(I169&lt;=4,V169&gt;Inputs!$B$32),MAX(C169,Inputs!$B$32),V169)</f>
        <v>0</v>
      </c>
      <c r="Y169" s="5">
        <f>IF(AND(I169&lt;=4,W169&gt;Inputs!$B$32),MAX(C169,Inputs!$B$32),W169)</f>
        <v>0</v>
      </c>
      <c r="Z169" s="5">
        <f>IF(AND(I169&lt;=7,X169&gt;Inputs!$B$33),MAX(C169,Inputs!$B$33),X169)</f>
        <v>0</v>
      </c>
      <c r="AA169" s="5">
        <f>IF(W169&gt;Inputs!$B$34,Inputs!$B$34,Y169)</f>
        <v>0</v>
      </c>
      <c r="AB169" s="5">
        <f>IF(Z169&gt;Inputs!$B$34,Inputs!$B$34,Z169)</f>
        <v>0</v>
      </c>
      <c r="AC169" s="5">
        <f>IF(AA169&gt;Inputs!$B$34,Inputs!$B$34,AA169)</f>
        <v>0</v>
      </c>
      <c r="AD169" s="11">
        <f t="shared" si="16"/>
        <v>0</v>
      </c>
      <c r="AE169" s="11">
        <f t="shared" si="17"/>
        <v>0</v>
      </c>
    </row>
    <row r="170" spans="1:31" x14ac:dyDescent="0.25">
      <c r="A170" s="1">
        <f>'Salary and Rating'!A171</f>
        <v>0</v>
      </c>
      <c r="B170" s="1">
        <f>'Salary and Rating'!B171</f>
        <v>0</v>
      </c>
      <c r="C170" s="13">
        <f>'2013-2014'!AD170</f>
        <v>0</v>
      </c>
      <c r="D170" s="5">
        <v>1</v>
      </c>
      <c r="E170" s="5">
        <v>0</v>
      </c>
      <c r="F170" s="5">
        <v>0</v>
      </c>
      <c r="G170" s="5">
        <v>0</v>
      </c>
      <c r="H170" s="5">
        <v>0</v>
      </c>
      <c r="I170" s="5">
        <f>'Salary and Rating'!L171</f>
        <v>0</v>
      </c>
      <c r="J170" s="5">
        <f>IFERROR(IF(VLOOKUP(I170,Inputs!$A$20:$G$29,3,FALSE)="Stipend Award",VLOOKUP(I170,Inputs!$A$7:$G$16,3,FALSE),0),0)</f>
        <v>0</v>
      </c>
      <c r="K170" s="5">
        <f>IFERROR(IF(VLOOKUP(I170,Inputs!$A$20:$G$29,4,FALSE)="Stipend Award",VLOOKUP(I170,Inputs!$A$7:$G$16,4,FALSE),0),0)</f>
        <v>0</v>
      </c>
      <c r="L170" s="5">
        <f>IFERROR(IF(F170=1,IF(VLOOKUP(I170,Inputs!$A$20:$G$29,5,FALSE)="Stipend Award",VLOOKUP(I170,Inputs!$A$7:$G$16,5,FALSE),0),0),0)</f>
        <v>0</v>
      </c>
      <c r="M170" s="5">
        <f>IFERROR(IF(G170=1,IF(VLOOKUP(I170,Inputs!$A$20:$G$29,6,FALSE)="Stipend Award",VLOOKUP(I170,Inputs!$A$7:$G$16,6,FALSE),0),0),0)</f>
        <v>0</v>
      </c>
      <c r="N170" s="5">
        <f>IFERROR(IF(H170=1,IF(VLOOKUP(I170,Inputs!$A$20:$G$29,7,FALSE)="Stipend Award",VLOOKUP(I170,Inputs!$A$7:$G$16,7,FALSE),0),0),0)</f>
        <v>0</v>
      </c>
      <c r="O170" s="5">
        <f>IFERROR(IF(VLOOKUP(I170,Inputs!$A$20:$G$29,3,FALSE)="Base Increase",VLOOKUP(I170,Inputs!$A$7:$G$16,3,FALSE),0),0)</f>
        <v>0</v>
      </c>
      <c r="P170" s="5">
        <f>IFERROR(IF(VLOOKUP(I170,Inputs!$A$20:$G$29,4,FALSE)="Base Increase",VLOOKUP(I170,Inputs!$A$7:$G$16,4,FALSE),0),0)</f>
        <v>0</v>
      </c>
      <c r="Q170" s="5">
        <f>IFERROR(IF(F170=1,IF(VLOOKUP(I170,Inputs!$A$20:$G$29,5,FALSE)="Base Increase",VLOOKUP(I170,Inputs!$A$7:$G$16,5,FALSE),0),0),0)</f>
        <v>0</v>
      </c>
      <c r="R170" s="5">
        <f>IFERROR(IF(G170=1,IF(VLOOKUP(I170,Inputs!$A$20:$G$29,6,FALSE)="Base Increase",VLOOKUP(I170,Inputs!$A$7:$G$16,6,FALSE),0),0),0)</f>
        <v>0</v>
      </c>
      <c r="S170" s="5">
        <f>IFERROR(IF(H170=1,IF(VLOOKUP(I170,Inputs!$A$20:$G$29,7,FALSE)="Base Increase",VLOOKUP(I170,Inputs!$A$7:$G$16,7,FALSE),0),0),0)</f>
        <v>0</v>
      </c>
      <c r="T170" s="5">
        <f t="shared" si="12"/>
        <v>0</v>
      </c>
      <c r="U170" s="5">
        <f t="shared" si="13"/>
        <v>0</v>
      </c>
      <c r="V170" s="5">
        <f t="shared" si="14"/>
        <v>0</v>
      </c>
      <c r="W170" s="5">
        <f t="shared" si="15"/>
        <v>0</v>
      </c>
      <c r="X170" s="5">
        <f>IF(AND(I170&lt;=4,V170&gt;Inputs!$B$32),MAX(C170,Inputs!$B$32),V170)</f>
        <v>0</v>
      </c>
      <c r="Y170" s="5">
        <f>IF(AND(I170&lt;=4,W170&gt;Inputs!$B$32),MAX(C170,Inputs!$B$32),W170)</f>
        <v>0</v>
      </c>
      <c r="Z170" s="5">
        <f>IF(AND(I170&lt;=7,X170&gt;Inputs!$B$33),MAX(C170,Inputs!$B$33),X170)</f>
        <v>0</v>
      </c>
      <c r="AA170" s="5">
        <f>IF(W170&gt;Inputs!$B$34,Inputs!$B$34,Y170)</f>
        <v>0</v>
      </c>
      <c r="AB170" s="5">
        <f>IF(Z170&gt;Inputs!$B$34,Inputs!$B$34,Z170)</f>
        <v>0</v>
      </c>
      <c r="AC170" s="5">
        <f>IF(AA170&gt;Inputs!$B$34,Inputs!$B$34,AA170)</f>
        <v>0</v>
      </c>
      <c r="AD170" s="11">
        <f t="shared" si="16"/>
        <v>0</v>
      </c>
      <c r="AE170" s="11">
        <f t="shared" si="17"/>
        <v>0</v>
      </c>
    </row>
    <row r="171" spans="1:31" x14ac:dyDescent="0.25">
      <c r="A171" s="1">
        <f>'Salary and Rating'!A172</f>
        <v>0</v>
      </c>
      <c r="B171" s="1">
        <f>'Salary and Rating'!B172</f>
        <v>0</v>
      </c>
      <c r="C171" s="13">
        <f>'2013-2014'!AD171</f>
        <v>0</v>
      </c>
      <c r="D171" s="5">
        <v>1</v>
      </c>
      <c r="E171" s="5">
        <v>0</v>
      </c>
      <c r="F171" s="5">
        <v>0</v>
      </c>
      <c r="G171" s="5">
        <v>0</v>
      </c>
      <c r="H171" s="5">
        <v>0</v>
      </c>
      <c r="I171" s="5">
        <f>'Salary and Rating'!L172</f>
        <v>0</v>
      </c>
      <c r="J171" s="5">
        <f>IFERROR(IF(VLOOKUP(I171,Inputs!$A$20:$G$29,3,FALSE)="Stipend Award",VLOOKUP(I171,Inputs!$A$7:$G$16,3,FALSE),0),0)</f>
        <v>0</v>
      </c>
      <c r="K171" s="5">
        <f>IFERROR(IF(VLOOKUP(I171,Inputs!$A$20:$G$29,4,FALSE)="Stipend Award",VLOOKUP(I171,Inputs!$A$7:$G$16,4,FALSE),0),0)</f>
        <v>0</v>
      </c>
      <c r="L171" s="5">
        <f>IFERROR(IF(F171=1,IF(VLOOKUP(I171,Inputs!$A$20:$G$29,5,FALSE)="Stipend Award",VLOOKUP(I171,Inputs!$A$7:$G$16,5,FALSE),0),0),0)</f>
        <v>0</v>
      </c>
      <c r="M171" s="5">
        <f>IFERROR(IF(G171=1,IF(VLOOKUP(I171,Inputs!$A$20:$G$29,6,FALSE)="Stipend Award",VLOOKUP(I171,Inputs!$A$7:$G$16,6,FALSE),0),0),0)</f>
        <v>0</v>
      </c>
      <c r="N171" s="5">
        <f>IFERROR(IF(H171=1,IF(VLOOKUP(I171,Inputs!$A$20:$G$29,7,FALSE)="Stipend Award",VLOOKUP(I171,Inputs!$A$7:$G$16,7,FALSE),0),0),0)</f>
        <v>0</v>
      </c>
      <c r="O171" s="5">
        <f>IFERROR(IF(VLOOKUP(I171,Inputs!$A$20:$G$29,3,FALSE)="Base Increase",VLOOKUP(I171,Inputs!$A$7:$G$16,3,FALSE),0),0)</f>
        <v>0</v>
      </c>
      <c r="P171" s="5">
        <f>IFERROR(IF(VLOOKUP(I171,Inputs!$A$20:$G$29,4,FALSE)="Base Increase",VLOOKUP(I171,Inputs!$A$7:$G$16,4,FALSE),0),0)</f>
        <v>0</v>
      </c>
      <c r="Q171" s="5">
        <f>IFERROR(IF(F171=1,IF(VLOOKUP(I171,Inputs!$A$20:$G$29,5,FALSE)="Base Increase",VLOOKUP(I171,Inputs!$A$7:$G$16,5,FALSE),0),0),0)</f>
        <v>0</v>
      </c>
      <c r="R171" s="5">
        <f>IFERROR(IF(G171=1,IF(VLOOKUP(I171,Inputs!$A$20:$G$29,6,FALSE)="Base Increase",VLOOKUP(I171,Inputs!$A$7:$G$16,6,FALSE),0),0),0)</f>
        <v>0</v>
      </c>
      <c r="S171" s="5">
        <f>IFERROR(IF(H171=1,IF(VLOOKUP(I171,Inputs!$A$20:$G$29,7,FALSE)="Base Increase",VLOOKUP(I171,Inputs!$A$7:$G$16,7,FALSE),0),0),0)</f>
        <v>0</v>
      </c>
      <c r="T171" s="5">
        <f t="shared" si="12"/>
        <v>0</v>
      </c>
      <c r="U171" s="5">
        <f t="shared" si="13"/>
        <v>0</v>
      </c>
      <c r="V171" s="5">
        <f t="shared" si="14"/>
        <v>0</v>
      </c>
      <c r="W171" s="5">
        <f t="shared" si="15"/>
        <v>0</v>
      </c>
      <c r="X171" s="5">
        <f>IF(AND(I171&lt;=4,V171&gt;Inputs!$B$32),MAX(C171,Inputs!$B$32),V171)</f>
        <v>0</v>
      </c>
      <c r="Y171" s="5">
        <f>IF(AND(I171&lt;=4,W171&gt;Inputs!$B$32),MAX(C171,Inputs!$B$32),W171)</f>
        <v>0</v>
      </c>
      <c r="Z171" s="5">
        <f>IF(AND(I171&lt;=7,X171&gt;Inputs!$B$33),MAX(C171,Inputs!$B$33),X171)</f>
        <v>0</v>
      </c>
      <c r="AA171" s="5">
        <f>IF(W171&gt;Inputs!$B$34,Inputs!$B$34,Y171)</f>
        <v>0</v>
      </c>
      <c r="AB171" s="5">
        <f>IF(Z171&gt;Inputs!$B$34,Inputs!$B$34,Z171)</f>
        <v>0</v>
      </c>
      <c r="AC171" s="5">
        <f>IF(AA171&gt;Inputs!$B$34,Inputs!$B$34,AA171)</f>
        <v>0</v>
      </c>
      <c r="AD171" s="11">
        <f t="shared" si="16"/>
        <v>0</v>
      </c>
      <c r="AE171" s="11">
        <f t="shared" si="17"/>
        <v>0</v>
      </c>
    </row>
    <row r="172" spans="1:31" x14ac:dyDescent="0.25">
      <c r="A172" s="1">
        <f>'Salary and Rating'!A173</f>
        <v>0</v>
      </c>
      <c r="B172" s="1">
        <f>'Salary and Rating'!B173</f>
        <v>0</v>
      </c>
      <c r="C172" s="13">
        <f>'2013-2014'!AD172</f>
        <v>0</v>
      </c>
      <c r="D172" s="5">
        <v>1</v>
      </c>
      <c r="E172" s="5">
        <v>0</v>
      </c>
      <c r="F172" s="5">
        <v>0</v>
      </c>
      <c r="G172" s="5">
        <v>0</v>
      </c>
      <c r="H172" s="5">
        <v>0</v>
      </c>
      <c r="I172" s="5">
        <f>'Salary and Rating'!L173</f>
        <v>0</v>
      </c>
      <c r="J172" s="5">
        <f>IFERROR(IF(VLOOKUP(I172,Inputs!$A$20:$G$29,3,FALSE)="Stipend Award",VLOOKUP(I172,Inputs!$A$7:$G$16,3,FALSE),0),0)</f>
        <v>0</v>
      </c>
      <c r="K172" s="5">
        <f>IFERROR(IF(VLOOKUP(I172,Inputs!$A$20:$G$29,4,FALSE)="Stipend Award",VLOOKUP(I172,Inputs!$A$7:$G$16,4,FALSE),0),0)</f>
        <v>0</v>
      </c>
      <c r="L172" s="5">
        <f>IFERROR(IF(F172=1,IF(VLOOKUP(I172,Inputs!$A$20:$G$29,5,FALSE)="Stipend Award",VLOOKUP(I172,Inputs!$A$7:$G$16,5,FALSE),0),0),0)</f>
        <v>0</v>
      </c>
      <c r="M172" s="5">
        <f>IFERROR(IF(G172=1,IF(VLOOKUP(I172,Inputs!$A$20:$G$29,6,FALSE)="Stipend Award",VLOOKUP(I172,Inputs!$A$7:$G$16,6,FALSE),0),0),0)</f>
        <v>0</v>
      </c>
      <c r="N172" s="5">
        <f>IFERROR(IF(H172=1,IF(VLOOKUP(I172,Inputs!$A$20:$G$29,7,FALSE)="Stipend Award",VLOOKUP(I172,Inputs!$A$7:$G$16,7,FALSE),0),0),0)</f>
        <v>0</v>
      </c>
      <c r="O172" s="5">
        <f>IFERROR(IF(VLOOKUP(I172,Inputs!$A$20:$G$29,3,FALSE)="Base Increase",VLOOKUP(I172,Inputs!$A$7:$G$16,3,FALSE),0),0)</f>
        <v>0</v>
      </c>
      <c r="P172" s="5">
        <f>IFERROR(IF(VLOOKUP(I172,Inputs!$A$20:$G$29,4,FALSE)="Base Increase",VLOOKUP(I172,Inputs!$A$7:$G$16,4,FALSE),0),0)</f>
        <v>0</v>
      </c>
      <c r="Q172" s="5">
        <f>IFERROR(IF(F172=1,IF(VLOOKUP(I172,Inputs!$A$20:$G$29,5,FALSE)="Base Increase",VLOOKUP(I172,Inputs!$A$7:$G$16,5,FALSE),0),0),0)</f>
        <v>0</v>
      </c>
      <c r="R172" s="5">
        <f>IFERROR(IF(G172=1,IF(VLOOKUP(I172,Inputs!$A$20:$G$29,6,FALSE)="Base Increase",VLOOKUP(I172,Inputs!$A$7:$G$16,6,FALSE),0),0),0)</f>
        <v>0</v>
      </c>
      <c r="S172" s="5">
        <f>IFERROR(IF(H172=1,IF(VLOOKUP(I172,Inputs!$A$20:$G$29,7,FALSE)="Base Increase",VLOOKUP(I172,Inputs!$A$7:$G$16,7,FALSE),0),0),0)</f>
        <v>0</v>
      </c>
      <c r="T172" s="5">
        <f t="shared" si="12"/>
        <v>0</v>
      </c>
      <c r="U172" s="5">
        <f t="shared" si="13"/>
        <v>0</v>
      </c>
      <c r="V172" s="5">
        <f t="shared" si="14"/>
        <v>0</v>
      </c>
      <c r="W172" s="5">
        <f t="shared" si="15"/>
        <v>0</v>
      </c>
      <c r="X172" s="5">
        <f>IF(AND(I172&lt;=4,V172&gt;Inputs!$B$32),MAX(C172,Inputs!$B$32),V172)</f>
        <v>0</v>
      </c>
      <c r="Y172" s="5">
        <f>IF(AND(I172&lt;=4,W172&gt;Inputs!$B$32),MAX(C172,Inputs!$B$32),W172)</f>
        <v>0</v>
      </c>
      <c r="Z172" s="5">
        <f>IF(AND(I172&lt;=7,X172&gt;Inputs!$B$33),MAX(C172,Inputs!$B$33),X172)</f>
        <v>0</v>
      </c>
      <c r="AA172" s="5">
        <f>IF(W172&gt;Inputs!$B$34,Inputs!$B$34,Y172)</f>
        <v>0</v>
      </c>
      <c r="AB172" s="5">
        <f>IF(Z172&gt;Inputs!$B$34,Inputs!$B$34,Z172)</f>
        <v>0</v>
      </c>
      <c r="AC172" s="5">
        <f>IF(AA172&gt;Inputs!$B$34,Inputs!$B$34,AA172)</f>
        <v>0</v>
      </c>
      <c r="AD172" s="11">
        <f t="shared" si="16"/>
        <v>0</v>
      </c>
      <c r="AE172" s="11">
        <f t="shared" si="17"/>
        <v>0</v>
      </c>
    </row>
    <row r="173" spans="1:31" x14ac:dyDescent="0.25">
      <c r="A173" s="1">
        <f>'Salary and Rating'!A174</f>
        <v>0</v>
      </c>
      <c r="B173" s="1">
        <f>'Salary and Rating'!B174</f>
        <v>0</v>
      </c>
      <c r="C173" s="13">
        <f>'2013-2014'!AD173</f>
        <v>0</v>
      </c>
      <c r="D173" s="5">
        <v>1</v>
      </c>
      <c r="E173" s="5">
        <v>0</v>
      </c>
      <c r="F173" s="5">
        <v>0</v>
      </c>
      <c r="G173" s="5">
        <v>0</v>
      </c>
      <c r="H173" s="5">
        <v>0</v>
      </c>
      <c r="I173" s="5">
        <f>'Salary and Rating'!L174</f>
        <v>0</v>
      </c>
      <c r="J173" s="5">
        <f>IFERROR(IF(VLOOKUP(I173,Inputs!$A$20:$G$29,3,FALSE)="Stipend Award",VLOOKUP(I173,Inputs!$A$7:$G$16,3,FALSE),0),0)</f>
        <v>0</v>
      </c>
      <c r="K173" s="5">
        <f>IFERROR(IF(VLOOKUP(I173,Inputs!$A$20:$G$29,4,FALSE)="Stipend Award",VLOOKUP(I173,Inputs!$A$7:$G$16,4,FALSE),0),0)</f>
        <v>0</v>
      </c>
      <c r="L173" s="5">
        <f>IFERROR(IF(F173=1,IF(VLOOKUP(I173,Inputs!$A$20:$G$29,5,FALSE)="Stipend Award",VLOOKUP(I173,Inputs!$A$7:$G$16,5,FALSE),0),0),0)</f>
        <v>0</v>
      </c>
      <c r="M173" s="5">
        <f>IFERROR(IF(G173=1,IF(VLOOKUP(I173,Inputs!$A$20:$G$29,6,FALSE)="Stipend Award",VLOOKUP(I173,Inputs!$A$7:$G$16,6,FALSE),0),0),0)</f>
        <v>0</v>
      </c>
      <c r="N173" s="5">
        <f>IFERROR(IF(H173=1,IF(VLOOKUP(I173,Inputs!$A$20:$G$29,7,FALSE)="Stipend Award",VLOOKUP(I173,Inputs!$A$7:$G$16,7,FALSE),0),0),0)</f>
        <v>0</v>
      </c>
      <c r="O173" s="5">
        <f>IFERROR(IF(VLOOKUP(I173,Inputs!$A$20:$G$29,3,FALSE)="Base Increase",VLOOKUP(I173,Inputs!$A$7:$G$16,3,FALSE),0),0)</f>
        <v>0</v>
      </c>
      <c r="P173" s="5">
        <f>IFERROR(IF(VLOOKUP(I173,Inputs!$A$20:$G$29,4,FALSE)="Base Increase",VLOOKUP(I173,Inputs!$A$7:$G$16,4,FALSE),0),0)</f>
        <v>0</v>
      </c>
      <c r="Q173" s="5">
        <f>IFERROR(IF(F173=1,IF(VLOOKUP(I173,Inputs!$A$20:$G$29,5,FALSE)="Base Increase",VLOOKUP(I173,Inputs!$A$7:$G$16,5,FALSE),0),0),0)</f>
        <v>0</v>
      </c>
      <c r="R173" s="5">
        <f>IFERROR(IF(G173=1,IF(VLOOKUP(I173,Inputs!$A$20:$G$29,6,FALSE)="Base Increase",VLOOKUP(I173,Inputs!$A$7:$G$16,6,FALSE),0),0),0)</f>
        <v>0</v>
      </c>
      <c r="S173" s="5">
        <f>IFERROR(IF(H173=1,IF(VLOOKUP(I173,Inputs!$A$20:$G$29,7,FALSE)="Base Increase",VLOOKUP(I173,Inputs!$A$7:$G$16,7,FALSE),0),0),0)</f>
        <v>0</v>
      </c>
      <c r="T173" s="5">
        <f t="shared" si="12"/>
        <v>0</v>
      </c>
      <c r="U173" s="5">
        <f t="shared" si="13"/>
        <v>0</v>
      </c>
      <c r="V173" s="5">
        <f t="shared" si="14"/>
        <v>0</v>
      </c>
      <c r="W173" s="5">
        <f t="shared" si="15"/>
        <v>0</v>
      </c>
      <c r="X173" s="5">
        <f>IF(AND(I173&lt;=4,V173&gt;Inputs!$B$32),MAX(C173,Inputs!$B$32),V173)</f>
        <v>0</v>
      </c>
      <c r="Y173" s="5">
        <f>IF(AND(I173&lt;=4,W173&gt;Inputs!$B$32),MAX(C173,Inputs!$B$32),W173)</f>
        <v>0</v>
      </c>
      <c r="Z173" s="5">
        <f>IF(AND(I173&lt;=7,X173&gt;Inputs!$B$33),MAX(C173,Inputs!$B$33),X173)</f>
        <v>0</v>
      </c>
      <c r="AA173" s="5">
        <f>IF(W173&gt;Inputs!$B$34,Inputs!$B$34,Y173)</f>
        <v>0</v>
      </c>
      <c r="AB173" s="5">
        <f>IF(Z173&gt;Inputs!$B$34,Inputs!$B$34,Z173)</f>
        <v>0</v>
      </c>
      <c r="AC173" s="5">
        <f>IF(AA173&gt;Inputs!$B$34,Inputs!$B$34,AA173)</f>
        <v>0</v>
      </c>
      <c r="AD173" s="11">
        <f t="shared" si="16"/>
        <v>0</v>
      </c>
      <c r="AE173" s="11">
        <f t="shared" si="17"/>
        <v>0</v>
      </c>
    </row>
    <row r="174" spans="1:31" x14ac:dyDescent="0.25">
      <c r="A174" s="1">
        <f>'Salary and Rating'!A175</f>
        <v>0</v>
      </c>
      <c r="B174" s="1">
        <f>'Salary and Rating'!B175</f>
        <v>0</v>
      </c>
      <c r="C174" s="13">
        <f>'2013-2014'!AD174</f>
        <v>0</v>
      </c>
      <c r="D174" s="5">
        <v>1</v>
      </c>
      <c r="E174" s="5">
        <v>0</v>
      </c>
      <c r="F174" s="5">
        <v>0</v>
      </c>
      <c r="G174" s="5">
        <v>0</v>
      </c>
      <c r="H174" s="5">
        <v>0</v>
      </c>
      <c r="I174" s="5">
        <f>'Salary and Rating'!L175</f>
        <v>0</v>
      </c>
      <c r="J174" s="5">
        <f>IFERROR(IF(VLOOKUP(I174,Inputs!$A$20:$G$29,3,FALSE)="Stipend Award",VLOOKUP(I174,Inputs!$A$7:$G$16,3,FALSE),0),0)</f>
        <v>0</v>
      </c>
      <c r="K174" s="5">
        <f>IFERROR(IF(VLOOKUP(I174,Inputs!$A$20:$G$29,4,FALSE)="Stipend Award",VLOOKUP(I174,Inputs!$A$7:$G$16,4,FALSE),0),0)</f>
        <v>0</v>
      </c>
      <c r="L174" s="5">
        <f>IFERROR(IF(F174=1,IF(VLOOKUP(I174,Inputs!$A$20:$G$29,5,FALSE)="Stipend Award",VLOOKUP(I174,Inputs!$A$7:$G$16,5,FALSE),0),0),0)</f>
        <v>0</v>
      </c>
      <c r="M174" s="5">
        <f>IFERROR(IF(G174=1,IF(VLOOKUP(I174,Inputs!$A$20:$G$29,6,FALSE)="Stipend Award",VLOOKUP(I174,Inputs!$A$7:$G$16,6,FALSE),0),0),0)</f>
        <v>0</v>
      </c>
      <c r="N174" s="5">
        <f>IFERROR(IF(H174=1,IF(VLOOKUP(I174,Inputs!$A$20:$G$29,7,FALSE)="Stipend Award",VLOOKUP(I174,Inputs!$A$7:$G$16,7,FALSE),0),0),0)</f>
        <v>0</v>
      </c>
      <c r="O174" s="5">
        <f>IFERROR(IF(VLOOKUP(I174,Inputs!$A$20:$G$29,3,FALSE)="Base Increase",VLOOKUP(I174,Inputs!$A$7:$G$16,3,FALSE),0),0)</f>
        <v>0</v>
      </c>
      <c r="P174" s="5">
        <f>IFERROR(IF(VLOOKUP(I174,Inputs!$A$20:$G$29,4,FALSE)="Base Increase",VLOOKUP(I174,Inputs!$A$7:$G$16,4,FALSE),0),0)</f>
        <v>0</v>
      </c>
      <c r="Q174" s="5">
        <f>IFERROR(IF(F174=1,IF(VLOOKUP(I174,Inputs!$A$20:$G$29,5,FALSE)="Base Increase",VLOOKUP(I174,Inputs!$A$7:$G$16,5,FALSE),0),0),0)</f>
        <v>0</v>
      </c>
      <c r="R174" s="5">
        <f>IFERROR(IF(G174=1,IF(VLOOKUP(I174,Inputs!$A$20:$G$29,6,FALSE)="Base Increase",VLOOKUP(I174,Inputs!$A$7:$G$16,6,FALSE),0),0),0)</f>
        <v>0</v>
      </c>
      <c r="S174" s="5">
        <f>IFERROR(IF(H174=1,IF(VLOOKUP(I174,Inputs!$A$20:$G$29,7,FALSE)="Base Increase",VLOOKUP(I174,Inputs!$A$7:$G$16,7,FALSE),0),0),0)</f>
        <v>0</v>
      </c>
      <c r="T174" s="5">
        <f t="shared" si="12"/>
        <v>0</v>
      </c>
      <c r="U174" s="5">
        <f t="shared" si="13"/>
        <v>0</v>
      </c>
      <c r="V174" s="5">
        <f t="shared" si="14"/>
        <v>0</v>
      </c>
      <c r="W174" s="5">
        <f t="shared" si="15"/>
        <v>0</v>
      </c>
      <c r="X174" s="5">
        <f>IF(AND(I174&lt;=4,V174&gt;Inputs!$B$32),MAX(C174,Inputs!$B$32),V174)</f>
        <v>0</v>
      </c>
      <c r="Y174" s="5">
        <f>IF(AND(I174&lt;=4,W174&gt;Inputs!$B$32),MAX(C174,Inputs!$B$32),W174)</f>
        <v>0</v>
      </c>
      <c r="Z174" s="5">
        <f>IF(AND(I174&lt;=7,X174&gt;Inputs!$B$33),MAX(C174,Inputs!$B$33),X174)</f>
        <v>0</v>
      </c>
      <c r="AA174" s="5">
        <f>IF(W174&gt;Inputs!$B$34,Inputs!$B$34,Y174)</f>
        <v>0</v>
      </c>
      <c r="AB174" s="5">
        <f>IF(Z174&gt;Inputs!$B$34,Inputs!$B$34,Z174)</f>
        <v>0</v>
      </c>
      <c r="AC174" s="5">
        <f>IF(AA174&gt;Inputs!$B$34,Inputs!$B$34,AA174)</f>
        <v>0</v>
      </c>
      <c r="AD174" s="11">
        <f t="shared" si="16"/>
        <v>0</v>
      </c>
      <c r="AE174" s="11">
        <f t="shared" si="17"/>
        <v>0</v>
      </c>
    </row>
    <row r="175" spans="1:31" x14ac:dyDescent="0.25">
      <c r="A175" s="1">
        <f>'Salary and Rating'!A176</f>
        <v>0</v>
      </c>
      <c r="B175" s="1">
        <f>'Salary and Rating'!B176</f>
        <v>0</v>
      </c>
      <c r="C175" s="13">
        <f>'2013-2014'!AD175</f>
        <v>0</v>
      </c>
      <c r="D175" s="5">
        <v>1</v>
      </c>
      <c r="E175" s="5">
        <v>0</v>
      </c>
      <c r="F175" s="5">
        <v>0</v>
      </c>
      <c r="G175" s="5">
        <v>0</v>
      </c>
      <c r="H175" s="5">
        <v>0</v>
      </c>
      <c r="I175" s="5">
        <f>'Salary and Rating'!L176</f>
        <v>0</v>
      </c>
      <c r="J175" s="5">
        <f>IFERROR(IF(VLOOKUP(I175,Inputs!$A$20:$G$29,3,FALSE)="Stipend Award",VLOOKUP(I175,Inputs!$A$7:$G$16,3,FALSE),0),0)</f>
        <v>0</v>
      </c>
      <c r="K175" s="5">
        <f>IFERROR(IF(VLOOKUP(I175,Inputs!$A$20:$G$29,4,FALSE)="Stipend Award",VLOOKUP(I175,Inputs!$A$7:$G$16,4,FALSE),0),0)</f>
        <v>0</v>
      </c>
      <c r="L175" s="5">
        <f>IFERROR(IF(F175=1,IF(VLOOKUP(I175,Inputs!$A$20:$G$29,5,FALSE)="Stipend Award",VLOOKUP(I175,Inputs!$A$7:$G$16,5,FALSE),0),0),0)</f>
        <v>0</v>
      </c>
      <c r="M175" s="5">
        <f>IFERROR(IF(G175=1,IF(VLOOKUP(I175,Inputs!$A$20:$G$29,6,FALSE)="Stipend Award",VLOOKUP(I175,Inputs!$A$7:$G$16,6,FALSE),0),0),0)</f>
        <v>0</v>
      </c>
      <c r="N175" s="5">
        <f>IFERROR(IF(H175=1,IF(VLOOKUP(I175,Inputs!$A$20:$G$29,7,FALSE)="Stipend Award",VLOOKUP(I175,Inputs!$A$7:$G$16,7,FALSE),0),0),0)</f>
        <v>0</v>
      </c>
      <c r="O175" s="5">
        <f>IFERROR(IF(VLOOKUP(I175,Inputs!$A$20:$G$29,3,FALSE)="Base Increase",VLOOKUP(I175,Inputs!$A$7:$G$16,3,FALSE),0),0)</f>
        <v>0</v>
      </c>
      <c r="P175" s="5">
        <f>IFERROR(IF(VLOOKUP(I175,Inputs!$A$20:$G$29,4,FALSE)="Base Increase",VLOOKUP(I175,Inputs!$A$7:$G$16,4,FALSE),0),0)</f>
        <v>0</v>
      </c>
      <c r="Q175" s="5">
        <f>IFERROR(IF(F175=1,IF(VLOOKUP(I175,Inputs!$A$20:$G$29,5,FALSE)="Base Increase",VLOOKUP(I175,Inputs!$A$7:$G$16,5,FALSE),0),0),0)</f>
        <v>0</v>
      </c>
      <c r="R175" s="5">
        <f>IFERROR(IF(G175=1,IF(VLOOKUP(I175,Inputs!$A$20:$G$29,6,FALSE)="Base Increase",VLOOKUP(I175,Inputs!$A$7:$G$16,6,FALSE),0),0),0)</f>
        <v>0</v>
      </c>
      <c r="S175" s="5">
        <f>IFERROR(IF(H175=1,IF(VLOOKUP(I175,Inputs!$A$20:$G$29,7,FALSE)="Base Increase",VLOOKUP(I175,Inputs!$A$7:$G$16,7,FALSE),0),0),0)</f>
        <v>0</v>
      </c>
      <c r="T175" s="5">
        <f t="shared" si="12"/>
        <v>0</v>
      </c>
      <c r="U175" s="5">
        <f t="shared" si="13"/>
        <v>0</v>
      </c>
      <c r="V175" s="5">
        <f t="shared" si="14"/>
        <v>0</v>
      </c>
      <c r="W175" s="5">
        <f t="shared" si="15"/>
        <v>0</v>
      </c>
      <c r="X175" s="5">
        <f>IF(AND(I175&lt;=4,V175&gt;Inputs!$B$32),MAX(C175,Inputs!$B$32),V175)</f>
        <v>0</v>
      </c>
      <c r="Y175" s="5">
        <f>IF(AND(I175&lt;=4,W175&gt;Inputs!$B$32),MAX(C175,Inputs!$B$32),W175)</f>
        <v>0</v>
      </c>
      <c r="Z175" s="5">
        <f>IF(AND(I175&lt;=7,X175&gt;Inputs!$B$33),MAX(C175,Inputs!$B$33),X175)</f>
        <v>0</v>
      </c>
      <c r="AA175" s="5">
        <f>IF(W175&gt;Inputs!$B$34,Inputs!$B$34,Y175)</f>
        <v>0</v>
      </c>
      <c r="AB175" s="5">
        <f>IF(Z175&gt;Inputs!$B$34,Inputs!$B$34,Z175)</f>
        <v>0</v>
      </c>
      <c r="AC175" s="5">
        <f>IF(AA175&gt;Inputs!$B$34,Inputs!$B$34,AA175)</f>
        <v>0</v>
      </c>
      <c r="AD175" s="11">
        <f t="shared" si="16"/>
        <v>0</v>
      </c>
      <c r="AE175" s="11">
        <f t="shared" si="17"/>
        <v>0</v>
      </c>
    </row>
    <row r="176" spans="1:31" x14ac:dyDescent="0.25">
      <c r="A176" s="1">
        <f>'Salary and Rating'!A177</f>
        <v>0</v>
      </c>
      <c r="B176" s="1">
        <f>'Salary and Rating'!B177</f>
        <v>0</v>
      </c>
      <c r="C176" s="13">
        <f>'2013-2014'!AD176</f>
        <v>0</v>
      </c>
      <c r="D176" s="5">
        <v>1</v>
      </c>
      <c r="E176" s="5">
        <v>0</v>
      </c>
      <c r="F176" s="5">
        <v>0</v>
      </c>
      <c r="G176" s="5">
        <v>0</v>
      </c>
      <c r="H176" s="5">
        <v>0</v>
      </c>
      <c r="I176" s="5">
        <f>'Salary and Rating'!L177</f>
        <v>0</v>
      </c>
      <c r="J176" s="5">
        <f>IFERROR(IF(VLOOKUP(I176,Inputs!$A$20:$G$29,3,FALSE)="Stipend Award",VLOOKUP(I176,Inputs!$A$7:$G$16,3,FALSE),0),0)</f>
        <v>0</v>
      </c>
      <c r="K176" s="5">
        <f>IFERROR(IF(VLOOKUP(I176,Inputs!$A$20:$G$29,4,FALSE)="Stipend Award",VLOOKUP(I176,Inputs!$A$7:$G$16,4,FALSE),0),0)</f>
        <v>0</v>
      </c>
      <c r="L176" s="5">
        <f>IFERROR(IF(F176=1,IF(VLOOKUP(I176,Inputs!$A$20:$G$29,5,FALSE)="Stipend Award",VLOOKUP(I176,Inputs!$A$7:$G$16,5,FALSE),0),0),0)</f>
        <v>0</v>
      </c>
      <c r="M176" s="5">
        <f>IFERROR(IF(G176=1,IF(VLOOKUP(I176,Inputs!$A$20:$G$29,6,FALSE)="Stipend Award",VLOOKUP(I176,Inputs!$A$7:$G$16,6,FALSE),0),0),0)</f>
        <v>0</v>
      </c>
      <c r="N176" s="5">
        <f>IFERROR(IF(H176=1,IF(VLOOKUP(I176,Inputs!$A$20:$G$29,7,FALSE)="Stipend Award",VLOOKUP(I176,Inputs!$A$7:$G$16,7,FALSE),0),0),0)</f>
        <v>0</v>
      </c>
      <c r="O176" s="5">
        <f>IFERROR(IF(VLOOKUP(I176,Inputs!$A$20:$G$29,3,FALSE)="Base Increase",VLOOKUP(I176,Inputs!$A$7:$G$16,3,FALSE),0),0)</f>
        <v>0</v>
      </c>
      <c r="P176" s="5">
        <f>IFERROR(IF(VLOOKUP(I176,Inputs!$A$20:$G$29,4,FALSE)="Base Increase",VLOOKUP(I176,Inputs!$A$7:$G$16,4,FALSE),0),0)</f>
        <v>0</v>
      </c>
      <c r="Q176" s="5">
        <f>IFERROR(IF(F176=1,IF(VLOOKUP(I176,Inputs!$A$20:$G$29,5,FALSE)="Base Increase",VLOOKUP(I176,Inputs!$A$7:$G$16,5,FALSE),0),0),0)</f>
        <v>0</v>
      </c>
      <c r="R176" s="5">
        <f>IFERROR(IF(G176=1,IF(VLOOKUP(I176,Inputs!$A$20:$G$29,6,FALSE)="Base Increase",VLOOKUP(I176,Inputs!$A$7:$G$16,6,FALSE),0),0),0)</f>
        <v>0</v>
      </c>
      <c r="S176" s="5">
        <f>IFERROR(IF(H176=1,IF(VLOOKUP(I176,Inputs!$A$20:$G$29,7,FALSE)="Base Increase",VLOOKUP(I176,Inputs!$A$7:$G$16,7,FALSE),0),0),0)</f>
        <v>0</v>
      </c>
      <c r="T176" s="5">
        <f t="shared" si="12"/>
        <v>0</v>
      </c>
      <c r="U176" s="5">
        <f t="shared" si="13"/>
        <v>0</v>
      </c>
      <c r="V176" s="5">
        <f t="shared" si="14"/>
        <v>0</v>
      </c>
      <c r="W176" s="5">
        <f t="shared" si="15"/>
        <v>0</v>
      </c>
      <c r="X176" s="5">
        <f>IF(AND(I176&lt;=4,V176&gt;Inputs!$B$32),MAX(C176,Inputs!$B$32),V176)</f>
        <v>0</v>
      </c>
      <c r="Y176" s="5">
        <f>IF(AND(I176&lt;=4,W176&gt;Inputs!$B$32),MAX(C176,Inputs!$B$32),W176)</f>
        <v>0</v>
      </c>
      <c r="Z176" s="5">
        <f>IF(AND(I176&lt;=7,X176&gt;Inputs!$B$33),MAX(C176,Inputs!$B$33),X176)</f>
        <v>0</v>
      </c>
      <c r="AA176" s="5">
        <f>IF(W176&gt;Inputs!$B$34,Inputs!$B$34,Y176)</f>
        <v>0</v>
      </c>
      <c r="AB176" s="5">
        <f>IF(Z176&gt;Inputs!$B$34,Inputs!$B$34,Z176)</f>
        <v>0</v>
      </c>
      <c r="AC176" s="5">
        <f>IF(AA176&gt;Inputs!$B$34,Inputs!$B$34,AA176)</f>
        <v>0</v>
      </c>
      <c r="AD176" s="11">
        <f t="shared" si="16"/>
        <v>0</v>
      </c>
      <c r="AE176" s="11">
        <f t="shared" si="17"/>
        <v>0</v>
      </c>
    </row>
    <row r="177" spans="1:31" x14ac:dyDescent="0.25">
      <c r="A177" s="1">
        <f>'Salary and Rating'!A178</f>
        <v>0</v>
      </c>
      <c r="B177" s="1">
        <f>'Salary and Rating'!B178</f>
        <v>0</v>
      </c>
      <c r="C177" s="13">
        <f>'2013-2014'!AD177</f>
        <v>0</v>
      </c>
      <c r="D177" s="5">
        <v>1</v>
      </c>
      <c r="E177" s="5">
        <v>0</v>
      </c>
      <c r="F177" s="5">
        <v>0</v>
      </c>
      <c r="G177" s="5">
        <v>0</v>
      </c>
      <c r="H177" s="5">
        <v>0</v>
      </c>
      <c r="I177" s="5">
        <f>'Salary and Rating'!L178</f>
        <v>0</v>
      </c>
      <c r="J177" s="5">
        <f>IFERROR(IF(VLOOKUP(I177,Inputs!$A$20:$G$29,3,FALSE)="Stipend Award",VLOOKUP(I177,Inputs!$A$7:$G$16,3,FALSE),0),0)</f>
        <v>0</v>
      </c>
      <c r="K177" s="5">
        <f>IFERROR(IF(VLOOKUP(I177,Inputs!$A$20:$G$29,4,FALSE)="Stipend Award",VLOOKUP(I177,Inputs!$A$7:$G$16,4,FALSE),0),0)</f>
        <v>0</v>
      </c>
      <c r="L177" s="5">
        <f>IFERROR(IF(F177=1,IF(VLOOKUP(I177,Inputs!$A$20:$G$29,5,FALSE)="Stipend Award",VLOOKUP(I177,Inputs!$A$7:$G$16,5,FALSE),0),0),0)</f>
        <v>0</v>
      </c>
      <c r="M177" s="5">
        <f>IFERROR(IF(G177=1,IF(VLOOKUP(I177,Inputs!$A$20:$G$29,6,FALSE)="Stipend Award",VLOOKUP(I177,Inputs!$A$7:$G$16,6,FALSE),0),0),0)</f>
        <v>0</v>
      </c>
      <c r="N177" s="5">
        <f>IFERROR(IF(H177=1,IF(VLOOKUP(I177,Inputs!$A$20:$G$29,7,FALSE)="Stipend Award",VLOOKUP(I177,Inputs!$A$7:$G$16,7,FALSE),0),0),0)</f>
        <v>0</v>
      </c>
      <c r="O177" s="5">
        <f>IFERROR(IF(VLOOKUP(I177,Inputs!$A$20:$G$29,3,FALSE)="Base Increase",VLOOKUP(I177,Inputs!$A$7:$G$16,3,FALSE),0),0)</f>
        <v>0</v>
      </c>
      <c r="P177" s="5">
        <f>IFERROR(IF(VLOOKUP(I177,Inputs!$A$20:$G$29,4,FALSE)="Base Increase",VLOOKUP(I177,Inputs!$A$7:$G$16,4,FALSE),0),0)</f>
        <v>0</v>
      </c>
      <c r="Q177" s="5">
        <f>IFERROR(IF(F177=1,IF(VLOOKUP(I177,Inputs!$A$20:$G$29,5,FALSE)="Base Increase",VLOOKUP(I177,Inputs!$A$7:$G$16,5,FALSE),0),0),0)</f>
        <v>0</v>
      </c>
      <c r="R177" s="5">
        <f>IFERROR(IF(G177=1,IF(VLOOKUP(I177,Inputs!$A$20:$G$29,6,FALSE)="Base Increase",VLOOKUP(I177,Inputs!$A$7:$G$16,6,FALSE),0),0),0)</f>
        <v>0</v>
      </c>
      <c r="S177" s="5">
        <f>IFERROR(IF(H177=1,IF(VLOOKUP(I177,Inputs!$A$20:$G$29,7,FALSE)="Base Increase",VLOOKUP(I177,Inputs!$A$7:$G$16,7,FALSE),0),0),0)</f>
        <v>0</v>
      </c>
      <c r="T177" s="5">
        <f t="shared" si="12"/>
        <v>0</v>
      </c>
      <c r="U177" s="5">
        <f t="shared" si="13"/>
        <v>0</v>
      </c>
      <c r="V177" s="5">
        <f t="shared" si="14"/>
        <v>0</v>
      </c>
      <c r="W177" s="5">
        <f t="shared" si="15"/>
        <v>0</v>
      </c>
      <c r="X177" s="5">
        <f>IF(AND(I177&lt;=4,V177&gt;Inputs!$B$32),MAX(C177,Inputs!$B$32),V177)</f>
        <v>0</v>
      </c>
      <c r="Y177" s="5">
        <f>IF(AND(I177&lt;=4,W177&gt;Inputs!$B$32),MAX(C177,Inputs!$B$32),W177)</f>
        <v>0</v>
      </c>
      <c r="Z177" s="5">
        <f>IF(AND(I177&lt;=7,X177&gt;Inputs!$B$33),MAX(C177,Inputs!$B$33),X177)</f>
        <v>0</v>
      </c>
      <c r="AA177" s="5">
        <f>IF(W177&gt;Inputs!$B$34,Inputs!$B$34,Y177)</f>
        <v>0</v>
      </c>
      <c r="AB177" s="5">
        <f>IF(Z177&gt;Inputs!$B$34,Inputs!$B$34,Z177)</f>
        <v>0</v>
      </c>
      <c r="AC177" s="5">
        <f>IF(AA177&gt;Inputs!$B$34,Inputs!$B$34,AA177)</f>
        <v>0</v>
      </c>
      <c r="AD177" s="11">
        <f t="shared" si="16"/>
        <v>0</v>
      </c>
      <c r="AE177" s="11">
        <f t="shared" si="17"/>
        <v>0</v>
      </c>
    </row>
    <row r="178" spans="1:31" x14ac:dyDescent="0.25">
      <c r="A178" s="1">
        <f>'Salary and Rating'!A179</f>
        <v>0</v>
      </c>
      <c r="B178" s="1">
        <f>'Salary and Rating'!B179</f>
        <v>0</v>
      </c>
      <c r="C178" s="13">
        <f>'2013-2014'!AD178</f>
        <v>0</v>
      </c>
      <c r="D178" s="5">
        <v>1</v>
      </c>
      <c r="E178" s="5">
        <v>0</v>
      </c>
      <c r="F178" s="5">
        <v>0</v>
      </c>
      <c r="G178" s="5">
        <v>0</v>
      </c>
      <c r="H178" s="5">
        <v>0</v>
      </c>
      <c r="I178" s="5">
        <f>'Salary and Rating'!L179</f>
        <v>0</v>
      </c>
      <c r="J178" s="5">
        <f>IFERROR(IF(VLOOKUP(I178,Inputs!$A$20:$G$29,3,FALSE)="Stipend Award",VLOOKUP(I178,Inputs!$A$7:$G$16,3,FALSE),0),0)</f>
        <v>0</v>
      </c>
      <c r="K178" s="5">
        <f>IFERROR(IF(VLOOKUP(I178,Inputs!$A$20:$G$29,4,FALSE)="Stipend Award",VLOOKUP(I178,Inputs!$A$7:$G$16,4,FALSE),0),0)</f>
        <v>0</v>
      </c>
      <c r="L178" s="5">
        <f>IFERROR(IF(F178=1,IF(VLOOKUP(I178,Inputs!$A$20:$G$29,5,FALSE)="Stipend Award",VLOOKUP(I178,Inputs!$A$7:$G$16,5,FALSE),0),0),0)</f>
        <v>0</v>
      </c>
      <c r="M178" s="5">
        <f>IFERROR(IF(G178=1,IF(VLOOKUP(I178,Inputs!$A$20:$G$29,6,FALSE)="Stipend Award",VLOOKUP(I178,Inputs!$A$7:$G$16,6,FALSE),0),0),0)</f>
        <v>0</v>
      </c>
      <c r="N178" s="5">
        <f>IFERROR(IF(H178=1,IF(VLOOKUP(I178,Inputs!$A$20:$G$29,7,FALSE)="Stipend Award",VLOOKUP(I178,Inputs!$A$7:$G$16,7,FALSE),0),0),0)</f>
        <v>0</v>
      </c>
      <c r="O178" s="5">
        <f>IFERROR(IF(VLOOKUP(I178,Inputs!$A$20:$G$29,3,FALSE)="Base Increase",VLOOKUP(I178,Inputs!$A$7:$G$16,3,FALSE),0),0)</f>
        <v>0</v>
      </c>
      <c r="P178" s="5">
        <f>IFERROR(IF(VLOOKUP(I178,Inputs!$A$20:$G$29,4,FALSE)="Base Increase",VLOOKUP(I178,Inputs!$A$7:$G$16,4,FALSE),0),0)</f>
        <v>0</v>
      </c>
      <c r="Q178" s="5">
        <f>IFERROR(IF(F178=1,IF(VLOOKUP(I178,Inputs!$A$20:$G$29,5,FALSE)="Base Increase",VLOOKUP(I178,Inputs!$A$7:$G$16,5,FALSE),0),0),0)</f>
        <v>0</v>
      </c>
      <c r="R178" s="5">
        <f>IFERROR(IF(G178=1,IF(VLOOKUP(I178,Inputs!$A$20:$G$29,6,FALSE)="Base Increase",VLOOKUP(I178,Inputs!$A$7:$G$16,6,FALSE),0),0),0)</f>
        <v>0</v>
      </c>
      <c r="S178" s="5">
        <f>IFERROR(IF(H178=1,IF(VLOOKUP(I178,Inputs!$A$20:$G$29,7,FALSE)="Base Increase",VLOOKUP(I178,Inputs!$A$7:$G$16,7,FALSE),0),0),0)</f>
        <v>0</v>
      </c>
      <c r="T178" s="5">
        <f t="shared" si="12"/>
        <v>0</v>
      </c>
      <c r="U178" s="5">
        <f t="shared" si="13"/>
        <v>0</v>
      </c>
      <c r="V178" s="5">
        <f t="shared" si="14"/>
        <v>0</v>
      </c>
      <c r="W178" s="5">
        <f t="shared" si="15"/>
        <v>0</v>
      </c>
      <c r="X178" s="5">
        <f>IF(AND(I178&lt;=4,V178&gt;Inputs!$B$32),MAX(C178,Inputs!$B$32),V178)</f>
        <v>0</v>
      </c>
      <c r="Y178" s="5">
        <f>IF(AND(I178&lt;=4,W178&gt;Inputs!$B$32),MAX(C178,Inputs!$B$32),W178)</f>
        <v>0</v>
      </c>
      <c r="Z178" s="5">
        <f>IF(AND(I178&lt;=7,X178&gt;Inputs!$B$33),MAX(C178,Inputs!$B$33),X178)</f>
        <v>0</v>
      </c>
      <c r="AA178" s="5">
        <f>IF(W178&gt;Inputs!$B$34,Inputs!$B$34,Y178)</f>
        <v>0</v>
      </c>
      <c r="AB178" s="5">
        <f>IF(Z178&gt;Inputs!$B$34,Inputs!$B$34,Z178)</f>
        <v>0</v>
      </c>
      <c r="AC178" s="5">
        <f>IF(AA178&gt;Inputs!$B$34,Inputs!$B$34,AA178)</f>
        <v>0</v>
      </c>
      <c r="AD178" s="11">
        <f t="shared" si="16"/>
        <v>0</v>
      </c>
      <c r="AE178" s="11">
        <f t="shared" si="17"/>
        <v>0</v>
      </c>
    </row>
    <row r="179" spans="1:31" x14ac:dyDescent="0.25">
      <c r="A179" s="1">
        <f>'Salary and Rating'!A180</f>
        <v>0</v>
      </c>
      <c r="B179" s="1">
        <f>'Salary and Rating'!B180</f>
        <v>0</v>
      </c>
      <c r="C179" s="13">
        <f>'2013-2014'!AD179</f>
        <v>0</v>
      </c>
      <c r="D179" s="5">
        <v>1</v>
      </c>
      <c r="E179" s="5">
        <v>0</v>
      </c>
      <c r="F179" s="5">
        <v>0</v>
      </c>
      <c r="G179" s="5">
        <v>0</v>
      </c>
      <c r="H179" s="5">
        <v>0</v>
      </c>
      <c r="I179" s="5">
        <f>'Salary and Rating'!L180</f>
        <v>0</v>
      </c>
      <c r="J179" s="5">
        <f>IFERROR(IF(VLOOKUP(I179,Inputs!$A$20:$G$29,3,FALSE)="Stipend Award",VLOOKUP(I179,Inputs!$A$7:$G$16,3,FALSE),0),0)</f>
        <v>0</v>
      </c>
      <c r="K179" s="5">
        <f>IFERROR(IF(VLOOKUP(I179,Inputs!$A$20:$G$29,4,FALSE)="Stipend Award",VLOOKUP(I179,Inputs!$A$7:$G$16,4,FALSE),0),0)</f>
        <v>0</v>
      </c>
      <c r="L179" s="5">
        <f>IFERROR(IF(F179=1,IF(VLOOKUP(I179,Inputs!$A$20:$G$29,5,FALSE)="Stipend Award",VLOOKUP(I179,Inputs!$A$7:$G$16,5,FALSE),0),0),0)</f>
        <v>0</v>
      </c>
      <c r="M179" s="5">
        <f>IFERROR(IF(G179=1,IF(VLOOKUP(I179,Inputs!$A$20:$G$29,6,FALSE)="Stipend Award",VLOOKUP(I179,Inputs!$A$7:$G$16,6,FALSE),0),0),0)</f>
        <v>0</v>
      </c>
      <c r="N179" s="5">
        <f>IFERROR(IF(H179=1,IF(VLOOKUP(I179,Inputs!$A$20:$G$29,7,FALSE)="Stipend Award",VLOOKUP(I179,Inputs!$A$7:$G$16,7,FALSE),0),0),0)</f>
        <v>0</v>
      </c>
      <c r="O179" s="5">
        <f>IFERROR(IF(VLOOKUP(I179,Inputs!$A$20:$G$29,3,FALSE)="Base Increase",VLOOKUP(I179,Inputs!$A$7:$G$16,3,FALSE),0),0)</f>
        <v>0</v>
      </c>
      <c r="P179" s="5">
        <f>IFERROR(IF(VLOOKUP(I179,Inputs!$A$20:$G$29,4,FALSE)="Base Increase",VLOOKUP(I179,Inputs!$A$7:$G$16,4,FALSE),0),0)</f>
        <v>0</v>
      </c>
      <c r="Q179" s="5">
        <f>IFERROR(IF(F179=1,IF(VLOOKUP(I179,Inputs!$A$20:$G$29,5,FALSE)="Base Increase",VLOOKUP(I179,Inputs!$A$7:$G$16,5,FALSE),0),0),0)</f>
        <v>0</v>
      </c>
      <c r="R179" s="5">
        <f>IFERROR(IF(G179=1,IF(VLOOKUP(I179,Inputs!$A$20:$G$29,6,FALSE)="Base Increase",VLOOKUP(I179,Inputs!$A$7:$G$16,6,FALSE),0),0),0)</f>
        <v>0</v>
      </c>
      <c r="S179" s="5">
        <f>IFERROR(IF(H179=1,IF(VLOOKUP(I179,Inputs!$A$20:$G$29,7,FALSE)="Base Increase",VLOOKUP(I179,Inputs!$A$7:$G$16,7,FALSE),0),0),0)</f>
        <v>0</v>
      </c>
      <c r="T179" s="5">
        <f t="shared" si="12"/>
        <v>0</v>
      </c>
      <c r="U179" s="5">
        <f t="shared" si="13"/>
        <v>0</v>
      </c>
      <c r="V179" s="5">
        <f t="shared" si="14"/>
        <v>0</v>
      </c>
      <c r="W179" s="5">
        <f t="shared" si="15"/>
        <v>0</v>
      </c>
      <c r="X179" s="5">
        <f>IF(AND(I179&lt;=4,V179&gt;Inputs!$B$32),MAX(C179,Inputs!$B$32),V179)</f>
        <v>0</v>
      </c>
      <c r="Y179" s="5">
        <f>IF(AND(I179&lt;=4,W179&gt;Inputs!$B$32),MAX(C179,Inputs!$B$32),W179)</f>
        <v>0</v>
      </c>
      <c r="Z179" s="5">
        <f>IF(AND(I179&lt;=7,X179&gt;Inputs!$B$33),MAX(C179,Inputs!$B$33),X179)</f>
        <v>0</v>
      </c>
      <c r="AA179" s="5">
        <f>IF(W179&gt;Inputs!$B$34,Inputs!$B$34,Y179)</f>
        <v>0</v>
      </c>
      <c r="AB179" s="5">
        <f>IF(Z179&gt;Inputs!$B$34,Inputs!$B$34,Z179)</f>
        <v>0</v>
      </c>
      <c r="AC179" s="5">
        <f>IF(AA179&gt;Inputs!$B$34,Inputs!$B$34,AA179)</f>
        <v>0</v>
      </c>
      <c r="AD179" s="11">
        <f t="shared" si="16"/>
        <v>0</v>
      </c>
      <c r="AE179" s="11">
        <f t="shared" si="17"/>
        <v>0</v>
      </c>
    </row>
    <row r="180" spans="1:31" x14ac:dyDescent="0.25">
      <c r="A180" s="1">
        <f>'Salary and Rating'!A181</f>
        <v>0</v>
      </c>
      <c r="B180" s="1">
        <f>'Salary and Rating'!B181</f>
        <v>0</v>
      </c>
      <c r="C180" s="13">
        <f>'2013-2014'!AD180</f>
        <v>0</v>
      </c>
      <c r="D180" s="5">
        <v>1</v>
      </c>
      <c r="E180" s="5">
        <v>0</v>
      </c>
      <c r="F180" s="5">
        <v>0</v>
      </c>
      <c r="G180" s="5">
        <v>0</v>
      </c>
      <c r="H180" s="5">
        <v>0</v>
      </c>
      <c r="I180" s="5">
        <f>'Salary and Rating'!L181</f>
        <v>0</v>
      </c>
      <c r="J180" s="5">
        <f>IFERROR(IF(VLOOKUP(I180,Inputs!$A$20:$G$29,3,FALSE)="Stipend Award",VLOOKUP(I180,Inputs!$A$7:$G$16,3,FALSE),0),0)</f>
        <v>0</v>
      </c>
      <c r="K180" s="5">
        <f>IFERROR(IF(VLOOKUP(I180,Inputs!$A$20:$G$29,4,FALSE)="Stipend Award",VLOOKUP(I180,Inputs!$A$7:$G$16,4,FALSE),0),0)</f>
        <v>0</v>
      </c>
      <c r="L180" s="5">
        <f>IFERROR(IF(F180=1,IF(VLOOKUP(I180,Inputs!$A$20:$G$29,5,FALSE)="Stipend Award",VLOOKUP(I180,Inputs!$A$7:$G$16,5,FALSE),0),0),0)</f>
        <v>0</v>
      </c>
      <c r="M180" s="5">
        <f>IFERROR(IF(G180=1,IF(VLOOKUP(I180,Inputs!$A$20:$G$29,6,FALSE)="Stipend Award",VLOOKUP(I180,Inputs!$A$7:$G$16,6,FALSE),0),0),0)</f>
        <v>0</v>
      </c>
      <c r="N180" s="5">
        <f>IFERROR(IF(H180=1,IF(VLOOKUP(I180,Inputs!$A$20:$G$29,7,FALSE)="Stipend Award",VLOOKUP(I180,Inputs!$A$7:$G$16,7,FALSE),0),0),0)</f>
        <v>0</v>
      </c>
      <c r="O180" s="5">
        <f>IFERROR(IF(VLOOKUP(I180,Inputs!$A$20:$G$29,3,FALSE)="Base Increase",VLOOKUP(I180,Inputs!$A$7:$G$16,3,FALSE),0),0)</f>
        <v>0</v>
      </c>
      <c r="P180" s="5">
        <f>IFERROR(IF(VLOOKUP(I180,Inputs!$A$20:$G$29,4,FALSE)="Base Increase",VLOOKUP(I180,Inputs!$A$7:$G$16,4,FALSE),0),0)</f>
        <v>0</v>
      </c>
      <c r="Q180" s="5">
        <f>IFERROR(IF(F180=1,IF(VLOOKUP(I180,Inputs!$A$20:$G$29,5,FALSE)="Base Increase",VLOOKUP(I180,Inputs!$A$7:$G$16,5,FALSE),0),0),0)</f>
        <v>0</v>
      </c>
      <c r="R180" s="5">
        <f>IFERROR(IF(G180=1,IF(VLOOKUP(I180,Inputs!$A$20:$G$29,6,FALSE)="Base Increase",VLOOKUP(I180,Inputs!$A$7:$G$16,6,FALSE),0),0),0)</f>
        <v>0</v>
      </c>
      <c r="S180" s="5">
        <f>IFERROR(IF(H180=1,IF(VLOOKUP(I180,Inputs!$A$20:$G$29,7,FALSE)="Base Increase",VLOOKUP(I180,Inputs!$A$7:$G$16,7,FALSE),0),0),0)</f>
        <v>0</v>
      </c>
      <c r="T180" s="5">
        <f t="shared" si="12"/>
        <v>0</v>
      </c>
      <c r="U180" s="5">
        <f t="shared" si="13"/>
        <v>0</v>
      </c>
      <c r="V180" s="5">
        <f t="shared" si="14"/>
        <v>0</v>
      </c>
      <c r="W180" s="5">
        <f t="shared" si="15"/>
        <v>0</v>
      </c>
      <c r="X180" s="5">
        <f>IF(AND(I180&lt;=4,V180&gt;Inputs!$B$32),MAX(C180,Inputs!$B$32),V180)</f>
        <v>0</v>
      </c>
      <c r="Y180" s="5">
        <f>IF(AND(I180&lt;=4,W180&gt;Inputs!$B$32),MAX(C180,Inputs!$B$32),W180)</f>
        <v>0</v>
      </c>
      <c r="Z180" s="5">
        <f>IF(AND(I180&lt;=7,X180&gt;Inputs!$B$33),MAX(C180,Inputs!$B$33),X180)</f>
        <v>0</v>
      </c>
      <c r="AA180" s="5">
        <f>IF(W180&gt;Inputs!$B$34,Inputs!$B$34,Y180)</f>
        <v>0</v>
      </c>
      <c r="AB180" s="5">
        <f>IF(Z180&gt;Inputs!$B$34,Inputs!$B$34,Z180)</f>
        <v>0</v>
      </c>
      <c r="AC180" s="5">
        <f>IF(AA180&gt;Inputs!$B$34,Inputs!$B$34,AA180)</f>
        <v>0</v>
      </c>
      <c r="AD180" s="11">
        <f t="shared" si="16"/>
        <v>0</v>
      </c>
      <c r="AE180" s="11">
        <f t="shared" si="17"/>
        <v>0</v>
      </c>
    </row>
    <row r="181" spans="1:31" x14ac:dyDescent="0.25">
      <c r="A181" s="1">
        <f>'Salary and Rating'!A182</f>
        <v>0</v>
      </c>
      <c r="B181" s="1">
        <f>'Salary and Rating'!B182</f>
        <v>0</v>
      </c>
      <c r="C181" s="13">
        <f>'2013-2014'!AD181</f>
        <v>0</v>
      </c>
      <c r="D181" s="5">
        <v>1</v>
      </c>
      <c r="E181" s="5">
        <v>0</v>
      </c>
      <c r="F181" s="5">
        <v>0</v>
      </c>
      <c r="G181" s="5">
        <v>0</v>
      </c>
      <c r="H181" s="5">
        <v>0</v>
      </c>
      <c r="I181" s="5">
        <f>'Salary and Rating'!L182</f>
        <v>0</v>
      </c>
      <c r="J181" s="5">
        <f>IFERROR(IF(VLOOKUP(I181,Inputs!$A$20:$G$29,3,FALSE)="Stipend Award",VLOOKUP(I181,Inputs!$A$7:$G$16,3,FALSE),0),0)</f>
        <v>0</v>
      </c>
      <c r="K181" s="5">
        <f>IFERROR(IF(VLOOKUP(I181,Inputs!$A$20:$G$29,4,FALSE)="Stipend Award",VLOOKUP(I181,Inputs!$A$7:$G$16,4,FALSE),0),0)</f>
        <v>0</v>
      </c>
      <c r="L181" s="5">
        <f>IFERROR(IF(F181=1,IF(VLOOKUP(I181,Inputs!$A$20:$G$29,5,FALSE)="Stipend Award",VLOOKUP(I181,Inputs!$A$7:$G$16,5,FALSE),0),0),0)</f>
        <v>0</v>
      </c>
      <c r="M181" s="5">
        <f>IFERROR(IF(G181=1,IF(VLOOKUP(I181,Inputs!$A$20:$G$29,6,FALSE)="Stipend Award",VLOOKUP(I181,Inputs!$A$7:$G$16,6,FALSE),0),0),0)</f>
        <v>0</v>
      </c>
      <c r="N181" s="5">
        <f>IFERROR(IF(H181=1,IF(VLOOKUP(I181,Inputs!$A$20:$G$29,7,FALSE)="Stipend Award",VLOOKUP(I181,Inputs!$A$7:$G$16,7,FALSE),0),0),0)</f>
        <v>0</v>
      </c>
      <c r="O181" s="5">
        <f>IFERROR(IF(VLOOKUP(I181,Inputs!$A$20:$G$29,3,FALSE)="Base Increase",VLOOKUP(I181,Inputs!$A$7:$G$16,3,FALSE),0),0)</f>
        <v>0</v>
      </c>
      <c r="P181" s="5">
        <f>IFERROR(IF(VLOOKUP(I181,Inputs!$A$20:$G$29,4,FALSE)="Base Increase",VLOOKUP(I181,Inputs!$A$7:$G$16,4,FALSE),0),0)</f>
        <v>0</v>
      </c>
      <c r="Q181" s="5">
        <f>IFERROR(IF(F181=1,IF(VLOOKUP(I181,Inputs!$A$20:$G$29,5,FALSE)="Base Increase",VLOOKUP(I181,Inputs!$A$7:$G$16,5,FALSE),0),0),0)</f>
        <v>0</v>
      </c>
      <c r="R181" s="5">
        <f>IFERROR(IF(G181=1,IF(VLOOKUP(I181,Inputs!$A$20:$G$29,6,FALSE)="Base Increase",VLOOKUP(I181,Inputs!$A$7:$G$16,6,FALSE),0),0),0)</f>
        <v>0</v>
      </c>
      <c r="S181" s="5">
        <f>IFERROR(IF(H181=1,IF(VLOOKUP(I181,Inputs!$A$20:$G$29,7,FALSE)="Base Increase",VLOOKUP(I181,Inputs!$A$7:$G$16,7,FALSE),0),0),0)</f>
        <v>0</v>
      </c>
      <c r="T181" s="5">
        <f t="shared" si="12"/>
        <v>0</v>
      </c>
      <c r="U181" s="5">
        <f t="shared" si="13"/>
        <v>0</v>
      </c>
      <c r="V181" s="5">
        <f t="shared" si="14"/>
        <v>0</v>
      </c>
      <c r="W181" s="5">
        <f t="shared" si="15"/>
        <v>0</v>
      </c>
      <c r="X181" s="5">
        <f>IF(AND(I181&lt;=4,V181&gt;Inputs!$B$32),MAX(C181,Inputs!$B$32),V181)</f>
        <v>0</v>
      </c>
      <c r="Y181" s="5">
        <f>IF(AND(I181&lt;=4,W181&gt;Inputs!$B$32),MAX(C181,Inputs!$B$32),W181)</f>
        <v>0</v>
      </c>
      <c r="Z181" s="5">
        <f>IF(AND(I181&lt;=7,X181&gt;Inputs!$B$33),MAX(C181,Inputs!$B$33),X181)</f>
        <v>0</v>
      </c>
      <c r="AA181" s="5">
        <f>IF(W181&gt;Inputs!$B$34,Inputs!$B$34,Y181)</f>
        <v>0</v>
      </c>
      <c r="AB181" s="5">
        <f>IF(Z181&gt;Inputs!$B$34,Inputs!$B$34,Z181)</f>
        <v>0</v>
      </c>
      <c r="AC181" s="5">
        <f>IF(AA181&gt;Inputs!$B$34,Inputs!$B$34,AA181)</f>
        <v>0</v>
      </c>
      <c r="AD181" s="11">
        <f t="shared" si="16"/>
        <v>0</v>
      </c>
      <c r="AE181" s="11">
        <f t="shared" si="17"/>
        <v>0</v>
      </c>
    </row>
    <row r="182" spans="1:31" x14ac:dyDescent="0.25">
      <c r="A182" s="1">
        <f>'Salary and Rating'!A183</f>
        <v>0</v>
      </c>
      <c r="B182" s="1">
        <f>'Salary and Rating'!B183</f>
        <v>0</v>
      </c>
      <c r="C182" s="13">
        <f>'2013-2014'!AD182</f>
        <v>0</v>
      </c>
      <c r="D182" s="5">
        <v>1</v>
      </c>
      <c r="E182" s="5">
        <v>0</v>
      </c>
      <c r="F182" s="5">
        <v>0</v>
      </c>
      <c r="G182" s="5">
        <v>0</v>
      </c>
      <c r="H182" s="5">
        <v>0</v>
      </c>
      <c r="I182" s="5">
        <f>'Salary and Rating'!L183</f>
        <v>0</v>
      </c>
      <c r="J182" s="5">
        <f>IFERROR(IF(VLOOKUP(I182,Inputs!$A$20:$G$29,3,FALSE)="Stipend Award",VLOOKUP(I182,Inputs!$A$7:$G$16,3,FALSE),0),0)</f>
        <v>0</v>
      </c>
      <c r="K182" s="5">
        <f>IFERROR(IF(VLOOKUP(I182,Inputs!$A$20:$G$29,4,FALSE)="Stipend Award",VLOOKUP(I182,Inputs!$A$7:$G$16,4,FALSE),0),0)</f>
        <v>0</v>
      </c>
      <c r="L182" s="5">
        <f>IFERROR(IF(F182=1,IF(VLOOKUP(I182,Inputs!$A$20:$G$29,5,FALSE)="Stipend Award",VLOOKUP(I182,Inputs!$A$7:$G$16,5,FALSE),0),0),0)</f>
        <v>0</v>
      </c>
      <c r="M182" s="5">
        <f>IFERROR(IF(G182=1,IF(VLOOKUP(I182,Inputs!$A$20:$G$29,6,FALSE)="Stipend Award",VLOOKUP(I182,Inputs!$A$7:$G$16,6,FALSE),0),0),0)</f>
        <v>0</v>
      </c>
      <c r="N182" s="5">
        <f>IFERROR(IF(H182=1,IF(VLOOKUP(I182,Inputs!$A$20:$G$29,7,FALSE)="Stipend Award",VLOOKUP(I182,Inputs!$A$7:$G$16,7,FALSE),0),0),0)</f>
        <v>0</v>
      </c>
      <c r="O182" s="5">
        <f>IFERROR(IF(VLOOKUP(I182,Inputs!$A$20:$G$29,3,FALSE)="Base Increase",VLOOKUP(I182,Inputs!$A$7:$G$16,3,FALSE),0),0)</f>
        <v>0</v>
      </c>
      <c r="P182" s="5">
        <f>IFERROR(IF(VLOOKUP(I182,Inputs!$A$20:$G$29,4,FALSE)="Base Increase",VLOOKUP(I182,Inputs!$A$7:$G$16,4,FALSE),0),0)</f>
        <v>0</v>
      </c>
      <c r="Q182" s="5">
        <f>IFERROR(IF(F182=1,IF(VLOOKUP(I182,Inputs!$A$20:$G$29,5,FALSE)="Base Increase",VLOOKUP(I182,Inputs!$A$7:$G$16,5,FALSE),0),0),0)</f>
        <v>0</v>
      </c>
      <c r="R182" s="5">
        <f>IFERROR(IF(G182=1,IF(VLOOKUP(I182,Inputs!$A$20:$G$29,6,FALSE)="Base Increase",VLOOKUP(I182,Inputs!$A$7:$G$16,6,FALSE),0),0),0)</f>
        <v>0</v>
      </c>
      <c r="S182" s="5">
        <f>IFERROR(IF(H182=1,IF(VLOOKUP(I182,Inputs!$A$20:$G$29,7,FALSE)="Base Increase",VLOOKUP(I182,Inputs!$A$7:$G$16,7,FALSE),0),0),0)</f>
        <v>0</v>
      </c>
      <c r="T182" s="5">
        <f t="shared" si="12"/>
        <v>0</v>
      </c>
      <c r="U182" s="5">
        <f t="shared" si="13"/>
        <v>0</v>
      </c>
      <c r="V182" s="5">
        <f t="shared" si="14"/>
        <v>0</v>
      </c>
      <c r="W182" s="5">
        <f t="shared" si="15"/>
        <v>0</v>
      </c>
      <c r="X182" s="5">
        <f>IF(AND(I182&lt;=4,V182&gt;Inputs!$B$32),MAX(C182,Inputs!$B$32),V182)</f>
        <v>0</v>
      </c>
      <c r="Y182" s="5">
        <f>IF(AND(I182&lt;=4,W182&gt;Inputs!$B$32),MAX(C182,Inputs!$B$32),W182)</f>
        <v>0</v>
      </c>
      <c r="Z182" s="5">
        <f>IF(AND(I182&lt;=7,X182&gt;Inputs!$B$33),MAX(C182,Inputs!$B$33),X182)</f>
        <v>0</v>
      </c>
      <c r="AA182" s="5">
        <f>IF(W182&gt;Inputs!$B$34,Inputs!$B$34,Y182)</f>
        <v>0</v>
      </c>
      <c r="AB182" s="5">
        <f>IF(Z182&gt;Inputs!$B$34,Inputs!$B$34,Z182)</f>
        <v>0</v>
      </c>
      <c r="AC182" s="5">
        <f>IF(AA182&gt;Inputs!$B$34,Inputs!$B$34,AA182)</f>
        <v>0</v>
      </c>
      <c r="AD182" s="11">
        <f t="shared" si="16"/>
        <v>0</v>
      </c>
      <c r="AE182" s="11">
        <f t="shared" si="17"/>
        <v>0</v>
      </c>
    </row>
    <row r="183" spans="1:31" x14ac:dyDescent="0.25">
      <c r="A183" s="1">
        <f>'Salary and Rating'!A184</f>
        <v>0</v>
      </c>
      <c r="B183" s="1">
        <f>'Salary and Rating'!B184</f>
        <v>0</v>
      </c>
      <c r="C183" s="13">
        <f>'2013-2014'!AD183</f>
        <v>0</v>
      </c>
      <c r="D183" s="5">
        <v>1</v>
      </c>
      <c r="E183" s="5">
        <v>0</v>
      </c>
      <c r="F183" s="5">
        <v>0</v>
      </c>
      <c r="G183" s="5">
        <v>0</v>
      </c>
      <c r="H183" s="5">
        <v>0</v>
      </c>
      <c r="I183" s="5">
        <f>'Salary and Rating'!L184</f>
        <v>0</v>
      </c>
      <c r="J183" s="5">
        <f>IFERROR(IF(VLOOKUP(I183,Inputs!$A$20:$G$29,3,FALSE)="Stipend Award",VLOOKUP(I183,Inputs!$A$7:$G$16,3,FALSE),0),0)</f>
        <v>0</v>
      </c>
      <c r="K183" s="5">
        <f>IFERROR(IF(VLOOKUP(I183,Inputs!$A$20:$G$29,4,FALSE)="Stipend Award",VLOOKUP(I183,Inputs!$A$7:$G$16,4,FALSE),0),0)</f>
        <v>0</v>
      </c>
      <c r="L183" s="5">
        <f>IFERROR(IF(F183=1,IF(VLOOKUP(I183,Inputs!$A$20:$G$29,5,FALSE)="Stipend Award",VLOOKUP(I183,Inputs!$A$7:$G$16,5,FALSE),0),0),0)</f>
        <v>0</v>
      </c>
      <c r="M183" s="5">
        <f>IFERROR(IF(G183=1,IF(VLOOKUP(I183,Inputs!$A$20:$G$29,6,FALSE)="Stipend Award",VLOOKUP(I183,Inputs!$A$7:$G$16,6,FALSE),0),0),0)</f>
        <v>0</v>
      </c>
      <c r="N183" s="5">
        <f>IFERROR(IF(H183=1,IF(VLOOKUP(I183,Inputs!$A$20:$G$29,7,FALSE)="Stipend Award",VLOOKUP(I183,Inputs!$A$7:$G$16,7,FALSE),0),0),0)</f>
        <v>0</v>
      </c>
      <c r="O183" s="5">
        <f>IFERROR(IF(VLOOKUP(I183,Inputs!$A$20:$G$29,3,FALSE)="Base Increase",VLOOKUP(I183,Inputs!$A$7:$G$16,3,FALSE),0),0)</f>
        <v>0</v>
      </c>
      <c r="P183" s="5">
        <f>IFERROR(IF(VLOOKUP(I183,Inputs!$A$20:$G$29,4,FALSE)="Base Increase",VLOOKUP(I183,Inputs!$A$7:$G$16,4,FALSE),0),0)</f>
        <v>0</v>
      </c>
      <c r="Q183" s="5">
        <f>IFERROR(IF(F183=1,IF(VLOOKUP(I183,Inputs!$A$20:$G$29,5,FALSE)="Base Increase",VLOOKUP(I183,Inputs!$A$7:$G$16,5,FALSE),0),0),0)</f>
        <v>0</v>
      </c>
      <c r="R183" s="5">
        <f>IFERROR(IF(G183=1,IF(VLOOKUP(I183,Inputs!$A$20:$G$29,6,FALSE)="Base Increase",VLOOKUP(I183,Inputs!$A$7:$G$16,6,FALSE),0),0),0)</f>
        <v>0</v>
      </c>
      <c r="S183" s="5">
        <f>IFERROR(IF(H183=1,IF(VLOOKUP(I183,Inputs!$A$20:$G$29,7,FALSE)="Base Increase",VLOOKUP(I183,Inputs!$A$7:$G$16,7,FALSE),0),0),0)</f>
        <v>0</v>
      </c>
      <c r="T183" s="5">
        <f t="shared" si="12"/>
        <v>0</v>
      </c>
      <c r="U183" s="5">
        <f t="shared" si="13"/>
        <v>0</v>
      </c>
      <c r="V183" s="5">
        <f t="shared" si="14"/>
        <v>0</v>
      </c>
      <c r="W183" s="5">
        <f t="shared" si="15"/>
        <v>0</v>
      </c>
      <c r="X183" s="5">
        <f>IF(AND(I183&lt;=4,V183&gt;Inputs!$B$32),MAX(C183,Inputs!$B$32),V183)</f>
        <v>0</v>
      </c>
      <c r="Y183" s="5">
        <f>IF(AND(I183&lt;=4,W183&gt;Inputs!$B$32),MAX(C183,Inputs!$B$32),W183)</f>
        <v>0</v>
      </c>
      <c r="Z183" s="5">
        <f>IF(AND(I183&lt;=7,X183&gt;Inputs!$B$33),MAX(C183,Inputs!$B$33),X183)</f>
        <v>0</v>
      </c>
      <c r="AA183" s="5">
        <f>IF(W183&gt;Inputs!$B$34,Inputs!$B$34,Y183)</f>
        <v>0</v>
      </c>
      <c r="AB183" s="5">
        <f>IF(Z183&gt;Inputs!$B$34,Inputs!$B$34,Z183)</f>
        <v>0</v>
      </c>
      <c r="AC183" s="5">
        <f>IF(AA183&gt;Inputs!$B$34,Inputs!$B$34,AA183)</f>
        <v>0</v>
      </c>
      <c r="AD183" s="11">
        <f t="shared" si="16"/>
        <v>0</v>
      </c>
      <c r="AE183" s="11">
        <f t="shared" si="17"/>
        <v>0</v>
      </c>
    </row>
    <row r="184" spans="1:31" x14ac:dyDescent="0.25">
      <c r="A184" s="1">
        <f>'Salary and Rating'!A185</f>
        <v>0</v>
      </c>
      <c r="B184" s="1">
        <f>'Salary and Rating'!B185</f>
        <v>0</v>
      </c>
      <c r="C184" s="13">
        <f>'2013-2014'!AD184</f>
        <v>0</v>
      </c>
      <c r="D184" s="5">
        <v>1</v>
      </c>
      <c r="E184" s="5">
        <v>0</v>
      </c>
      <c r="F184" s="5">
        <v>0</v>
      </c>
      <c r="G184" s="5">
        <v>0</v>
      </c>
      <c r="H184" s="5">
        <v>0</v>
      </c>
      <c r="I184" s="5">
        <f>'Salary and Rating'!L185</f>
        <v>0</v>
      </c>
      <c r="J184" s="5">
        <f>IFERROR(IF(VLOOKUP(I184,Inputs!$A$20:$G$29,3,FALSE)="Stipend Award",VLOOKUP(I184,Inputs!$A$7:$G$16,3,FALSE),0),0)</f>
        <v>0</v>
      </c>
      <c r="K184" s="5">
        <f>IFERROR(IF(VLOOKUP(I184,Inputs!$A$20:$G$29,4,FALSE)="Stipend Award",VLOOKUP(I184,Inputs!$A$7:$G$16,4,FALSE),0),0)</f>
        <v>0</v>
      </c>
      <c r="L184" s="5">
        <f>IFERROR(IF(F184=1,IF(VLOOKUP(I184,Inputs!$A$20:$G$29,5,FALSE)="Stipend Award",VLOOKUP(I184,Inputs!$A$7:$G$16,5,FALSE),0),0),0)</f>
        <v>0</v>
      </c>
      <c r="M184" s="5">
        <f>IFERROR(IF(G184=1,IF(VLOOKUP(I184,Inputs!$A$20:$G$29,6,FALSE)="Stipend Award",VLOOKUP(I184,Inputs!$A$7:$G$16,6,FALSE),0),0),0)</f>
        <v>0</v>
      </c>
      <c r="N184" s="5">
        <f>IFERROR(IF(H184=1,IF(VLOOKUP(I184,Inputs!$A$20:$G$29,7,FALSE)="Stipend Award",VLOOKUP(I184,Inputs!$A$7:$G$16,7,FALSE),0),0),0)</f>
        <v>0</v>
      </c>
      <c r="O184" s="5">
        <f>IFERROR(IF(VLOOKUP(I184,Inputs!$A$20:$G$29,3,FALSE)="Base Increase",VLOOKUP(I184,Inputs!$A$7:$G$16,3,FALSE),0),0)</f>
        <v>0</v>
      </c>
      <c r="P184" s="5">
        <f>IFERROR(IF(VLOOKUP(I184,Inputs!$A$20:$G$29,4,FALSE)="Base Increase",VLOOKUP(I184,Inputs!$A$7:$G$16,4,FALSE),0),0)</f>
        <v>0</v>
      </c>
      <c r="Q184" s="5">
        <f>IFERROR(IF(F184=1,IF(VLOOKUP(I184,Inputs!$A$20:$G$29,5,FALSE)="Base Increase",VLOOKUP(I184,Inputs!$A$7:$G$16,5,FALSE),0),0),0)</f>
        <v>0</v>
      </c>
      <c r="R184" s="5">
        <f>IFERROR(IF(G184=1,IF(VLOOKUP(I184,Inputs!$A$20:$G$29,6,FALSE)="Base Increase",VLOOKUP(I184,Inputs!$A$7:$G$16,6,FALSE),0),0),0)</f>
        <v>0</v>
      </c>
      <c r="S184" s="5">
        <f>IFERROR(IF(H184=1,IF(VLOOKUP(I184,Inputs!$A$20:$G$29,7,FALSE)="Base Increase",VLOOKUP(I184,Inputs!$A$7:$G$16,7,FALSE),0),0),0)</f>
        <v>0</v>
      </c>
      <c r="T184" s="5">
        <f t="shared" si="12"/>
        <v>0</v>
      </c>
      <c r="U184" s="5">
        <f t="shared" si="13"/>
        <v>0</v>
      </c>
      <c r="V184" s="5">
        <f t="shared" si="14"/>
        <v>0</v>
      </c>
      <c r="W184" s="5">
        <f t="shared" si="15"/>
        <v>0</v>
      </c>
      <c r="X184" s="5">
        <f>IF(AND(I184&lt;=4,V184&gt;Inputs!$B$32),MAX(C184,Inputs!$B$32),V184)</f>
        <v>0</v>
      </c>
      <c r="Y184" s="5">
        <f>IF(AND(I184&lt;=4,W184&gt;Inputs!$B$32),MAX(C184,Inputs!$B$32),W184)</f>
        <v>0</v>
      </c>
      <c r="Z184" s="5">
        <f>IF(AND(I184&lt;=7,X184&gt;Inputs!$B$33),MAX(C184,Inputs!$B$33),X184)</f>
        <v>0</v>
      </c>
      <c r="AA184" s="5">
        <f>IF(W184&gt;Inputs!$B$34,Inputs!$B$34,Y184)</f>
        <v>0</v>
      </c>
      <c r="AB184" s="5">
        <f>IF(Z184&gt;Inputs!$B$34,Inputs!$B$34,Z184)</f>
        <v>0</v>
      </c>
      <c r="AC184" s="5">
        <f>IF(AA184&gt;Inputs!$B$34,Inputs!$B$34,AA184)</f>
        <v>0</v>
      </c>
      <c r="AD184" s="11">
        <f t="shared" si="16"/>
        <v>0</v>
      </c>
      <c r="AE184" s="11">
        <f t="shared" si="17"/>
        <v>0</v>
      </c>
    </row>
    <row r="185" spans="1:31" x14ac:dyDescent="0.25">
      <c r="A185" s="1">
        <f>'Salary and Rating'!A186</f>
        <v>0</v>
      </c>
      <c r="B185" s="1">
        <f>'Salary and Rating'!B186</f>
        <v>0</v>
      </c>
      <c r="C185" s="13">
        <f>'2013-2014'!AD185</f>
        <v>0</v>
      </c>
      <c r="D185" s="5">
        <v>1</v>
      </c>
      <c r="E185" s="5">
        <v>0</v>
      </c>
      <c r="F185" s="5">
        <v>0</v>
      </c>
      <c r="G185" s="5">
        <v>0</v>
      </c>
      <c r="H185" s="5">
        <v>0</v>
      </c>
      <c r="I185" s="5">
        <f>'Salary and Rating'!L186</f>
        <v>0</v>
      </c>
      <c r="J185" s="5">
        <f>IFERROR(IF(VLOOKUP(I185,Inputs!$A$20:$G$29,3,FALSE)="Stipend Award",VLOOKUP(I185,Inputs!$A$7:$G$16,3,FALSE),0),0)</f>
        <v>0</v>
      </c>
      <c r="K185" s="5">
        <f>IFERROR(IF(VLOOKUP(I185,Inputs!$A$20:$G$29,4,FALSE)="Stipend Award",VLOOKUP(I185,Inputs!$A$7:$G$16,4,FALSE),0),0)</f>
        <v>0</v>
      </c>
      <c r="L185" s="5">
        <f>IFERROR(IF(F185=1,IF(VLOOKUP(I185,Inputs!$A$20:$G$29,5,FALSE)="Stipend Award",VLOOKUP(I185,Inputs!$A$7:$G$16,5,FALSE),0),0),0)</f>
        <v>0</v>
      </c>
      <c r="M185" s="5">
        <f>IFERROR(IF(G185=1,IF(VLOOKUP(I185,Inputs!$A$20:$G$29,6,FALSE)="Stipend Award",VLOOKUP(I185,Inputs!$A$7:$G$16,6,FALSE),0),0),0)</f>
        <v>0</v>
      </c>
      <c r="N185" s="5">
        <f>IFERROR(IF(H185=1,IF(VLOOKUP(I185,Inputs!$A$20:$G$29,7,FALSE)="Stipend Award",VLOOKUP(I185,Inputs!$A$7:$G$16,7,FALSE),0),0),0)</f>
        <v>0</v>
      </c>
      <c r="O185" s="5">
        <f>IFERROR(IF(VLOOKUP(I185,Inputs!$A$20:$G$29,3,FALSE)="Base Increase",VLOOKUP(I185,Inputs!$A$7:$G$16,3,FALSE),0),0)</f>
        <v>0</v>
      </c>
      <c r="P185" s="5">
        <f>IFERROR(IF(VLOOKUP(I185,Inputs!$A$20:$G$29,4,FALSE)="Base Increase",VLOOKUP(I185,Inputs!$A$7:$G$16,4,FALSE),0),0)</f>
        <v>0</v>
      </c>
      <c r="Q185" s="5">
        <f>IFERROR(IF(F185=1,IF(VLOOKUP(I185,Inputs!$A$20:$G$29,5,FALSE)="Base Increase",VLOOKUP(I185,Inputs!$A$7:$G$16,5,FALSE),0),0),0)</f>
        <v>0</v>
      </c>
      <c r="R185" s="5">
        <f>IFERROR(IF(G185=1,IF(VLOOKUP(I185,Inputs!$A$20:$G$29,6,FALSE)="Base Increase",VLOOKUP(I185,Inputs!$A$7:$G$16,6,FALSE),0),0),0)</f>
        <v>0</v>
      </c>
      <c r="S185" s="5">
        <f>IFERROR(IF(H185=1,IF(VLOOKUP(I185,Inputs!$A$20:$G$29,7,FALSE)="Base Increase",VLOOKUP(I185,Inputs!$A$7:$G$16,7,FALSE),0),0),0)</f>
        <v>0</v>
      </c>
      <c r="T185" s="5">
        <f t="shared" si="12"/>
        <v>0</v>
      </c>
      <c r="U185" s="5">
        <f t="shared" si="13"/>
        <v>0</v>
      </c>
      <c r="V185" s="5">
        <f t="shared" si="14"/>
        <v>0</v>
      </c>
      <c r="W185" s="5">
        <f t="shared" si="15"/>
        <v>0</v>
      </c>
      <c r="X185" s="5">
        <f>IF(AND(I185&lt;=4,V185&gt;Inputs!$B$32),MAX(C185,Inputs!$B$32),V185)</f>
        <v>0</v>
      </c>
      <c r="Y185" s="5">
        <f>IF(AND(I185&lt;=4,W185&gt;Inputs!$B$32),MAX(C185,Inputs!$B$32),W185)</f>
        <v>0</v>
      </c>
      <c r="Z185" s="5">
        <f>IF(AND(I185&lt;=7,X185&gt;Inputs!$B$33),MAX(C185,Inputs!$B$33),X185)</f>
        <v>0</v>
      </c>
      <c r="AA185" s="5">
        <f>IF(W185&gt;Inputs!$B$34,Inputs!$B$34,Y185)</f>
        <v>0</v>
      </c>
      <c r="AB185" s="5">
        <f>IF(Z185&gt;Inputs!$B$34,Inputs!$B$34,Z185)</f>
        <v>0</v>
      </c>
      <c r="AC185" s="5">
        <f>IF(AA185&gt;Inputs!$B$34,Inputs!$B$34,AA185)</f>
        <v>0</v>
      </c>
      <c r="AD185" s="11">
        <f t="shared" si="16"/>
        <v>0</v>
      </c>
      <c r="AE185" s="11">
        <f t="shared" si="17"/>
        <v>0</v>
      </c>
    </row>
    <row r="186" spans="1:31" x14ac:dyDescent="0.25">
      <c r="A186" s="1">
        <f>'Salary and Rating'!A187</f>
        <v>0</v>
      </c>
      <c r="B186" s="1">
        <f>'Salary and Rating'!B187</f>
        <v>0</v>
      </c>
      <c r="C186" s="13">
        <f>'2013-2014'!AD186</f>
        <v>0</v>
      </c>
      <c r="D186" s="5">
        <v>1</v>
      </c>
      <c r="E186" s="5">
        <v>0</v>
      </c>
      <c r="F186" s="5">
        <v>0</v>
      </c>
      <c r="G186" s="5">
        <v>0</v>
      </c>
      <c r="H186" s="5">
        <v>0</v>
      </c>
      <c r="I186" s="5">
        <f>'Salary and Rating'!L187</f>
        <v>0</v>
      </c>
      <c r="J186" s="5">
        <f>IFERROR(IF(VLOOKUP(I186,Inputs!$A$20:$G$29,3,FALSE)="Stipend Award",VLOOKUP(I186,Inputs!$A$7:$G$16,3,FALSE),0),0)</f>
        <v>0</v>
      </c>
      <c r="K186" s="5">
        <f>IFERROR(IF(VLOOKUP(I186,Inputs!$A$20:$G$29,4,FALSE)="Stipend Award",VLOOKUP(I186,Inputs!$A$7:$G$16,4,FALSE),0),0)</f>
        <v>0</v>
      </c>
      <c r="L186" s="5">
        <f>IFERROR(IF(F186=1,IF(VLOOKUP(I186,Inputs!$A$20:$G$29,5,FALSE)="Stipend Award",VLOOKUP(I186,Inputs!$A$7:$G$16,5,FALSE),0),0),0)</f>
        <v>0</v>
      </c>
      <c r="M186" s="5">
        <f>IFERROR(IF(G186=1,IF(VLOOKUP(I186,Inputs!$A$20:$G$29,6,FALSE)="Stipend Award",VLOOKUP(I186,Inputs!$A$7:$G$16,6,FALSE),0),0),0)</f>
        <v>0</v>
      </c>
      <c r="N186" s="5">
        <f>IFERROR(IF(H186=1,IF(VLOOKUP(I186,Inputs!$A$20:$G$29,7,FALSE)="Stipend Award",VLOOKUP(I186,Inputs!$A$7:$G$16,7,FALSE),0),0),0)</f>
        <v>0</v>
      </c>
      <c r="O186" s="5">
        <f>IFERROR(IF(VLOOKUP(I186,Inputs!$A$20:$G$29,3,FALSE)="Base Increase",VLOOKUP(I186,Inputs!$A$7:$G$16,3,FALSE),0),0)</f>
        <v>0</v>
      </c>
      <c r="P186" s="5">
        <f>IFERROR(IF(VLOOKUP(I186,Inputs!$A$20:$G$29,4,FALSE)="Base Increase",VLOOKUP(I186,Inputs!$A$7:$G$16,4,FALSE),0),0)</f>
        <v>0</v>
      </c>
      <c r="Q186" s="5">
        <f>IFERROR(IF(F186=1,IF(VLOOKUP(I186,Inputs!$A$20:$G$29,5,FALSE)="Base Increase",VLOOKUP(I186,Inputs!$A$7:$G$16,5,FALSE),0),0),0)</f>
        <v>0</v>
      </c>
      <c r="R186" s="5">
        <f>IFERROR(IF(G186=1,IF(VLOOKUP(I186,Inputs!$A$20:$G$29,6,FALSE)="Base Increase",VLOOKUP(I186,Inputs!$A$7:$G$16,6,FALSE),0),0),0)</f>
        <v>0</v>
      </c>
      <c r="S186" s="5">
        <f>IFERROR(IF(H186=1,IF(VLOOKUP(I186,Inputs!$A$20:$G$29,7,FALSE)="Base Increase",VLOOKUP(I186,Inputs!$A$7:$G$16,7,FALSE),0),0),0)</f>
        <v>0</v>
      </c>
      <c r="T186" s="5">
        <f t="shared" si="12"/>
        <v>0</v>
      </c>
      <c r="U186" s="5">
        <f t="shared" si="13"/>
        <v>0</v>
      </c>
      <c r="V186" s="5">
        <f t="shared" si="14"/>
        <v>0</v>
      </c>
      <c r="W186" s="5">
        <f t="shared" si="15"/>
        <v>0</v>
      </c>
      <c r="X186" s="5">
        <f>IF(AND(I186&lt;=4,V186&gt;Inputs!$B$32),MAX(C186,Inputs!$B$32),V186)</f>
        <v>0</v>
      </c>
      <c r="Y186" s="5">
        <f>IF(AND(I186&lt;=4,W186&gt;Inputs!$B$32),MAX(C186,Inputs!$B$32),W186)</f>
        <v>0</v>
      </c>
      <c r="Z186" s="5">
        <f>IF(AND(I186&lt;=7,X186&gt;Inputs!$B$33),MAX(C186,Inputs!$B$33),X186)</f>
        <v>0</v>
      </c>
      <c r="AA186" s="5">
        <f>IF(W186&gt;Inputs!$B$34,Inputs!$B$34,Y186)</f>
        <v>0</v>
      </c>
      <c r="AB186" s="5">
        <f>IF(Z186&gt;Inputs!$B$34,Inputs!$B$34,Z186)</f>
        <v>0</v>
      </c>
      <c r="AC186" s="5">
        <f>IF(AA186&gt;Inputs!$B$34,Inputs!$B$34,AA186)</f>
        <v>0</v>
      </c>
      <c r="AD186" s="11">
        <f t="shared" si="16"/>
        <v>0</v>
      </c>
      <c r="AE186" s="11">
        <f t="shared" si="17"/>
        <v>0</v>
      </c>
    </row>
    <row r="187" spans="1:31" x14ac:dyDescent="0.25">
      <c r="A187" s="1">
        <f>'Salary and Rating'!A188</f>
        <v>0</v>
      </c>
      <c r="B187" s="1">
        <f>'Salary and Rating'!B188</f>
        <v>0</v>
      </c>
      <c r="C187" s="13">
        <f>'2013-2014'!AD187</f>
        <v>0</v>
      </c>
      <c r="D187" s="5">
        <v>1</v>
      </c>
      <c r="E187" s="5">
        <v>0</v>
      </c>
      <c r="F187" s="5">
        <v>0</v>
      </c>
      <c r="G187" s="5">
        <v>0</v>
      </c>
      <c r="H187" s="5">
        <v>0</v>
      </c>
      <c r="I187" s="5">
        <f>'Salary and Rating'!L188</f>
        <v>0</v>
      </c>
      <c r="J187" s="5">
        <f>IFERROR(IF(VLOOKUP(I187,Inputs!$A$20:$G$29,3,FALSE)="Stipend Award",VLOOKUP(I187,Inputs!$A$7:$G$16,3,FALSE),0),0)</f>
        <v>0</v>
      </c>
      <c r="K187" s="5">
        <f>IFERROR(IF(VLOOKUP(I187,Inputs!$A$20:$G$29,4,FALSE)="Stipend Award",VLOOKUP(I187,Inputs!$A$7:$G$16,4,FALSE),0),0)</f>
        <v>0</v>
      </c>
      <c r="L187" s="5">
        <f>IFERROR(IF(F187=1,IF(VLOOKUP(I187,Inputs!$A$20:$G$29,5,FALSE)="Stipend Award",VLOOKUP(I187,Inputs!$A$7:$G$16,5,FALSE),0),0),0)</f>
        <v>0</v>
      </c>
      <c r="M187" s="5">
        <f>IFERROR(IF(G187=1,IF(VLOOKUP(I187,Inputs!$A$20:$G$29,6,FALSE)="Stipend Award",VLOOKUP(I187,Inputs!$A$7:$G$16,6,FALSE),0),0),0)</f>
        <v>0</v>
      </c>
      <c r="N187" s="5">
        <f>IFERROR(IF(H187=1,IF(VLOOKUP(I187,Inputs!$A$20:$G$29,7,FALSE)="Stipend Award",VLOOKUP(I187,Inputs!$A$7:$G$16,7,FALSE),0),0),0)</f>
        <v>0</v>
      </c>
      <c r="O187" s="5">
        <f>IFERROR(IF(VLOOKUP(I187,Inputs!$A$20:$G$29,3,FALSE)="Base Increase",VLOOKUP(I187,Inputs!$A$7:$G$16,3,FALSE),0),0)</f>
        <v>0</v>
      </c>
      <c r="P187" s="5">
        <f>IFERROR(IF(VLOOKUP(I187,Inputs!$A$20:$G$29,4,FALSE)="Base Increase",VLOOKUP(I187,Inputs!$A$7:$G$16,4,FALSE),0),0)</f>
        <v>0</v>
      </c>
      <c r="Q187" s="5">
        <f>IFERROR(IF(F187=1,IF(VLOOKUP(I187,Inputs!$A$20:$G$29,5,FALSE)="Base Increase",VLOOKUP(I187,Inputs!$A$7:$G$16,5,FALSE),0),0),0)</f>
        <v>0</v>
      </c>
      <c r="R187" s="5">
        <f>IFERROR(IF(G187=1,IF(VLOOKUP(I187,Inputs!$A$20:$G$29,6,FALSE)="Base Increase",VLOOKUP(I187,Inputs!$A$7:$G$16,6,FALSE),0),0),0)</f>
        <v>0</v>
      </c>
      <c r="S187" s="5">
        <f>IFERROR(IF(H187=1,IF(VLOOKUP(I187,Inputs!$A$20:$G$29,7,FALSE)="Base Increase",VLOOKUP(I187,Inputs!$A$7:$G$16,7,FALSE),0),0),0)</f>
        <v>0</v>
      </c>
      <c r="T187" s="5">
        <f t="shared" si="12"/>
        <v>0</v>
      </c>
      <c r="U187" s="5">
        <f t="shared" si="13"/>
        <v>0</v>
      </c>
      <c r="V187" s="5">
        <f t="shared" si="14"/>
        <v>0</v>
      </c>
      <c r="W187" s="5">
        <f t="shared" si="15"/>
        <v>0</v>
      </c>
      <c r="X187" s="5">
        <f>IF(AND(I187&lt;=4,V187&gt;Inputs!$B$32),MAX(C187,Inputs!$B$32),V187)</f>
        <v>0</v>
      </c>
      <c r="Y187" s="5">
        <f>IF(AND(I187&lt;=4,W187&gt;Inputs!$B$32),MAX(C187,Inputs!$B$32),W187)</f>
        <v>0</v>
      </c>
      <c r="Z187" s="5">
        <f>IF(AND(I187&lt;=7,X187&gt;Inputs!$B$33),MAX(C187,Inputs!$B$33),X187)</f>
        <v>0</v>
      </c>
      <c r="AA187" s="5">
        <f>IF(W187&gt;Inputs!$B$34,Inputs!$B$34,Y187)</f>
        <v>0</v>
      </c>
      <c r="AB187" s="5">
        <f>IF(Z187&gt;Inputs!$B$34,Inputs!$B$34,Z187)</f>
        <v>0</v>
      </c>
      <c r="AC187" s="5">
        <f>IF(AA187&gt;Inputs!$B$34,Inputs!$B$34,AA187)</f>
        <v>0</v>
      </c>
      <c r="AD187" s="11">
        <f t="shared" si="16"/>
        <v>0</v>
      </c>
      <c r="AE187" s="11">
        <f t="shared" si="17"/>
        <v>0</v>
      </c>
    </row>
    <row r="188" spans="1:31" x14ac:dyDescent="0.25">
      <c r="A188" s="1">
        <f>'Salary and Rating'!A189</f>
        <v>0</v>
      </c>
      <c r="B188" s="1">
        <f>'Salary and Rating'!B189</f>
        <v>0</v>
      </c>
      <c r="C188" s="13">
        <f>'2013-2014'!AD188</f>
        <v>0</v>
      </c>
      <c r="D188" s="5">
        <v>1</v>
      </c>
      <c r="E188" s="5">
        <v>0</v>
      </c>
      <c r="F188" s="5">
        <v>0</v>
      </c>
      <c r="G188" s="5">
        <v>0</v>
      </c>
      <c r="H188" s="5">
        <v>0</v>
      </c>
      <c r="I188" s="5">
        <f>'Salary and Rating'!L189</f>
        <v>0</v>
      </c>
      <c r="J188" s="5">
        <f>IFERROR(IF(VLOOKUP(I188,Inputs!$A$20:$G$29,3,FALSE)="Stipend Award",VLOOKUP(I188,Inputs!$A$7:$G$16,3,FALSE),0),0)</f>
        <v>0</v>
      </c>
      <c r="K188" s="5">
        <f>IFERROR(IF(VLOOKUP(I188,Inputs!$A$20:$G$29,4,FALSE)="Stipend Award",VLOOKUP(I188,Inputs!$A$7:$G$16,4,FALSE),0),0)</f>
        <v>0</v>
      </c>
      <c r="L188" s="5">
        <f>IFERROR(IF(F188=1,IF(VLOOKUP(I188,Inputs!$A$20:$G$29,5,FALSE)="Stipend Award",VLOOKUP(I188,Inputs!$A$7:$G$16,5,FALSE),0),0),0)</f>
        <v>0</v>
      </c>
      <c r="M188" s="5">
        <f>IFERROR(IF(G188=1,IF(VLOOKUP(I188,Inputs!$A$20:$G$29,6,FALSE)="Stipend Award",VLOOKUP(I188,Inputs!$A$7:$G$16,6,FALSE),0),0),0)</f>
        <v>0</v>
      </c>
      <c r="N188" s="5">
        <f>IFERROR(IF(H188=1,IF(VLOOKUP(I188,Inputs!$A$20:$G$29,7,FALSE)="Stipend Award",VLOOKUP(I188,Inputs!$A$7:$G$16,7,FALSE),0),0),0)</f>
        <v>0</v>
      </c>
      <c r="O188" s="5">
        <f>IFERROR(IF(VLOOKUP(I188,Inputs!$A$20:$G$29,3,FALSE)="Base Increase",VLOOKUP(I188,Inputs!$A$7:$G$16,3,FALSE),0),0)</f>
        <v>0</v>
      </c>
      <c r="P188" s="5">
        <f>IFERROR(IF(VLOOKUP(I188,Inputs!$A$20:$G$29,4,FALSE)="Base Increase",VLOOKUP(I188,Inputs!$A$7:$G$16,4,FALSE),0),0)</f>
        <v>0</v>
      </c>
      <c r="Q188" s="5">
        <f>IFERROR(IF(F188=1,IF(VLOOKUP(I188,Inputs!$A$20:$G$29,5,FALSE)="Base Increase",VLOOKUP(I188,Inputs!$A$7:$G$16,5,FALSE),0),0),0)</f>
        <v>0</v>
      </c>
      <c r="R188" s="5">
        <f>IFERROR(IF(G188=1,IF(VLOOKUP(I188,Inputs!$A$20:$G$29,6,FALSE)="Base Increase",VLOOKUP(I188,Inputs!$A$7:$G$16,6,FALSE),0),0),0)</f>
        <v>0</v>
      </c>
      <c r="S188" s="5">
        <f>IFERROR(IF(H188=1,IF(VLOOKUP(I188,Inputs!$A$20:$G$29,7,FALSE)="Base Increase",VLOOKUP(I188,Inputs!$A$7:$G$16,7,FALSE),0),0),0)</f>
        <v>0</v>
      </c>
      <c r="T188" s="5">
        <f t="shared" si="12"/>
        <v>0</v>
      </c>
      <c r="U188" s="5">
        <f t="shared" si="13"/>
        <v>0</v>
      </c>
      <c r="V188" s="5">
        <f t="shared" si="14"/>
        <v>0</v>
      </c>
      <c r="W188" s="5">
        <f t="shared" si="15"/>
        <v>0</v>
      </c>
      <c r="X188" s="5">
        <f>IF(AND(I188&lt;=4,V188&gt;Inputs!$B$32),MAX(C188,Inputs!$B$32),V188)</f>
        <v>0</v>
      </c>
      <c r="Y188" s="5">
        <f>IF(AND(I188&lt;=4,W188&gt;Inputs!$B$32),MAX(C188,Inputs!$B$32),W188)</f>
        <v>0</v>
      </c>
      <c r="Z188" s="5">
        <f>IF(AND(I188&lt;=7,X188&gt;Inputs!$B$33),MAX(C188,Inputs!$B$33),X188)</f>
        <v>0</v>
      </c>
      <c r="AA188" s="5">
        <f>IF(W188&gt;Inputs!$B$34,Inputs!$B$34,Y188)</f>
        <v>0</v>
      </c>
      <c r="AB188" s="5">
        <f>IF(Z188&gt;Inputs!$B$34,Inputs!$B$34,Z188)</f>
        <v>0</v>
      </c>
      <c r="AC188" s="5">
        <f>IF(AA188&gt;Inputs!$B$34,Inputs!$B$34,AA188)</f>
        <v>0</v>
      </c>
      <c r="AD188" s="11">
        <f t="shared" si="16"/>
        <v>0</v>
      </c>
      <c r="AE188" s="11">
        <f t="shared" si="17"/>
        <v>0</v>
      </c>
    </row>
    <row r="189" spans="1:31" x14ac:dyDescent="0.25">
      <c r="A189" s="1">
        <f>'Salary and Rating'!A190</f>
        <v>0</v>
      </c>
      <c r="B189" s="1">
        <f>'Salary and Rating'!B190</f>
        <v>0</v>
      </c>
      <c r="C189" s="13">
        <f>'2013-2014'!AD189</f>
        <v>0</v>
      </c>
      <c r="D189" s="5">
        <v>1</v>
      </c>
      <c r="E189" s="5">
        <v>0</v>
      </c>
      <c r="F189" s="5">
        <v>0</v>
      </c>
      <c r="G189" s="5">
        <v>0</v>
      </c>
      <c r="H189" s="5">
        <v>0</v>
      </c>
      <c r="I189" s="5">
        <f>'Salary and Rating'!L190</f>
        <v>0</v>
      </c>
      <c r="J189" s="5">
        <f>IFERROR(IF(VLOOKUP(I189,Inputs!$A$20:$G$29,3,FALSE)="Stipend Award",VLOOKUP(I189,Inputs!$A$7:$G$16,3,FALSE),0),0)</f>
        <v>0</v>
      </c>
      <c r="K189" s="5">
        <f>IFERROR(IF(VLOOKUP(I189,Inputs!$A$20:$G$29,4,FALSE)="Stipend Award",VLOOKUP(I189,Inputs!$A$7:$G$16,4,FALSE),0),0)</f>
        <v>0</v>
      </c>
      <c r="L189" s="5">
        <f>IFERROR(IF(F189=1,IF(VLOOKUP(I189,Inputs!$A$20:$G$29,5,FALSE)="Stipend Award",VLOOKUP(I189,Inputs!$A$7:$G$16,5,FALSE),0),0),0)</f>
        <v>0</v>
      </c>
      <c r="M189" s="5">
        <f>IFERROR(IF(G189=1,IF(VLOOKUP(I189,Inputs!$A$20:$G$29,6,FALSE)="Stipend Award",VLOOKUP(I189,Inputs!$A$7:$G$16,6,FALSE),0),0),0)</f>
        <v>0</v>
      </c>
      <c r="N189" s="5">
        <f>IFERROR(IF(H189=1,IF(VLOOKUP(I189,Inputs!$A$20:$G$29,7,FALSE)="Stipend Award",VLOOKUP(I189,Inputs!$A$7:$G$16,7,FALSE),0),0),0)</f>
        <v>0</v>
      </c>
      <c r="O189" s="5">
        <f>IFERROR(IF(VLOOKUP(I189,Inputs!$A$20:$G$29,3,FALSE)="Base Increase",VLOOKUP(I189,Inputs!$A$7:$G$16,3,FALSE),0),0)</f>
        <v>0</v>
      </c>
      <c r="P189" s="5">
        <f>IFERROR(IF(VLOOKUP(I189,Inputs!$A$20:$G$29,4,FALSE)="Base Increase",VLOOKUP(I189,Inputs!$A$7:$G$16,4,FALSE),0),0)</f>
        <v>0</v>
      </c>
      <c r="Q189" s="5">
        <f>IFERROR(IF(F189=1,IF(VLOOKUP(I189,Inputs!$A$20:$G$29,5,FALSE)="Base Increase",VLOOKUP(I189,Inputs!$A$7:$G$16,5,FALSE),0),0),0)</f>
        <v>0</v>
      </c>
      <c r="R189" s="5">
        <f>IFERROR(IF(G189=1,IF(VLOOKUP(I189,Inputs!$A$20:$G$29,6,FALSE)="Base Increase",VLOOKUP(I189,Inputs!$A$7:$G$16,6,FALSE),0),0),0)</f>
        <v>0</v>
      </c>
      <c r="S189" s="5">
        <f>IFERROR(IF(H189=1,IF(VLOOKUP(I189,Inputs!$A$20:$G$29,7,FALSE)="Base Increase",VLOOKUP(I189,Inputs!$A$7:$G$16,7,FALSE),0),0),0)</f>
        <v>0</v>
      </c>
      <c r="T189" s="5">
        <f t="shared" si="12"/>
        <v>0</v>
      </c>
      <c r="U189" s="5">
        <f t="shared" si="13"/>
        <v>0</v>
      </c>
      <c r="V189" s="5">
        <f t="shared" si="14"/>
        <v>0</v>
      </c>
      <c r="W189" s="5">
        <f t="shared" si="15"/>
        <v>0</v>
      </c>
      <c r="X189" s="5">
        <f>IF(AND(I189&lt;=4,V189&gt;Inputs!$B$32),MAX(C189,Inputs!$B$32),V189)</f>
        <v>0</v>
      </c>
      <c r="Y189" s="5">
        <f>IF(AND(I189&lt;=4,W189&gt;Inputs!$B$32),MAX(C189,Inputs!$B$32),W189)</f>
        <v>0</v>
      </c>
      <c r="Z189" s="5">
        <f>IF(AND(I189&lt;=7,X189&gt;Inputs!$B$33),MAX(C189,Inputs!$B$33),X189)</f>
        <v>0</v>
      </c>
      <c r="AA189" s="5">
        <f>IF(W189&gt;Inputs!$B$34,Inputs!$B$34,Y189)</f>
        <v>0</v>
      </c>
      <c r="AB189" s="5">
        <f>IF(Z189&gt;Inputs!$B$34,Inputs!$B$34,Z189)</f>
        <v>0</v>
      </c>
      <c r="AC189" s="5">
        <f>IF(AA189&gt;Inputs!$B$34,Inputs!$B$34,AA189)</f>
        <v>0</v>
      </c>
      <c r="AD189" s="11">
        <f t="shared" si="16"/>
        <v>0</v>
      </c>
      <c r="AE189" s="11">
        <f t="shared" si="17"/>
        <v>0</v>
      </c>
    </row>
    <row r="190" spans="1:31" x14ac:dyDescent="0.25">
      <c r="A190" s="1">
        <f>'Salary and Rating'!A191</f>
        <v>0</v>
      </c>
      <c r="B190" s="1">
        <f>'Salary and Rating'!B191</f>
        <v>0</v>
      </c>
      <c r="C190" s="13">
        <f>'2013-2014'!AD190</f>
        <v>0</v>
      </c>
      <c r="D190" s="5">
        <v>1</v>
      </c>
      <c r="E190" s="5">
        <v>0</v>
      </c>
      <c r="F190" s="5">
        <v>0</v>
      </c>
      <c r="G190" s="5">
        <v>0</v>
      </c>
      <c r="H190" s="5">
        <v>0</v>
      </c>
      <c r="I190" s="5">
        <f>'Salary and Rating'!L191</f>
        <v>0</v>
      </c>
      <c r="J190" s="5">
        <f>IFERROR(IF(VLOOKUP(I190,Inputs!$A$20:$G$29,3,FALSE)="Stipend Award",VLOOKUP(I190,Inputs!$A$7:$G$16,3,FALSE),0),0)</f>
        <v>0</v>
      </c>
      <c r="K190" s="5">
        <f>IFERROR(IF(VLOOKUP(I190,Inputs!$A$20:$G$29,4,FALSE)="Stipend Award",VLOOKUP(I190,Inputs!$A$7:$G$16,4,FALSE),0),0)</f>
        <v>0</v>
      </c>
      <c r="L190" s="5">
        <f>IFERROR(IF(F190=1,IF(VLOOKUP(I190,Inputs!$A$20:$G$29,5,FALSE)="Stipend Award",VLOOKUP(I190,Inputs!$A$7:$G$16,5,FALSE),0),0),0)</f>
        <v>0</v>
      </c>
      <c r="M190" s="5">
        <f>IFERROR(IF(G190=1,IF(VLOOKUP(I190,Inputs!$A$20:$G$29,6,FALSE)="Stipend Award",VLOOKUP(I190,Inputs!$A$7:$G$16,6,FALSE),0),0),0)</f>
        <v>0</v>
      </c>
      <c r="N190" s="5">
        <f>IFERROR(IF(H190=1,IF(VLOOKUP(I190,Inputs!$A$20:$G$29,7,FALSE)="Stipend Award",VLOOKUP(I190,Inputs!$A$7:$G$16,7,FALSE),0),0),0)</f>
        <v>0</v>
      </c>
      <c r="O190" s="5">
        <f>IFERROR(IF(VLOOKUP(I190,Inputs!$A$20:$G$29,3,FALSE)="Base Increase",VLOOKUP(I190,Inputs!$A$7:$G$16,3,FALSE),0),0)</f>
        <v>0</v>
      </c>
      <c r="P190" s="5">
        <f>IFERROR(IF(VLOOKUP(I190,Inputs!$A$20:$G$29,4,FALSE)="Base Increase",VLOOKUP(I190,Inputs!$A$7:$G$16,4,FALSE),0),0)</f>
        <v>0</v>
      </c>
      <c r="Q190" s="5">
        <f>IFERROR(IF(F190=1,IF(VLOOKUP(I190,Inputs!$A$20:$G$29,5,FALSE)="Base Increase",VLOOKUP(I190,Inputs!$A$7:$G$16,5,FALSE),0),0),0)</f>
        <v>0</v>
      </c>
      <c r="R190" s="5">
        <f>IFERROR(IF(G190=1,IF(VLOOKUP(I190,Inputs!$A$20:$G$29,6,FALSE)="Base Increase",VLOOKUP(I190,Inputs!$A$7:$G$16,6,FALSE),0),0),0)</f>
        <v>0</v>
      </c>
      <c r="S190" s="5">
        <f>IFERROR(IF(H190=1,IF(VLOOKUP(I190,Inputs!$A$20:$G$29,7,FALSE)="Base Increase",VLOOKUP(I190,Inputs!$A$7:$G$16,7,FALSE),0),0),0)</f>
        <v>0</v>
      </c>
      <c r="T190" s="5">
        <f t="shared" si="12"/>
        <v>0</v>
      </c>
      <c r="U190" s="5">
        <f t="shared" si="13"/>
        <v>0</v>
      </c>
      <c r="V190" s="5">
        <f t="shared" si="14"/>
        <v>0</v>
      </c>
      <c r="W190" s="5">
        <f t="shared" si="15"/>
        <v>0</v>
      </c>
      <c r="X190" s="5">
        <f>IF(AND(I190&lt;=4,V190&gt;Inputs!$B$32),MAX(C190,Inputs!$B$32),V190)</f>
        <v>0</v>
      </c>
      <c r="Y190" s="5">
        <f>IF(AND(I190&lt;=4,W190&gt;Inputs!$B$32),MAX(C190,Inputs!$B$32),W190)</f>
        <v>0</v>
      </c>
      <c r="Z190" s="5">
        <f>IF(AND(I190&lt;=7,X190&gt;Inputs!$B$33),MAX(C190,Inputs!$B$33),X190)</f>
        <v>0</v>
      </c>
      <c r="AA190" s="5">
        <f>IF(W190&gt;Inputs!$B$34,Inputs!$B$34,Y190)</f>
        <v>0</v>
      </c>
      <c r="AB190" s="5">
        <f>IF(Z190&gt;Inputs!$B$34,Inputs!$B$34,Z190)</f>
        <v>0</v>
      </c>
      <c r="AC190" s="5">
        <f>IF(AA190&gt;Inputs!$B$34,Inputs!$B$34,AA190)</f>
        <v>0</v>
      </c>
      <c r="AD190" s="11">
        <f t="shared" si="16"/>
        <v>0</v>
      </c>
      <c r="AE190" s="11">
        <f t="shared" si="17"/>
        <v>0</v>
      </c>
    </row>
    <row r="191" spans="1:31" x14ac:dyDescent="0.25">
      <c r="A191" s="1">
        <f>'Salary and Rating'!A192</f>
        <v>0</v>
      </c>
      <c r="B191" s="1">
        <f>'Salary and Rating'!B192</f>
        <v>0</v>
      </c>
      <c r="C191" s="13">
        <f>'2013-2014'!AD191</f>
        <v>0</v>
      </c>
      <c r="D191" s="5">
        <v>1</v>
      </c>
      <c r="E191" s="5">
        <v>0</v>
      </c>
      <c r="F191" s="5">
        <v>0</v>
      </c>
      <c r="G191" s="5">
        <v>0</v>
      </c>
      <c r="H191" s="5">
        <v>0</v>
      </c>
      <c r="I191" s="5">
        <f>'Salary and Rating'!L192</f>
        <v>0</v>
      </c>
      <c r="J191" s="5">
        <f>IFERROR(IF(VLOOKUP(I191,Inputs!$A$20:$G$29,3,FALSE)="Stipend Award",VLOOKUP(I191,Inputs!$A$7:$G$16,3,FALSE),0),0)</f>
        <v>0</v>
      </c>
      <c r="K191" s="5">
        <f>IFERROR(IF(VLOOKUP(I191,Inputs!$A$20:$G$29,4,FALSE)="Stipend Award",VLOOKUP(I191,Inputs!$A$7:$G$16,4,FALSE),0),0)</f>
        <v>0</v>
      </c>
      <c r="L191" s="5">
        <f>IFERROR(IF(F191=1,IF(VLOOKUP(I191,Inputs!$A$20:$G$29,5,FALSE)="Stipend Award",VLOOKUP(I191,Inputs!$A$7:$G$16,5,FALSE),0),0),0)</f>
        <v>0</v>
      </c>
      <c r="M191" s="5">
        <f>IFERROR(IF(G191=1,IF(VLOOKUP(I191,Inputs!$A$20:$G$29,6,FALSE)="Stipend Award",VLOOKUP(I191,Inputs!$A$7:$G$16,6,FALSE),0),0),0)</f>
        <v>0</v>
      </c>
      <c r="N191" s="5">
        <f>IFERROR(IF(H191=1,IF(VLOOKUP(I191,Inputs!$A$20:$G$29,7,FALSE)="Stipend Award",VLOOKUP(I191,Inputs!$A$7:$G$16,7,FALSE),0),0),0)</f>
        <v>0</v>
      </c>
      <c r="O191" s="5">
        <f>IFERROR(IF(VLOOKUP(I191,Inputs!$A$20:$G$29,3,FALSE)="Base Increase",VLOOKUP(I191,Inputs!$A$7:$G$16,3,FALSE),0),0)</f>
        <v>0</v>
      </c>
      <c r="P191" s="5">
        <f>IFERROR(IF(VLOOKUP(I191,Inputs!$A$20:$G$29,4,FALSE)="Base Increase",VLOOKUP(I191,Inputs!$A$7:$G$16,4,FALSE),0),0)</f>
        <v>0</v>
      </c>
      <c r="Q191" s="5">
        <f>IFERROR(IF(F191=1,IF(VLOOKUP(I191,Inputs!$A$20:$G$29,5,FALSE)="Base Increase",VLOOKUP(I191,Inputs!$A$7:$G$16,5,FALSE),0),0),0)</f>
        <v>0</v>
      </c>
      <c r="R191" s="5">
        <f>IFERROR(IF(G191=1,IF(VLOOKUP(I191,Inputs!$A$20:$G$29,6,FALSE)="Base Increase",VLOOKUP(I191,Inputs!$A$7:$G$16,6,FALSE),0),0),0)</f>
        <v>0</v>
      </c>
      <c r="S191" s="5">
        <f>IFERROR(IF(H191=1,IF(VLOOKUP(I191,Inputs!$A$20:$G$29,7,FALSE)="Base Increase",VLOOKUP(I191,Inputs!$A$7:$G$16,7,FALSE),0),0),0)</f>
        <v>0</v>
      </c>
      <c r="T191" s="5">
        <f t="shared" si="12"/>
        <v>0</v>
      </c>
      <c r="U191" s="5">
        <f t="shared" si="13"/>
        <v>0</v>
      </c>
      <c r="V191" s="5">
        <f t="shared" si="14"/>
        <v>0</v>
      </c>
      <c r="W191" s="5">
        <f t="shared" si="15"/>
        <v>0</v>
      </c>
      <c r="X191" s="5">
        <f>IF(AND(I191&lt;=4,V191&gt;Inputs!$B$32),MAX(C191,Inputs!$B$32),V191)</f>
        <v>0</v>
      </c>
      <c r="Y191" s="5">
        <f>IF(AND(I191&lt;=4,W191&gt;Inputs!$B$32),MAX(C191,Inputs!$B$32),W191)</f>
        <v>0</v>
      </c>
      <c r="Z191" s="5">
        <f>IF(AND(I191&lt;=7,X191&gt;Inputs!$B$33),MAX(C191,Inputs!$B$33),X191)</f>
        <v>0</v>
      </c>
      <c r="AA191" s="5">
        <f>IF(W191&gt;Inputs!$B$34,Inputs!$B$34,Y191)</f>
        <v>0</v>
      </c>
      <c r="AB191" s="5">
        <f>IF(Z191&gt;Inputs!$B$34,Inputs!$B$34,Z191)</f>
        <v>0</v>
      </c>
      <c r="AC191" s="5">
        <f>IF(AA191&gt;Inputs!$B$34,Inputs!$B$34,AA191)</f>
        <v>0</v>
      </c>
      <c r="AD191" s="11">
        <f t="shared" si="16"/>
        <v>0</v>
      </c>
      <c r="AE191" s="11">
        <f t="shared" si="17"/>
        <v>0</v>
      </c>
    </row>
    <row r="192" spans="1:31" x14ac:dyDescent="0.25">
      <c r="A192" s="1">
        <f>'Salary and Rating'!A193</f>
        <v>0</v>
      </c>
      <c r="B192" s="1">
        <f>'Salary and Rating'!B193</f>
        <v>0</v>
      </c>
      <c r="C192" s="13">
        <f>'2013-2014'!AD192</f>
        <v>0</v>
      </c>
      <c r="D192" s="5">
        <v>1</v>
      </c>
      <c r="E192" s="5">
        <v>0</v>
      </c>
      <c r="F192" s="5">
        <v>0</v>
      </c>
      <c r="G192" s="5">
        <v>0</v>
      </c>
      <c r="H192" s="5">
        <v>0</v>
      </c>
      <c r="I192" s="5">
        <f>'Salary and Rating'!L193</f>
        <v>0</v>
      </c>
      <c r="J192" s="5">
        <f>IFERROR(IF(VLOOKUP(I192,Inputs!$A$20:$G$29,3,FALSE)="Stipend Award",VLOOKUP(I192,Inputs!$A$7:$G$16,3,FALSE),0),0)</f>
        <v>0</v>
      </c>
      <c r="K192" s="5">
        <f>IFERROR(IF(VLOOKUP(I192,Inputs!$A$20:$G$29,4,FALSE)="Stipend Award",VLOOKUP(I192,Inputs!$A$7:$G$16,4,FALSE),0),0)</f>
        <v>0</v>
      </c>
      <c r="L192" s="5">
        <f>IFERROR(IF(F192=1,IF(VLOOKUP(I192,Inputs!$A$20:$G$29,5,FALSE)="Stipend Award",VLOOKUP(I192,Inputs!$A$7:$G$16,5,FALSE),0),0),0)</f>
        <v>0</v>
      </c>
      <c r="M192" s="5">
        <f>IFERROR(IF(G192=1,IF(VLOOKUP(I192,Inputs!$A$20:$G$29,6,FALSE)="Stipend Award",VLOOKUP(I192,Inputs!$A$7:$G$16,6,FALSE),0),0),0)</f>
        <v>0</v>
      </c>
      <c r="N192" s="5">
        <f>IFERROR(IF(H192=1,IF(VLOOKUP(I192,Inputs!$A$20:$G$29,7,FALSE)="Stipend Award",VLOOKUP(I192,Inputs!$A$7:$G$16,7,FALSE),0),0),0)</f>
        <v>0</v>
      </c>
      <c r="O192" s="5">
        <f>IFERROR(IF(VLOOKUP(I192,Inputs!$A$20:$G$29,3,FALSE)="Base Increase",VLOOKUP(I192,Inputs!$A$7:$G$16,3,FALSE),0),0)</f>
        <v>0</v>
      </c>
      <c r="P192" s="5">
        <f>IFERROR(IF(VLOOKUP(I192,Inputs!$A$20:$G$29,4,FALSE)="Base Increase",VLOOKUP(I192,Inputs!$A$7:$G$16,4,FALSE),0),0)</f>
        <v>0</v>
      </c>
      <c r="Q192" s="5">
        <f>IFERROR(IF(F192=1,IF(VLOOKUP(I192,Inputs!$A$20:$G$29,5,FALSE)="Base Increase",VLOOKUP(I192,Inputs!$A$7:$G$16,5,FALSE),0),0),0)</f>
        <v>0</v>
      </c>
      <c r="R192" s="5">
        <f>IFERROR(IF(G192=1,IF(VLOOKUP(I192,Inputs!$A$20:$G$29,6,FALSE)="Base Increase",VLOOKUP(I192,Inputs!$A$7:$G$16,6,FALSE),0),0),0)</f>
        <v>0</v>
      </c>
      <c r="S192" s="5">
        <f>IFERROR(IF(H192=1,IF(VLOOKUP(I192,Inputs!$A$20:$G$29,7,FALSE)="Base Increase",VLOOKUP(I192,Inputs!$A$7:$G$16,7,FALSE),0),0),0)</f>
        <v>0</v>
      </c>
      <c r="T192" s="5">
        <f t="shared" si="12"/>
        <v>0</v>
      </c>
      <c r="U192" s="5">
        <f t="shared" si="13"/>
        <v>0</v>
      </c>
      <c r="V192" s="5">
        <f t="shared" si="14"/>
        <v>0</v>
      </c>
      <c r="W192" s="5">
        <f t="shared" si="15"/>
        <v>0</v>
      </c>
      <c r="X192" s="5">
        <f>IF(AND(I192&lt;=4,V192&gt;Inputs!$B$32),MAX(C192,Inputs!$B$32),V192)</f>
        <v>0</v>
      </c>
      <c r="Y192" s="5">
        <f>IF(AND(I192&lt;=4,W192&gt;Inputs!$B$32),MAX(C192,Inputs!$B$32),W192)</f>
        <v>0</v>
      </c>
      <c r="Z192" s="5">
        <f>IF(AND(I192&lt;=7,X192&gt;Inputs!$B$33),MAX(C192,Inputs!$B$33),X192)</f>
        <v>0</v>
      </c>
      <c r="AA192" s="5">
        <f>IF(W192&gt;Inputs!$B$34,Inputs!$B$34,Y192)</f>
        <v>0</v>
      </c>
      <c r="AB192" s="5">
        <f>IF(Z192&gt;Inputs!$B$34,Inputs!$B$34,Z192)</f>
        <v>0</v>
      </c>
      <c r="AC192" s="5">
        <f>IF(AA192&gt;Inputs!$B$34,Inputs!$B$34,AA192)</f>
        <v>0</v>
      </c>
      <c r="AD192" s="11">
        <f t="shared" si="16"/>
        <v>0</v>
      </c>
      <c r="AE192" s="11">
        <f t="shared" si="17"/>
        <v>0</v>
      </c>
    </row>
    <row r="193" spans="1:31" x14ac:dyDescent="0.25">
      <c r="A193" s="1">
        <f>'Salary and Rating'!A194</f>
        <v>0</v>
      </c>
      <c r="B193" s="1">
        <f>'Salary and Rating'!B194</f>
        <v>0</v>
      </c>
      <c r="C193" s="13">
        <f>'2013-2014'!AD193</f>
        <v>0</v>
      </c>
      <c r="D193" s="5">
        <v>1</v>
      </c>
      <c r="E193" s="5">
        <v>0</v>
      </c>
      <c r="F193" s="5">
        <v>0</v>
      </c>
      <c r="G193" s="5">
        <v>0</v>
      </c>
      <c r="H193" s="5">
        <v>0</v>
      </c>
      <c r="I193" s="5">
        <f>'Salary and Rating'!L194</f>
        <v>0</v>
      </c>
      <c r="J193" s="5">
        <f>IFERROR(IF(VLOOKUP(I193,Inputs!$A$20:$G$29,3,FALSE)="Stipend Award",VLOOKUP(I193,Inputs!$A$7:$G$16,3,FALSE),0),0)</f>
        <v>0</v>
      </c>
      <c r="K193" s="5">
        <f>IFERROR(IF(VLOOKUP(I193,Inputs!$A$20:$G$29,4,FALSE)="Stipend Award",VLOOKUP(I193,Inputs!$A$7:$G$16,4,FALSE),0),0)</f>
        <v>0</v>
      </c>
      <c r="L193" s="5">
        <f>IFERROR(IF(F193=1,IF(VLOOKUP(I193,Inputs!$A$20:$G$29,5,FALSE)="Stipend Award",VLOOKUP(I193,Inputs!$A$7:$G$16,5,FALSE),0),0),0)</f>
        <v>0</v>
      </c>
      <c r="M193" s="5">
        <f>IFERROR(IF(G193=1,IF(VLOOKUP(I193,Inputs!$A$20:$G$29,6,FALSE)="Stipend Award",VLOOKUP(I193,Inputs!$A$7:$G$16,6,FALSE),0),0),0)</f>
        <v>0</v>
      </c>
      <c r="N193" s="5">
        <f>IFERROR(IF(H193=1,IF(VLOOKUP(I193,Inputs!$A$20:$G$29,7,FALSE)="Stipend Award",VLOOKUP(I193,Inputs!$A$7:$G$16,7,FALSE),0),0),0)</f>
        <v>0</v>
      </c>
      <c r="O193" s="5">
        <f>IFERROR(IF(VLOOKUP(I193,Inputs!$A$20:$G$29,3,FALSE)="Base Increase",VLOOKUP(I193,Inputs!$A$7:$G$16,3,FALSE),0),0)</f>
        <v>0</v>
      </c>
      <c r="P193" s="5">
        <f>IFERROR(IF(VLOOKUP(I193,Inputs!$A$20:$G$29,4,FALSE)="Base Increase",VLOOKUP(I193,Inputs!$A$7:$G$16,4,FALSE),0),0)</f>
        <v>0</v>
      </c>
      <c r="Q193" s="5">
        <f>IFERROR(IF(F193=1,IF(VLOOKUP(I193,Inputs!$A$20:$G$29,5,FALSE)="Base Increase",VLOOKUP(I193,Inputs!$A$7:$G$16,5,FALSE),0),0),0)</f>
        <v>0</v>
      </c>
      <c r="R193" s="5">
        <f>IFERROR(IF(G193=1,IF(VLOOKUP(I193,Inputs!$A$20:$G$29,6,FALSE)="Base Increase",VLOOKUP(I193,Inputs!$A$7:$G$16,6,FALSE),0),0),0)</f>
        <v>0</v>
      </c>
      <c r="S193" s="5">
        <f>IFERROR(IF(H193=1,IF(VLOOKUP(I193,Inputs!$A$20:$G$29,7,FALSE)="Base Increase",VLOOKUP(I193,Inputs!$A$7:$G$16,7,FALSE),0),0),0)</f>
        <v>0</v>
      </c>
      <c r="T193" s="5">
        <f t="shared" si="12"/>
        <v>0</v>
      </c>
      <c r="U193" s="5">
        <f t="shared" si="13"/>
        <v>0</v>
      </c>
      <c r="V193" s="5">
        <f t="shared" si="14"/>
        <v>0</v>
      </c>
      <c r="W193" s="5">
        <f t="shared" si="15"/>
        <v>0</v>
      </c>
      <c r="X193" s="5">
        <f>IF(AND(I193&lt;=4,V193&gt;Inputs!$B$32),MAX(C193,Inputs!$B$32),V193)</f>
        <v>0</v>
      </c>
      <c r="Y193" s="5">
        <f>IF(AND(I193&lt;=4,W193&gt;Inputs!$B$32),MAX(C193,Inputs!$B$32),W193)</f>
        <v>0</v>
      </c>
      <c r="Z193" s="5">
        <f>IF(AND(I193&lt;=7,X193&gt;Inputs!$B$33),MAX(C193,Inputs!$B$33),X193)</f>
        <v>0</v>
      </c>
      <c r="AA193" s="5">
        <f>IF(W193&gt;Inputs!$B$34,Inputs!$B$34,Y193)</f>
        <v>0</v>
      </c>
      <c r="AB193" s="5">
        <f>IF(Z193&gt;Inputs!$B$34,Inputs!$B$34,Z193)</f>
        <v>0</v>
      </c>
      <c r="AC193" s="5">
        <f>IF(AA193&gt;Inputs!$B$34,Inputs!$B$34,AA193)</f>
        <v>0</v>
      </c>
      <c r="AD193" s="11">
        <f t="shared" si="16"/>
        <v>0</v>
      </c>
      <c r="AE193" s="11">
        <f t="shared" si="17"/>
        <v>0</v>
      </c>
    </row>
    <row r="194" spans="1:31" x14ac:dyDescent="0.25">
      <c r="A194" s="1">
        <f>'Salary and Rating'!A195</f>
        <v>0</v>
      </c>
      <c r="B194" s="1">
        <f>'Salary and Rating'!B195</f>
        <v>0</v>
      </c>
      <c r="C194" s="13">
        <f>'2013-2014'!AD194</f>
        <v>0</v>
      </c>
      <c r="D194" s="5">
        <v>1</v>
      </c>
      <c r="E194" s="5">
        <v>0</v>
      </c>
      <c r="F194" s="5">
        <v>0</v>
      </c>
      <c r="G194" s="5">
        <v>0</v>
      </c>
      <c r="H194" s="5">
        <v>0</v>
      </c>
      <c r="I194" s="5">
        <f>'Salary and Rating'!L195</f>
        <v>0</v>
      </c>
      <c r="J194" s="5">
        <f>IFERROR(IF(VLOOKUP(I194,Inputs!$A$20:$G$29,3,FALSE)="Stipend Award",VLOOKUP(I194,Inputs!$A$7:$G$16,3,FALSE),0),0)</f>
        <v>0</v>
      </c>
      <c r="K194" s="5">
        <f>IFERROR(IF(VLOOKUP(I194,Inputs!$A$20:$G$29,4,FALSE)="Stipend Award",VLOOKUP(I194,Inputs!$A$7:$G$16,4,FALSE),0),0)</f>
        <v>0</v>
      </c>
      <c r="L194" s="5">
        <f>IFERROR(IF(F194=1,IF(VLOOKUP(I194,Inputs!$A$20:$G$29,5,FALSE)="Stipend Award",VLOOKUP(I194,Inputs!$A$7:$G$16,5,FALSE),0),0),0)</f>
        <v>0</v>
      </c>
      <c r="M194" s="5">
        <f>IFERROR(IF(G194=1,IF(VLOOKUP(I194,Inputs!$A$20:$G$29,6,FALSE)="Stipend Award",VLOOKUP(I194,Inputs!$A$7:$G$16,6,FALSE),0),0),0)</f>
        <v>0</v>
      </c>
      <c r="N194" s="5">
        <f>IFERROR(IF(H194=1,IF(VLOOKUP(I194,Inputs!$A$20:$G$29,7,FALSE)="Stipend Award",VLOOKUP(I194,Inputs!$A$7:$G$16,7,FALSE),0),0),0)</f>
        <v>0</v>
      </c>
      <c r="O194" s="5">
        <f>IFERROR(IF(VLOOKUP(I194,Inputs!$A$20:$G$29,3,FALSE)="Base Increase",VLOOKUP(I194,Inputs!$A$7:$G$16,3,FALSE),0),0)</f>
        <v>0</v>
      </c>
      <c r="P194" s="5">
        <f>IFERROR(IF(VLOOKUP(I194,Inputs!$A$20:$G$29,4,FALSE)="Base Increase",VLOOKUP(I194,Inputs!$A$7:$G$16,4,FALSE),0),0)</f>
        <v>0</v>
      </c>
      <c r="Q194" s="5">
        <f>IFERROR(IF(F194=1,IF(VLOOKUP(I194,Inputs!$A$20:$G$29,5,FALSE)="Base Increase",VLOOKUP(I194,Inputs!$A$7:$G$16,5,FALSE),0),0),0)</f>
        <v>0</v>
      </c>
      <c r="R194" s="5">
        <f>IFERROR(IF(G194=1,IF(VLOOKUP(I194,Inputs!$A$20:$G$29,6,FALSE)="Base Increase",VLOOKUP(I194,Inputs!$A$7:$G$16,6,FALSE),0),0),0)</f>
        <v>0</v>
      </c>
      <c r="S194" s="5">
        <f>IFERROR(IF(H194=1,IF(VLOOKUP(I194,Inputs!$A$20:$G$29,7,FALSE)="Base Increase",VLOOKUP(I194,Inputs!$A$7:$G$16,7,FALSE),0),0),0)</f>
        <v>0</v>
      </c>
      <c r="T194" s="5">
        <f t="shared" si="12"/>
        <v>0</v>
      </c>
      <c r="U194" s="5">
        <f t="shared" si="13"/>
        <v>0</v>
      </c>
      <c r="V194" s="5">
        <f t="shared" si="14"/>
        <v>0</v>
      </c>
      <c r="W194" s="5">
        <f t="shared" si="15"/>
        <v>0</v>
      </c>
      <c r="X194" s="5">
        <f>IF(AND(I194&lt;=4,V194&gt;Inputs!$B$32),MAX(C194,Inputs!$B$32),V194)</f>
        <v>0</v>
      </c>
      <c r="Y194" s="5">
        <f>IF(AND(I194&lt;=4,W194&gt;Inputs!$B$32),MAX(C194,Inputs!$B$32),W194)</f>
        <v>0</v>
      </c>
      <c r="Z194" s="5">
        <f>IF(AND(I194&lt;=7,X194&gt;Inputs!$B$33),MAX(C194,Inputs!$B$33),X194)</f>
        <v>0</v>
      </c>
      <c r="AA194" s="5">
        <f>IF(W194&gt;Inputs!$B$34,Inputs!$B$34,Y194)</f>
        <v>0</v>
      </c>
      <c r="AB194" s="5">
        <f>IF(Z194&gt;Inputs!$B$34,Inputs!$B$34,Z194)</f>
        <v>0</v>
      </c>
      <c r="AC194" s="5">
        <f>IF(AA194&gt;Inputs!$B$34,Inputs!$B$34,AA194)</f>
        <v>0</v>
      </c>
      <c r="AD194" s="11">
        <f t="shared" si="16"/>
        <v>0</v>
      </c>
      <c r="AE194" s="11">
        <f t="shared" si="17"/>
        <v>0</v>
      </c>
    </row>
    <row r="195" spans="1:31" x14ac:dyDescent="0.25">
      <c r="A195" s="1">
        <f>'Salary and Rating'!A196</f>
        <v>0</v>
      </c>
      <c r="B195" s="1">
        <f>'Salary and Rating'!B196</f>
        <v>0</v>
      </c>
      <c r="C195" s="13">
        <f>'2013-2014'!AD195</f>
        <v>0</v>
      </c>
      <c r="D195" s="5">
        <v>1</v>
      </c>
      <c r="E195" s="5">
        <v>0</v>
      </c>
      <c r="F195" s="5">
        <v>0</v>
      </c>
      <c r="G195" s="5">
        <v>0</v>
      </c>
      <c r="H195" s="5">
        <v>0</v>
      </c>
      <c r="I195" s="5">
        <f>'Salary and Rating'!L196</f>
        <v>0</v>
      </c>
      <c r="J195" s="5">
        <f>IFERROR(IF(VLOOKUP(I195,Inputs!$A$20:$G$29,3,FALSE)="Stipend Award",VLOOKUP(I195,Inputs!$A$7:$G$16,3,FALSE),0),0)</f>
        <v>0</v>
      </c>
      <c r="K195" s="5">
        <f>IFERROR(IF(VLOOKUP(I195,Inputs!$A$20:$G$29,4,FALSE)="Stipend Award",VLOOKUP(I195,Inputs!$A$7:$G$16,4,FALSE),0),0)</f>
        <v>0</v>
      </c>
      <c r="L195" s="5">
        <f>IFERROR(IF(F195=1,IF(VLOOKUP(I195,Inputs!$A$20:$G$29,5,FALSE)="Stipend Award",VLOOKUP(I195,Inputs!$A$7:$G$16,5,FALSE),0),0),0)</f>
        <v>0</v>
      </c>
      <c r="M195" s="5">
        <f>IFERROR(IF(G195=1,IF(VLOOKUP(I195,Inputs!$A$20:$G$29,6,FALSE)="Stipend Award",VLOOKUP(I195,Inputs!$A$7:$G$16,6,FALSE),0),0),0)</f>
        <v>0</v>
      </c>
      <c r="N195" s="5">
        <f>IFERROR(IF(H195=1,IF(VLOOKUP(I195,Inputs!$A$20:$G$29,7,FALSE)="Stipend Award",VLOOKUP(I195,Inputs!$A$7:$G$16,7,FALSE),0),0),0)</f>
        <v>0</v>
      </c>
      <c r="O195" s="5">
        <f>IFERROR(IF(VLOOKUP(I195,Inputs!$A$20:$G$29,3,FALSE)="Base Increase",VLOOKUP(I195,Inputs!$A$7:$G$16,3,FALSE),0),0)</f>
        <v>0</v>
      </c>
      <c r="P195" s="5">
        <f>IFERROR(IF(VLOOKUP(I195,Inputs!$A$20:$G$29,4,FALSE)="Base Increase",VLOOKUP(I195,Inputs!$A$7:$G$16,4,FALSE),0),0)</f>
        <v>0</v>
      </c>
      <c r="Q195" s="5">
        <f>IFERROR(IF(F195=1,IF(VLOOKUP(I195,Inputs!$A$20:$G$29,5,FALSE)="Base Increase",VLOOKUP(I195,Inputs!$A$7:$G$16,5,FALSE),0),0),0)</f>
        <v>0</v>
      </c>
      <c r="R195" s="5">
        <f>IFERROR(IF(G195=1,IF(VLOOKUP(I195,Inputs!$A$20:$G$29,6,FALSE)="Base Increase",VLOOKUP(I195,Inputs!$A$7:$G$16,6,FALSE),0),0),0)</f>
        <v>0</v>
      </c>
      <c r="S195" s="5">
        <f>IFERROR(IF(H195=1,IF(VLOOKUP(I195,Inputs!$A$20:$G$29,7,FALSE)="Base Increase",VLOOKUP(I195,Inputs!$A$7:$G$16,7,FALSE),0),0),0)</f>
        <v>0</v>
      </c>
      <c r="T195" s="5">
        <f t="shared" si="12"/>
        <v>0</v>
      </c>
      <c r="U195" s="5">
        <f t="shared" si="13"/>
        <v>0</v>
      </c>
      <c r="V195" s="5">
        <f t="shared" si="14"/>
        <v>0</v>
      </c>
      <c r="W195" s="5">
        <f t="shared" si="15"/>
        <v>0</v>
      </c>
      <c r="X195" s="5">
        <f>IF(AND(I195&lt;=4,V195&gt;Inputs!$B$32),MAX(C195,Inputs!$B$32),V195)</f>
        <v>0</v>
      </c>
      <c r="Y195" s="5">
        <f>IF(AND(I195&lt;=4,W195&gt;Inputs!$B$32),MAX(C195,Inputs!$B$32),W195)</f>
        <v>0</v>
      </c>
      <c r="Z195" s="5">
        <f>IF(AND(I195&lt;=7,X195&gt;Inputs!$B$33),MAX(C195,Inputs!$B$33),X195)</f>
        <v>0</v>
      </c>
      <c r="AA195" s="5">
        <f>IF(W195&gt;Inputs!$B$34,Inputs!$B$34,Y195)</f>
        <v>0</v>
      </c>
      <c r="AB195" s="5">
        <f>IF(Z195&gt;Inputs!$B$34,Inputs!$B$34,Z195)</f>
        <v>0</v>
      </c>
      <c r="AC195" s="5">
        <f>IF(AA195&gt;Inputs!$B$34,Inputs!$B$34,AA195)</f>
        <v>0</v>
      </c>
      <c r="AD195" s="11">
        <f t="shared" si="16"/>
        <v>0</v>
      </c>
      <c r="AE195" s="11">
        <f t="shared" si="17"/>
        <v>0</v>
      </c>
    </row>
    <row r="196" spans="1:31" x14ac:dyDescent="0.25">
      <c r="A196" s="1">
        <f>'Salary and Rating'!A197</f>
        <v>0</v>
      </c>
      <c r="B196" s="1">
        <f>'Salary and Rating'!B197</f>
        <v>0</v>
      </c>
      <c r="C196" s="13">
        <f>'2013-2014'!AD196</f>
        <v>0</v>
      </c>
      <c r="D196" s="5">
        <v>1</v>
      </c>
      <c r="E196" s="5">
        <v>0</v>
      </c>
      <c r="F196" s="5">
        <v>0</v>
      </c>
      <c r="G196" s="5">
        <v>0</v>
      </c>
      <c r="H196" s="5">
        <v>0</v>
      </c>
      <c r="I196" s="5">
        <f>'Salary and Rating'!L197</f>
        <v>0</v>
      </c>
      <c r="J196" s="5">
        <f>IFERROR(IF(VLOOKUP(I196,Inputs!$A$20:$G$29,3,FALSE)="Stipend Award",VLOOKUP(I196,Inputs!$A$7:$G$16,3,FALSE),0),0)</f>
        <v>0</v>
      </c>
      <c r="K196" s="5">
        <f>IFERROR(IF(VLOOKUP(I196,Inputs!$A$20:$G$29,4,FALSE)="Stipend Award",VLOOKUP(I196,Inputs!$A$7:$G$16,4,FALSE),0),0)</f>
        <v>0</v>
      </c>
      <c r="L196" s="5">
        <f>IFERROR(IF(F196=1,IF(VLOOKUP(I196,Inputs!$A$20:$G$29,5,FALSE)="Stipend Award",VLOOKUP(I196,Inputs!$A$7:$G$16,5,FALSE),0),0),0)</f>
        <v>0</v>
      </c>
      <c r="M196" s="5">
        <f>IFERROR(IF(G196=1,IF(VLOOKUP(I196,Inputs!$A$20:$G$29,6,FALSE)="Stipend Award",VLOOKUP(I196,Inputs!$A$7:$G$16,6,FALSE),0),0),0)</f>
        <v>0</v>
      </c>
      <c r="N196" s="5">
        <f>IFERROR(IF(H196=1,IF(VLOOKUP(I196,Inputs!$A$20:$G$29,7,FALSE)="Stipend Award",VLOOKUP(I196,Inputs!$A$7:$G$16,7,FALSE),0),0),0)</f>
        <v>0</v>
      </c>
      <c r="O196" s="5">
        <f>IFERROR(IF(VLOOKUP(I196,Inputs!$A$20:$G$29,3,FALSE)="Base Increase",VLOOKUP(I196,Inputs!$A$7:$G$16,3,FALSE),0),0)</f>
        <v>0</v>
      </c>
      <c r="P196" s="5">
        <f>IFERROR(IF(VLOOKUP(I196,Inputs!$A$20:$G$29,4,FALSE)="Base Increase",VLOOKUP(I196,Inputs!$A$7:$G$16,4,FALSE),0),0)</f>
        <v>0</v>
      </c>
      <c r="Q196" s="5">
        <f>IFERROR(IF(F196=1,IF(VLOOKUP(I196,Inputs!$A$20:$G$29,5,FALSE)="Base Increase",VLOOKUP(I196,Inputs!$A$7:$G$16,5,FALSE),0),0),0)</f>
        <v>0</v>
      </c>
      <c r="R196" s="5">
        <f>IFERROR(IF(G196=1,IF(VLOOKUP(I196,Inputs!$A$20:$G$29,6,FALSE)="Base Increase",VLOOKUP(I196,Inputs!$A$7:$G$16,6,FALSE),0),0),0)</f>
        <v>0</v>
      </c>
      <c r="S196" s="5">
        <f>IFERROR(IF(H196=1,IF(VLOOKUP(I196,Inputs!$A$20:$G$29,7,FALSE)="Base Increase",VLOOKUP(I196,Inputs!$A$7:$G$16,7,FALSE),0),0),0)</f>
        <v>0</v>
      </c>
      <c r="T196" s="5">
        <f t="shared" si="12"/>
        <v>0</v>
      </c>
      <c r="U196" s="5">
        <f t="shared" si="13"/>
        <v>0</v>
      </c>
      <c r="V196" s="5">
        <f t="shared" si="14"/>
        <v>0</v>
      </c>
      <c r="W196" s="5">
        <f t="shared" si="15"/>
        <v>0</v>
      </c>
      <c r="X196" s="5">
        <f>IF(AND(I196&lt;=4,V196&gt;Inputs!$B$32),MAX(C196,Inputs!$B$32),V196)</f>
        <v>0</v>
      </c>
      <c r="Y196" s="5">
        <f>IF(AND(I196&lt;=4,W196&gt;Inputs!$B$32),MAX(C196,Inputs!$B$32),W196)</f>
        <v>0</v>
      </c>
      <c r="Z196" s="5">
        <f>IF(AND(I196&lt;=7,X196&gt;Inputs!$B$33),MAX(C196,Inputs!$B$33),X196)</f>
        <v>0</v>
      </c>
      <c r="AA196" s="5">
        <f>IF(W196&gt;Inputs!$B$34,Inputs!$B$34,Y196)</f>
        <v>0</v>
      </c>
      <c r="AB196" s="5">
        <f>IF(Z196&gt;Inputs!$B$34,Inputs!$B$34,Z196)</f>
        <v>0</v>
      </c>
      <c r="AC196" s="5">
        <f>IF(AA196&gt;Inputs!$B$34,Inputs!$B$34,AA196)</f>
        <v>0</v>
      </c>
      <c r="AD196" s="11">
        <f t="shared" si="16"/>
        <v>0</v>
      </c>
      <c r="AE196" s="11">
        <f t="shared" si="17"/>
        <v>0</v>
      </c>
    </row>
    <row r="197" spans="1:31" x14ac:dyDescent="0.25">
      <c r="A197" s="1">
        <f>'Salary and Rating'!A198</f>
        <v>0</v>
      </c>
      <c r="B197" s="1">
        <f>'Salary and Rating'!B198</f>
        <v>0</v>
      </c>
      <c r="C197" s="13">
        <f>'2013-2014'!AD197</f>
        <v>0</v>
      </c>
      <c r="D197" s="5">
        <v>1</v>
      </c>
      <c r="E197" s="5">
        <v>0</v>
      </c>
      <c r="F197" s="5">
        <v>0</v>
      </c>
      <c r="G197" s="5">
        <v>0</v>
      </c>
      <c r="H197" s="5">
        <v>0</v>
      </c>
      <c r="I197" s="5">
        <f>'Salary and Rating'!L198</f>
        <v>0</v>
      </c>
      <c r="J197" s="5">
        <f>IFERROR(IF(VLOOKUP(I197,Inputs!$A$20:$G$29,3,FALSE)="Stipend Award",VLOOKUP(I197,Inputs!$A$7:$G$16,3,FALSE),0),0)</f>
        <v>0</v>
      </c>
      <c r="K197" s="5">
        <f>IFERROR(IF(VLOOKUP(I197,Inputs!$A$20:$G$29,4,FALSE)="Stipend Award",VLOOKUP(I197,Inputs!$A$7:$G$16,4,FALSE),0),0)</f>
        <v>0</v>
      </c>
      <c r="L197" s="5">
        <f>IFERROR(IF(F197=1,IF(VLOOKUP(I197,Inputs!$A$20:$G$29,5,FALSE)="Stipend Award",VLOOKUP(I197,Inputs!$A$7:$G$16,5,FALSE),0),0),0)</f>
        <v>0</v>
      </c>
      <c r="M197" s="5">
        <f>IFERROR(IF(G197=1,IF(VLOOKUP(I197,Inputs!$A$20:$G$29,6,FALSE)="Stipend Award",VLOOKUP(I197,Inputs!$A$7:$G$16,6,FALSE),0),0),0)</f>
        <v>0</v>
      </c>
      <c r="N197" s="5">
        <f>IFERROR(IF(H197=1,IF(VLOOKUP(I197,Inputs!$A$20:$G$29,7,FALSE)="Stipend Award",VLOOKUP(I197,Inputs!$A$7:$G$16,7,FALSE),0),0),0)</f>
        <v>0</v>
      </c>
      <c r="O197" s="5">
        <f>IFERROR(IF(VLOOKUP(I197,Inputs!$A$20:$G$29,3,FALSE)="Base Increase",VLOOKUP(I197,Inputs!$A$7:$G$16,3,FALSE),0),0)</f>
        <v>0</v>
      </c>
      <c r="P197" s="5">
        <f>IFERROR(IF(VLOOKUP(I197,Inputs!$A$20:$G$29,4,FALSE)="Base Increase",VLOOKUP(I197,Inputs!$A$7:$G$16,4,FALSE),0),0)</f>
        <v>0</v>
      </c>
      <c r="Q197" s="5">
        <f>IFERROR(IF(F197=1,IF(VLOOKUP(I197,Inputs!$A$20:$G$29,5,FALSE)="Base Increase",VLOOKUP(I197,Inputs!$A$7:$G$16,5,FALSE),0),0),0)</f>
        <v>0</v>
      </c>
      <c r="R197" s="5">
        <f>IFERROR(IF(G197=1,IF(VLOOKUP(I197,Inputs!$A$20:$G$29,6,FALSE)="Base Increase",VLOOKUP(I197,Inputs!$A$7:$G$16,6,FALSE),0),0),0)</f>
        <v>0</v>
      </c>
      <c r="S197" s="5">
        <f>IFERROR(IF(H197=1,IF(VLOOKUP(I197,Inputs!$A$20:$G$29,7,FALSE)="Base Increase",VLOOKUP(I197,Inputs!$A$7:$G$16,7,FALSE),0),0),0)</f>
        <v>0</v>
      </c>
      <c r="T197" s="5">
        <f t="shared" ref="T197:T260" si="18">SUM(J197:N197)</f>
        <v>0</v>
      </c>
      <c r="U197" s="5">
        <f t="shared" ref="U197:U260" si="19">SUM(O197:S197)</f>
        <v>0</v>
      </c>
      <c r="V197" s="5">
        <f t="shared" ref="V197:V260" si="20">U197+C197</f>
        <v>0</v>
      </c>
      <c r="W197" s="5">
        <f t="shared" ref="W197:W260" si="21">U197+T197+C197</f>
        <v>0</v>
      </c>
      <c r="X197" s="5">
        <f>IF(AND(I197&lt;=4,V197&gt;Inputs!$B$32),MAX(C197,Inputs!$B$32),V197)</f>
        <v>0</v>
      </c>
      <c r="Y197" s="5">
        <f>IF(AND(I197&lt;=4,W197&gt;Inputs!$B$32),MAX(C197,Inputs!$B$32),W197)</f>
        <v>0</v>
      </c>
      <c r="Z197" s="5">
        <f>IF(AND(I197&lt;=7,X197&gt;Inputs!$B$33),MAX(C197,Inputs!$B$33),X197)</f>
        <v>0</v>
      </c>
      <c r="AA197" s="5">
        <f>IF(W197&gt;Inputs!$B$34,Inputs!$B$34,Y197)</f>
        <v>0</v>
      </c>
      <c r="AB197" s="5">
        <f>IF(Z197&gt;Inputs!$B$34,Inputs!$B$34,Z197)</f>
        <v>0</v>
      </c>
      <c r="AC197" s="5">
        <f>IF(AA197&gt;Inputs!$B$34,Inputs!$B$34,AA197)</f>
        <v>0</v>
      </c>
      <c r="AD197" s="11">
        <f t="shared" ref="AD197:AD260" si="22">IF(E197=0,0,AB197)</f>
        <v>0</v>
      </c>
      <c r="AE197" s="11">
        <f t="shared" ref="AE197:AE260" si="23">IF(E197=0,0,AC197)</f>
        <v>0</v>
      </c>
    </row>
    <row r="198" spans="1:31" x14ac:dyDescent="0.25">
      <c r="A198" s="1">
        <f>'Salary and Rating'!A199</f>
        <v>0</v>
      </c>
      <c r="B198" s="1">
        <f>'Salary and Rating'!B199</f>
        <v>0</v>
      </c>
      <c r="C198" s="13">
        <f>'2013-2014'!AD198</f>
        <v>0</v>
      </c>
      <c r="D198" s="5">
        <v>1</v>
      </c>
      <c r="E198" s="5">
        <v>0</v>
      </c>
      <c r="F198" s="5">
        <v>0</v>
      </c>
      <c r="G198" s="5">
        <v>0</v>
      </c>
      <c r="H198" s="5">
        <v>0</v>
      </c>
      <c r="I198" s="5">
        <f>'Salary and Rating'!L199</f>
        <v>0</v>
      </c>
      <c r="J198" s="5">
        <f>IFERROR(IF(VLOOKUP(I198,Inputs!$A$20:$G$29,3,FALSE)="Stipend Award",VLOOKUP(I198,Inputs!$A$7:$G$16,3,FALSE),0),0)</f>
        <v>0</v>
      </c>
      <c r="K198" s="5">
        <f>IFERROR(IF(VLOOKUP(I198,Inputs!$A$20:$G$29,4,FALSE)="Stipend Award",VLOOKUP(I198,Inputs!$A$7:$G$16,4,FALSE),0),0)</f>
        <v>0</v>
      </c>
      <c r="L198" s="5">
        <f>IFERROR(IF(F198=1,IF(VLOOKUP(I198,Inputs!$A$20:$G$29,5,FALSE)="Stipend Award",VLOOKUP(I198,Inputs!$A$7:$G$16,5,FALSE),0),0),0)</f>
        <v>0</v>
      </c>
      <c r="M198" s="5">
        <f>IFERROR(IF(G198=1,IF(VLOOKUP(I198,Inputs!$A$20:$G$29,6,FALSE)="Stipend Award",VLOOKUP(I198,Inputs!$A$7:$G$16,6,FALSE),0),0),0)</f>
        <v>0</v>
      </c>
      <c r="N198" s="5">
        <f>IFERROR(IF(H198=1,IF(VLOOKUP(I198,Inputs!$A$20:$G$29,7,FALSE)="Stipend Award",VLOOKUP(I198,Inputs!$A$7:$G$16,7,FALSE),0),0),0)</f>
        <v>0</v>
      </c>
      <c r="O198" s="5">
        <f>IFERROR(IF(VLOOKUP(I198,Inputs!$A$20:$G$29,3,FALSE)="Base Increase",VLOOKUP(I198,Inputs!$A$7:$G$16,3,FALSE),0),0)</f>
        <v>0</v>
      </c>
      <c r="P198" s="5">
        <f>IFERROR(IF(VLOOKUP(I198,Inputs!$A$20:$G$29,4,FALSE)="Base Increase",VLOOKUP(I198,Inputs!$A$7:$G$16,4,FALSE),0),0)</f>
        <v>0</v>
      </c>
      <c r="Q198" s="5">
        <f>IFERROR(IF(F198=1,IF(VLOOKUP(I198,Inputs!$A$20:$G$29,5,FALSE)="Base Increase",VLOOKUP(I198,Inputs!$A$7:$G$16,5,FALSE),0),0),0)</f>
        <v>0</v>
      </c>
      <c r="R198" s="5">
        <f>IFERROR(IF(G198=1,IF(VLOOKUP(I198,Inputs!$A$20:$G$29,6,FALSE)="Base Increase",VLOOKUP(I198,Inputs!$A$7:$G$16,6,FALSE),0),0),0)</f>
        <v>0</v>
      </c>
      <c r="S198" s="5">
        <f>IFERROR(IF(H198=1,IF(VLOOKUP(I198,Inputs!$A$20:$G$29,7,FALSE)="Base Increase",VLOOKUP(I198,Inputs!$A$7:$G$16,7,FALSE),0),0),0)</f>
        <v>0</v>
      </c>
      <c r="T198" s="5">
        <f t="shared" si="18"/>
        <v>0</v>
      </c>
      <c r="U198" s="5">
        <f t="shared" si="19"/>
        <v>0</v>
      </c>
      <c r="V198" s="5">
        <f t="shared" si="20"/>
        <v>0</v>
      </c>
      <c r="W198" s="5">
        <f t="shared" si="21"/>
        <v>0</v>
      </c>
      <c r="X198" s="5">
        <f>IF(AND(I198&lt;=4,V198&gt;Inputs!$B$32),MAX(C198,Inputs!$B$32),V198)</f>
        <v>0</v>
      </c>
      <c r="Y198" s="5">
        <f>IF(AND(I198&lt;=4,W198&gt;Inputs!$B$32),MAX(C198,Inputs!$B$32),W198)</f>
        <v>0</v>
      </c>
      <c r="Z198" s="5">
        <f>IF(AND(I198&lt;=7,X198&gt;Inputs!$B$33),MAX(C198,Inputs!$B$33),X198)</f>
        <v>0</v>
      </c>
      <c r="AA198" s="5">
        <f>IF(W198&gt;Inputs!$B$34,Inputs!$B$34,Y198)</f>
        <v>0</v>
      </c>
      <c r="AB198" s="5">
        <f>IF(Z198&gt;Inputs!$B$34,Inputs!$B$34,Z198)</f>
        <v>0</v>
      </c>
      <c r="AC198" s="5">
        <f>IF(AA198&gt;Inputs!$B$34,Inputs!$B$34,AA198)</f>
        <v>0</v>
      </c>
      <c r="AD198" s="11">
        <f t="shared" si="22"/>
        <v>0</v>
      </c>
      <c r="AE198" s="11">
        <f t="shared" si="23"/>
        <v>0</v>
      </c>
    </row>
    <row r="199" spans="1:31" x14ac:dyDescent="0.25">
      <c r="A199" s="1">
        <f>'Salary and Rating'!A200</f>
        <v>0</v>
      </c>
      <c r="B199" s="1">
        <f>'Salary and Rating'!B200</f>
        <v>0</v>
      </c>
      <c r="C199" s="13">
        <f>'2013-2014'!AD199</f>
        <v>0</v>
      </c>
      <c r="D199" s="5">
        <v>1</v>
      </c>
      <c r="E199" s="5">
        <v>0</v>
      </c>
      <c r="F199" s="5">
        <v>0</v>
      </c>
      <c r="G199" s="5">
        <v>0</v>
      </c>
      <c r="H199" s="5">
        <v>0</v>
      </c>
      <c r="I199" s="5">
        <f>'Salary and Rating'!L200</f>
        <v>0</v>
      </c>
      <c r="J199" s="5">
        <f>IFERROR(IF(VLOOKUP(I199,Inputs!$A$20:$G$29,3,FALSE)="Stipend Award",VLOOKUP(I199,Inputs!$A$7:$G$16,3,FALSE),0),0)</f>
        <v>0</v>
      </c>
      <c r="K199" s="5">
        <f>IFERROR(IF(VLOOKUP(I199,Inputs!$A$20:$G$29,4,FALSE)="Stipend Award",VLOOKUP(I199,Inputs!$A$7:$G$16,4,FALSE),0),0)</f>
        <v>0</v>
      </c>
      <c r="L199" s="5">
        <f>IFERROR(IF(F199=1,IF(VLOOKUP(I199,Inputs!$A$20:$G$29,5,FALSE)="Stipend Award",VLOOKUP(I199,Inputs!$A$7:$G$16,5,FALSE),0),0),0)</f>
        <v>0</v>
      </c>
      <c r="M199" s="5">
        <f>IFERROR(IF(G199=1,IF(VLOOKUP(I199,Inputs!$A$20:$G$29,6,FALSE)="Stipend Award",VLOOKUP(I199,Inputs!$A$7:$G$16,6,FALSE),0),0),0)</f>
        <v>0</v>
      </c>
      <c r="N199" s="5">
        <f>IFERROR(IF(H199=1,IF(VLOOKUP(I199,Inputs!$A$20:$G$29,7,FALSE)="Stipend Award",VLOOKUP(I199,Inputs!$A$7:$G$16,7,FALSE),0),0),0)</f>
        <v>0</v>
      </c>
      <c r="O199" s="5">
        <f>IFERROR(IF(VLOOKUP(I199,Inputs!$A$20:$G$29,3,FALSE)="Base Increase",VLOOKUP(I199,Inputs!$A$7:$G$16,3,FALSE),0),0)</f>
        <v>0</v>
      </c>
      <c r="P199" s="5">
        <f>IFERROR(IF(VLOOKUP(I199,Inputs!$A$20:$G$29,4,FALSE)="Base Increase",VLOOKUP(I199,Inputs!$A$7:$G$16,4,FALSE),0),0)</f>
        <v>0</v>
      </c>
      <c r="Q199" s="5">
        <f>IFERROR(IF(F199=1,IF(VLOOKUP(I199,Inputs!$A$20:$G$29,5,FALSE)="Base Increase",VLOOKUP(I199,Inputs!$A$7:$G$16,5,FALSE),0),0),0)</f>
        <v>0</v>
      </c>
      <c r="R199" s="5">
        <f>IFERROR(IF(G199=1,IF(VLOOKUP(I199,Inputs!$A$20:$G$29,6,FALSE)="Base Increase",VLOOKUP(I199,Inputs!$A$7:$G$16,6,FALSE),0),0),0)</f>
        <v>0</v>
      </c>
      <c r="S199" s="5">
        <f>IFERROR(IF(H199=1,IF(VLOOKUP(I199,Inputs!$A$20:$G$29,7,FALSE)="Base Increase",VLOOKUP(I199,Inputs!$A$7:$G$16,7,FALSE),0),0),0)</f>
        <v>0</v>
      </c>
      <c r="T199" s="5">
        <f t="shared" si="18"/>
        <v>0</v>
      </c>
      <c r="U199" s="5">
        <f t="shared" si="19"/>
        <v>0</v>
      </c>
      <c r="V199" s="5">
        <f t="shared" si="20"/>
        <v>0</v>
      </c>
      <c r="W199" s="5">
        <f t="shared" si="21"/>
        <v>0</v>
      </c>
      <c r="X199" s="5">
        <f>IF(AND(I199&lt;=4,V199&gt;Inputs!$B$32),MAX(C199,Inputs!$B$32),V199)</f>
        <v>0</v>
      </c>
      <c r="Y199" s="5">
        <f>IF(AND(I199&lt;=4,W199&gt;Inputs!$B$32),MAX(C199,Inputs!$B$32),W199)</f>
        <v>0</v>
      </c>
      <c r="Z199" s="5">
        <f>IF(AND(I199&lt;=7,X199&gt;Inputs!$B$33),MAX(C199,Inputs!$B$33),X199)</f>
        <v>0</v>
      </c>
      <c r="AA199" s="5">
        <f>IF(W199&gt;Inputs!$B$34,Inputs!$B$34,Y199)</f>
        <v>0</v>
      </c>
      <c r="AB199" s="5">
        <f>IF(Z199&gt;Inputs!$B$34,Inputs!$B$34,Z199)</f>
        <v>0</v>
      </c>
      <c r="AC199" s="5">
        <f>IF(AA199&gt;Inputs!$B$34,Inputs!$B$34,AA199)</f>
        <v>0</v>
      </c>
      <c r="AD199" s="11">
        <f t="shared" si="22"/>
        <v>0</v>
      </c>
      <c r="AE199" s="11">
        <f t="shared" si="23"/>
        <v>0</v>
      </c>
    </row>
    <row r="200" spans="1:31" x14ac:dyDescent="0.25">
      <c r="A200" s="1">
        <f>'Salary and Rating'!A201</f>
        <v>0</v>
      </c>
      <c r="B200" s="1">
        <f>'Salary and Rating'!B201</f>
        <v>0</v>
      </c>
      <c r="C200" s="13">
        <f>'2013-2014'!AD200</f>
        <v>0</v>
      </c>
      <c r="D200" s="5">
        <v>1</v>
      </c>
      <c r="E200" s="5">
        <v>0</v>
      </c>
      <c r="F200" s="5">
        <v>0</v>
      </c>
      <c r="G200" s="5">
        <v>0</v>
      </c>
      <c r="H200" s="5">
        <v>0</v>
      </c>
      <c r="I200" s="5">
        <f>'Salary and Rating'!L201</f>
        <v>0</v>
      </c>
      <c r="J200" s="5">
        <f>IFERROR(IF(VLOOKUP(I200,Inputs!$A$20:$G$29,3,FALSE)="Stipend Award",VLOOKUP(I200,Inputs!$A$7:$G$16,3,FALSE),0),0)</f>
        <v>0</v>
      </c>
      <c r="K200" s="5">
        <f>IFERROR(IF(VLOOKUP(I200,Inputs!$A$20:$G$29,4,FALSE)="Stipend Award",VLOOKUP(I200,Inputs!$A$7:$G$16,4,FALSE),0),0)</f>
        <v>0</v>
      </c>
      <c r="L200" s="5">
        <f>IFERROR(IF(F200=1,IF(VLOOKUP(I200,Inputs!$A$20:$G$29,5,FALSE)="Stipend Award",VLOOKUP(I200,Inputs!$A$7:$G$16,5,FALSE),0),0),0)</f>
        <v>0</v>
      </c>
      <c r="M200" s="5">
        <f>IFERROR(IF(G200=1,IF(VLOOKUP(I200,Inputs!$A$20:$G$29,6,FALSE)="Stipend Award",VLOOKUP(I200,Inputs!$A$7:$G$16,6,FALSE),0),0),0)</f>
        <v>0</v>
      </c>
      <c r="N200" s="5">
        <f>IFERROR(IF(H200=1,IF(VLOOKUP(I200,Inputs!$A$20:$G$29,7,FALSE)="Stipend Award",VLOOKUP(I200,Inputs!$A$7:$G$16,7,FALSE),0),0),0)</f>
        <v>0</v>
      </c>
      <c r="O200" s="5">
        <f>IFERROR(IF(VLOOKUP(I200,Inputs!$A$20:$G$29,3,FALSE)="Base Increase",VLOOKUP(I200,Inputs!$A$7:$G$16,3,FALSE),0),0)</f>
        <v>0</v>
      </c>
      <c r="P200" s="5">
        <f>IFERROR(IF(VLOOKUP(I200,Inputs!$A$20:$G$29,4,FALSE)="Base Increase",VLOOKUP(I200,Inputs!$A$7:$G$16,4,FALSE),0),0)</f>
        <v>0</v>
      </c>
      <c r="Q200" s="5">
        <f>IFERROR(IF(F200=1,IF(VLOOKUP(I200,Inputs!$A$20:$G$29,5,FALSE)="Base Increase",VLOOKUP(I200,Inputs!$A$7:$G$16,5,FALSE),0),0),0)</f>
        <v>0</v>
      </c>
      <c r="R200" s="5">
        <f>IFERROR(IF(G200=1,IF(VLOOKUP(I200,Inputs!$A$20:$G$29,6,FALSE)="Base Increase",VLOOKUP(I200,Inputs!$A$7:$G$16,6,FALSE),0),0),0)</f>
        <v>0</v>
      </c>
      <c r="S200" s="5">
        <f>IFERROR(IF(H200=1,IF(VLOOKUP(I200,Inputs!$A$20:$G$29,7,FALSE)="Base Increase",VLOOKUP(I200,Inputs!$A$7:$G$16,7,FALSE),0),0),0)</f>
        <v>0</v>
      </c>
      <c r="T200" s="5">
        <f t="shared" si="18"/>
        <v>0</v>
      </c>
      <c r="U200" s="5">
        <f t="shared" si="19"/>
        <v>0</v>
      </c>
      <c r="V200" s="5">
        <f t="shared" si="20"/>
        <v>0</v>
      </c>
      <c r="W200" s="5">
        <f t="shared" si="21"/>
        <v>0</v>
      </c>
      <c r="X200" s="5">
        <f>IF(AND(I200&lt;=4,V200&gt;Inputs!$B$32),MAX(C200,Inputs!$B$32),V200)</f>
        <v>0</v>
      </c>
      <c r="Y200" s="5">
        <f>IF(AND(I200&lt;=4,W200&gt;Inputs!$B$32),MAX(C200,Inputs!$B$32),W200)</f>
        <v>0</v>
      </c>
      <c r="Z200" s="5">
        <f>IF(AND(I200&lt;=7,X200&gt;Inputs!$B$33),MAX(C200,Inputs!$B$33),X200)</f>
        <v>0</v>
      </c>
      <c r="AA200" s="5">
        <f>IF(W200&gt;Inputs!$B$34,Inputs!$B$34,Y200)</f>
        <v>0</v>
      </c>
      <c r="AB200" s="5">
        <f>IF(Z200&gt;Inputs!$B$34,Inputs!$B$34,Z200)</f>
        <v>0</v>
      </c>
      <c r="AC200" s="5">
        <f>IF(AA200&gt;Inputs!$B$34,Inputs!$B$34,AA200)</f>
        <v>0</v>
      </c>
      <c r="AD200" s="11">
        <f t="shared" si="22"/>
        <v>0</v>
      </c>
      <c r="AE200" s="11">
        <f t="shared" si="23"/>
        <v>0</v>
      </c>
    </row>
    <row r="201" spans="1:31" x14ac:dyDescent="0.25">
      <c r="A201" s="1">
        <f>'Salary and Rating'!A202</f>
        <v>0</v>
      </c>
      <c r="B201" s="1">
        <f>'Salary and Rating'!B202</f>
        <v>0</v>
      </c>
      <c r="C201" s="13">
        <f>'2013-2014'!AD201</f>
        <v>0</v>
      </c>
      <c r="D201" s="5">
        <v>1</v>
      </c>
      <c r="E201" s="5">
        <v>0</v>
      </c>
      <c r="F201" s="5">
        <v>0</v>
      </c>
      <c r="G201" s="5">
        <v>0</v>
      </c>
      <c r="H201" s="5">
        <v>0</v>
      </c>
      <c r="I201" s="5">
        <f>'Salary and Rating'!L202</f>
        <v>0</v>
      </c>
      <c r="J201" s="5">
        <f>IFERROR(IF(VLOOKUP(I201,Inputs!$A$20:$G$29,3,FALSE)="Stipend Award",VLOOKUP(I201,Inputs!$A$7:$G$16,3,FALSE),0),0)</f>
        <v>0</v>
      </c>
      <c r="K201" s="5">
        <f>IFERROR(IF(VLOOKUP(I201,Inputs!$A$20:$G$29,4,FALSE)="Stipend Award",VLOOKUP(I201,Inputs!$A$7:$G$16,4,FALSE),0),0)</f>
        <v>0</v>
      </c>
      <c r="L201" s="5">
        <f>IFERROR(IF(F201=1,IF(VLOOKUP(I201,Inputs!$A$20:$G$29,5,FALSE)="Stipend Award",VLOOKUP(I201,Inputs!$A$7:$G$16,5,FALSE),0),0),0)</f>
        <v>0</v>
      </c>
      <c r="M201" s="5">
        <f>IFERROR(IF(G201=1,IF(VLOOKUP(I201,Inputs!$A$20:$G$29,6,FALSE)="Stipend Award",VLOOKUP(I201,Inputs!$A$7:$G$16,6,FALSE),0),0),0)</f>
        <v>0</v>
      </c>
      <c r="N201" s="5">
        <f>IFERROR(IF(H201=1,IF(VLOOKUP(I201,Inputs!$A$20:$G$29,7,FALSE)="Stipend Award",VLOOKUP(I201,Inputs!$A$7:$G$16,7,FALSE),0),0),0)</f>
        <v>0</v>
      </c>
      <c r="O201" s="5">
        <f>IFERROR(IF(VLOOKUP(I201,Inputs!$A$20:$G$29,3,FALSE)="Base Increase",VLOOKUP(I201,Inputs!$A$7:$G$16,3,FALSE),0),0)</f>
        <v>0</v>
      </c>
      <c r="P201" s="5">
        <f>IFERROR(IF(VLOOKUP(I201,Inputs!$A$20:$G$29,4,FALSE)="Base Increase",VLOOKUP(I201,Inputs!$A$7:$G$16,4,FALSE),0),0)</f>
        <v>0</v>
      </c>
      <c r="Q201" s="5">
        <f>IFERROR(IF(F201=1,IF(VLOOKUP(I201,Inputs!$A$20:$G$29,5,FALSE)="Base Increase",VLOOKUP(I201,Inputs!$A$7:$G$16,5,FALSE),0),0),0)</f>
        <v>0</v>
      </c>
      <c r="R201" s="5">
        <f>IFERROR(IF(G201=1,IF(VLOOKUP(I201,Inputs!$A$20:$G$29,6,FALSE)="Base Increase",VLOOKUP(I201,Inputs!$A$7:$G$16,6,FALSE),0),0),0)</f>
        <v>0</v>
      </c>
      <c r="S201" s="5">
        <f>IFERROR(IF(H201=1,IF(VLOOKUP(I201,Inputs!$A$20:$G$29,7,FALSE)="Base Increase",VLOOKUP(I201,Inputs!$A$7:$G$16,7,FALSE),0),0),0)</f>
        <v>0</v>
      </c>
      <c r="T201" s="5">
        <f t="shared" si="18"/>
        <v>0</v>
      </c>
      <c r="U201" s="5">
        <f t="shared" si="19"/>
        <v>0</v>
      </c>
      <c r="V201" s="5">
        <f t="shared" si="20"/>
        <v>0</v>
      </c>
      <c r="W201" s="5">
        <f t="shared" si="21"/>
        <v>0</v>
      </c>
      <c r="X201" s="5">
        <f>IF(AND(I201&lt;=4,V201&gt;Inputs!$B$32),MAX(C201,Inputs!$B$32),V201)</f>
        <v>0</v>
      </c>
      <c r="Y201" s="5">
        <f>IF(AND(I201&lt;=4,W201&gt;Inputs!$B$32),MAX(C201,Inputs!$B$32),W201)</f>
        <v>0</v>
      </c>
      <c r="Z201" s="5">
        <f>IF(AND(I201&lt;=7,X201&gt;Inputs!$B$33),MAX(C201,Inputs!$B$33),X201)</f>
        <v>0</v>
      </c>
      <c r="AA201" s="5">
        <f>IF(W201&gt;Inputs!$B$34,Inputs!$B$34,Y201)</f>
        <v>0</v>
      </c>
      <c r="AB201" s="5">
        <f>IF(Z201&gt;Inputs!$B$34,Inputs!$B$34,Z201)</f>
        <v>0</v>
      </c>
      <c r="AC201" s="5">
        <f>IF(AA201&gt;Inputs!$B$34,Inputs!$B$34,AA201)</f>
        <v>0</v>
      </c>
      <c r="AD201" s="11">
        <f t="shared" si="22"/>
        <v>0</v>
      </c>
      <c r="AE201" s="11">
        <f t="shared" si="23"/>
        <v>0</v>
      </c>
    </row>
    <row r="202" spans="1:31" x14ac:dyDescent="0.25">
      <c r="A202" s="1">
        <f>'Salary and Rating'!A203</f>
        <v>0</v>
      </c>
      <c r="B202" s="1">
        <f>'Salary and Rating'!B203</f>
        <v>0</v>
      </c>
      <c r="C202" s="13">
        <f>'2013-2014'!AD202</f>
        <v>0</v>
      </c>
      <c r="D202" s="5">
        <v>1</v>
      </c>
      <c r="E202" s="5">
        <v>0</v>
      </c>
      <c r="F202" s="5">
        <v>0</v>
      </c>
      <c r="G202" s="5">
        <v>0</v>
      </c>
      <c r="H202" s="5">
        <v>0</v>
      </c>
      <c r="I202" s="5">
        <f>'Salary and Rating'!L203</f>
        <v>0</v>
      </c>
      <c r="J202" s="5">
        <f>IFERROR(IF(VLOOKUP(I202,Inputs!$A$20:$G$29,3,FALSE)="Stipend Award",VLOOKUP(I202,Inputs!$A$7:$G$16,3,FALSE),0),0)</f>
        <v>0</v>
      </c>
      <c r="K202" s="5">
        <f>IFERROR(IF(VLOOKUP(I202,Inputs!$A$20:$G$29,4,FALSE)="Stipend Award",VLOOKUP(I202,Inputs!$A$7:$G$16,4,FALSE),0),0)</f>
        <v>0</v>
      </c>
      <c r="L202" s="5">
        <f>IFERROR(IF(F202=1,IF(VLOOKUP(I202,Inputs!$A$20:$G$29,5,FALSE)="Stipend Award",VLOOKUP(I202,Inputs!$A$7:$G$16,5,FALSE),0),0),0)</f>
        <v>0</v>
      </c>
      <c r="M202" s="5">
        <f>IFERROR(IF(G202=1,IF(VLOOKUP(I202,Inputs!$A$20:$G$29,6,FALSE)="Stipend Award",VLOOKUP(I202,Inputs!$A$7:$G$16,6,FALSE),0),0),0)</f>
        <v>0</v>
      </c>
      <c r="N202" s="5">
        <f>IFERROR(IF(H202=1,IF(VLOOKUP(I202,Inputs!$A$20:$G$29,7,FALSE)="Stipend Award",VLOOKUP(I202,Inputs!$A$7:$G$16,7,FALSE),0),0),0)</f>
        <v>0</v>
      </c>
      <c r="O202" s="5">
        <f>IFERROR(IF(VLOOKUP(I202,Inputs!$A$20:$G$29,3,FALSE)="Base Increase",VLOOKUP(I202,Inputs!$A$7:$G$16,3,FALSE),0),0)</f>
        <v>0</v>
      </c>
      <c r="P202" s="5">
        <f>IFERROR(IF(VLOOKUP(I202,Inputs!$A$20:$G$29,4,FALSE)="Base Increase",VLOOKUP(I202,Inputs!$A$7:$G$16,4,FALSE),0),0)</f>
        <v>0</v>
      </c>
      <c r="Q202" s="5">
        <f>IFERROR(IF(F202=1,IF(VLOOKUP(I202,Inputs!$A$20:$G$29,5,FALSE)="Base Increase",VLOOKUP(I202,Inputs!$A$7:$G$16,5,FALSE),0),0),0)</f>
        <v>0</v>
      </c>
      <c r="R202" s="5">
        <f>IFERROR(IF(G202=1,IF(VLOOKUP(I202,Inputs!$A$20:$G$29,6,FALSE)="Base Increase",VLOOKUP(I202,Inputs!$A$7:$G$16,6,FALSE),0),0),0)</f>
        <v>0</v>
      </c>
      <c r="S202" s="5">
        <f>IFERROR(IF(H202=1,IF(VLOOKUP(I202,Inputs!$A$20:$G$29,7,FALSE)="Base Increase",VLOOKUP(I202,Inputs!$A$7:$G$16,7,FALSE),0),0),0)</f>
        <v>0</v>
      </c>
      <c r="T202" s="5">
        <f t="shared" si="18"/>
        <v>0</v>
      </c>
      <c r="U202" s="5">
        <f t="shared" si="19"/>
        <v>0</v>
      </c>
      <c r="V202" s="5">
        <f t="shared" si="20"/>
        <v>0</v>
      </c>
      <c r="W202" s="5">
        <f t="shared" si="21"/>
        <v>0</v>
      </c>
      <c r="X202" s="5">
        <f>IF(AND(I202&lt;=4,V202&gt;Inputs!$B$32),MAX(C202,Inputs!$B$32),V202)</f>
        <v>0</v>
      </c>
      <c r="Y202" s="5">
        <f>IF(AND(I202&lt;=4,W202&gt;Inputs!$B$32),MAX(C202,Inputs!$B$32),W202)</f>
        <v>0</v>
      </c>
      <c r="Z202" s="5">
        <f>IF(AND(I202&lt;=7,X202&gt;Inputs!$B$33),MAX(C202,Inputs!$B$33),X202)</f>
        <v>0</v>
      </c>
      <c r="AA202" s="5">
        <f>IF(W202&gt;Inputs!$B$34,Inputs!$B$34,Y202)</f>
        <v>0</v>
      </c>
      <c r="AB202" s="5">
        <f>IF(Z202&gt;Inputs!$B$34,Inputs!$B$34,Z202)</f>
        <v>0</v>
      </c>
      <c r="AC202" s="5">
        <f>IF(AA202&gt;Inputs!$B$34,Inputs!$B$34,AA202)</f>
        <v>0</v>
      </c>
      <c r="AD202" s="11">
        <f t="shared" si="22"/>
        <v>0</v>
      </c>
      <c r="AE202" s="11">
        <f t="shared" si="23"/>
        <v>0</v>
      </c>
    </row>
    <row r="203" spans="1:31" x14ac:dyDescent="0.25">
      <c r="A203" s="1">
        <f>'Salary and Rating'!A204</f>
        <v>0</v>
      </c>
      <c r="B203" s="1">
        <f>'Salary and Rating'!B204</f>
        <v>0</v>
      </c>
      <c r="C203" s="13">
        <f>'2013-2014'!AD203</f>
        <v>0</v>
      </c>
      <c r="D203" s="5">
        <v>1</v>
      </c>
      <c r="E203" s="5">
        <v>0</v>
      </c>
      <c r="F203" s="5">
        <v>0</v>
      </c>
      <c r="G203" s="5">
        <v>0</v>
      </c>
      <c r="H203" s="5">
        <v>0</v>
      </c>
      <c r="I203" s="5">
        <f>'Salary and Rating'!L204</f>
        <v>0</v>
      </c>
      <c r="J203" s="5">
        <f>IFERROR(IF(VLOOKUP(I203,Inputs!$A$20:$G$29,3,FALSE)="Stipend Award",VLOOKUP(I203,Inputs!$A$7:$G$16,3,FALSE),0),0)</f>
        <v>0</v>
      </c>
      <c r="K203" s="5">
        <f>IFERROR(IF(VLOOKUP(I203,Inputs!$A$20:$G$29,4,FALSE)="Stipend Award",VLOOKUP(I203,Inputs!$A$7:$G$16,4,FALSE),0),0)</f>
        <v>0</v>
      </c>
      <c r="L203" s="5">
        <f>IFERROR(IF(F203=1,IF(VLOOKUP(I203,Inputs!$A$20:$G$29,5,FALSE)="Stipend Award",VLOOKUP(I203,Inputs!$A$7:$G$16,5,FALSE),0),0),0)</f>
        <v>0</v>
      </c>
      <c r="M203" s="5">
        <f>IFERROR(IF(G203=1,IF(VLOOKUP(I203,Inputs!$A$20:$G$29,6,FALSE)="Stipend Award",VLOOKUP(I203,Inputs!$A$7:$G$16,6,FALSE),0),0),0)</f>
        <v>0</v>
      </c>
      <c r="N203" s="5">
        <f>IFERROR(IF(H203=1,IF(VLOOKUP(I203,Inputs!$A$20:$G$29,7,FALSE)="Stipend Award",VLOOKUP(I203,Inputs!$A$7:$G$16,7,FALSE),0),0),0)</f>
        <v>0</v>
      </c>
      <c r="O203" s="5">
        <f>IFERROR(IF(VLOOKUP(I203,Inputs!$A$20:$G$29,3,FALSE)="Base Increase",VLOOKUP(I203,Inputs!$A$7:$G$16,3,FALSE),0),0)</f>
        <v>0</v>
      </c>
      <c r="P203" s="5">
        <f>IFERROR(IF(VLOOKUP(I203,Inputs!$A$20:$G$29,4,FALSE)="Base Increase",VLOOKUP(I203,Inputs!$A$7:$G$16,4,FALSE),0),0)</f>
        <v>0</v>
      </c>
      <c r="Q203" s="5">
        <f>IFERROR(IF(F203=1,IF(VLOOKUP(I203,Inputs!$A$20:$G$29,5,FALSE)="Base Increase",VLOOKUP(I203,Inputs!$A$7:$G$16,5,FALSE),0),0),0)</f>
        <v>0</v>
      </c>
      <c r="R203" s="5">
        <f>IFERROR(IF(G203=1,IF(VLOOKUP(I203,Inputs!$A$20:$G$29,6,FALSE)="Base Increase",VLOOKUP(I203,Inputs!$A$7:$G$16,6,FALSE),0),0),0)</f>
        <v>0</v>
      </c>
      <c r="S203" s="5">
        <f>IFERROR(IF(H203=1,IF(VLOOKUP(I203,Inputs!$A$20:$G$29,7,FALSE)="Base Increase",VLOOKUP(I203,Inputs!$A$7:$G$16,7,FALSE),0),0),0)</f>
        <v>0</v>
      </c>
      <c r="T203" s="5">
        <f t="shared" si="18"/>
        <v>0</v>
      </c>
      <c r="U203" s="5">
        <f t="shared" si="19"/>
        <v>0</v>
      </c>
      <c r="V203" s="5">
        <f t="shared" si="20"/>
        <v>0</v>
      </c>
      <c r="W203" s="5">
        <f t="shared" si="21"/>
        <v>0</v>
      </c>
      <c r="X203" s="5">
        <f>IF(AND(I203&lt;=4,V203&gt;Inputs!$B$32),MAX(C203,Inputs!$B$32),V203)</f>
        <v>0</v>
      </c>
      <c r="Y203" s="5">
        <f>IF(AND(I203&lt;=4,W203&gt;Inputs!$B$32),MAX(C203,Inputs!$B$32),W203)</f>
        <v>0</v>
      </c>
      <c r="Z203" s="5">
        <f>IF(AND(I203&lt;=7,X203&gt;Inputs!$B$33),MAX(C203,Inputs!$B$33),X203)</f>
        <v>0</v>
      </c>
      <c r="AA203" s="5">
        <f>IF(W203&gt;Inputs!$B$34,Inputs!$B$34,Y203)</f>
        <v>0</v>
      </c>
      <c r="AB203" s="5">
        <f>IF(Z203&gt;Inputs!$B$34,Inputs!$B$34,Z203)</f>
        <v>0</v>
      </c>
      <c r="AC203" s="5">
        <f>IF(AA203&gt;Inputs!$B$34,Inputs!$B$34,AA203)</f>
        <v>0</v>
      </c>
      <c r="AD203" s="11">
        <f t="shared" si="22"/>
        <v>0</v>
      </c>
      <c r="AE203" s="11">
        <f t="shared" si="23"/>
        <v>0</v>
      </c>
    </row>
    <row r="204" spans="1:31" x14ac:dyDescent="0.25">
      <c r="A204" s="1">
        <f>'Salary and Rating'!A205</f>
        <v>0</v>
      </c>
      <c r="B204" s="1">
        <f>'Salary and Rating'!B205</f>
        <v>0</v>
      </c>
      <c r="C204" s="13">
        <f>'2013-2014'!AD204</f>
        <v>0</v>
      </c>
      <c r="D204" s="5">
        <v>1</v>
      </c>
      <c r="E204" s="5">
        <v>0</v>
      </c>
      <c r="F204" s="5">
        <v>0</v>
      </c>
      <c r="G204" s="5">
        <v>0</v>
      </c>
      <c r="H204" s="5">
        <v>0</v>
      </c>
      <c r="I204" s="5">
        <f>'Salary and Rating'!L205</f>
        <v>0</v>
      </c>
      <c r="J204" s="5">
        <f>IFERROR(IF(VLOOKUP(I204,Inputs!$A$20:$G$29,3,FALSE)="Stipend Award",VLOOKUP(I204,Inputs!$A$7:$G$16,3,FALSE),0),0)</f>
        <v>0</v>
      </c>
      <c r="K204" s="5">
        <f>IFERROR(IF(VLOOKUP(I204,Inputs!$A$20:$G$29,4,FALSE)="Stipend Award",VLOOKUP(I204,Inputs!$A$7:$G$16,4,FALSE),0),0)</f>
        <v>0</v>
      </c>
      <c r="L204" s="5">
        <f>IFERROR(IF(F204=1,IF(VLOOKUP(I204,Inputs!$A$20:$G$29,5,FALSE)="Stipend Award",VLOOKUP(I204,Inputs!$A$7:$G$16,5,FALSE),0),0),0)</f>
        <v>0</v>
      </c>
      <c r="M204" s="5">
        <f>IFERROR(IF(G204=1,IF(VLOOKUP(I204,Inputs!$A$20:$G$29,6,FALSE)="Stipend Award",VLOOKUP(I204,Inputs!$A$7:$G$16,6,FALSE),0),0),0)</f>
        <v>0</v>
      </c>
      <c r="N204" s="5">
        <f>IFERROR(IF(H204=1,IF(VLOOKUP(I204,Inputs!$A$20:$G$29,7,FALSE)="Stipend Award",VLOOKUP(I204,Inputs!$A$7:$G$16,7,FALSE),0),0),0)</f>
        <v>0</v>
      </c>
      <c r="O204" s="5">
        <f>IFERROR(IF(VLOOKUP(I204,Inputs!$A$20:$G$29,3,FALSE)="Base Increase",VLOOKUP(I204,Inputs!$A$7:$G$16,3,FALSE),0),0)</f>
        <v>0</v>
      </c>
      <c r="P204" s="5">
        <f>IFERROR(IF(VLOOKUP(I204,Inputs!$A$20:$G$29,4,FALSE)="Base Increase",VLOOKUP(I204,Inputs!$A$7:$G$16,4,FALSE),0),0)</f>
        <v>0</v>
      </c>
      <c r="Q204" s="5">
        <f>IFERROR(IF(F204=1,IF(VLOOKUP(I204,Inputs!$A$20:$G$29,5,FALSE)="Base Increase",VLOOKUP(I204,Inputs!$A$7:$G$16,5,FALSE),0),0),0)</f>
        <v>0</v>
      </c>
      <c r="R204" s="5">
        <f>IFERROR(IF(G204=1,IF(VLOOKUP(I204,Inputs!$A$20:$G$29,6,FALSE)="Base Increase",VLOOKUP(I204,Inputs!$A$7:$G$16,6,FALSE),0),0),0)</f>
        <v>0</v>
      </c>
      <c r="S204" s="5">
        <f>IFERROR(IF(H204=1,IF(VLOOKUP(I204,Inputs!$A$20:$G$29,7,FALSE)="Base Increase",VLOOKUP(I204,Inputs!$A$7:$G$16,7,FALSE),0),0),0)</f>
        <v>0</v>
      </c>
      <c r="T204" s="5">
        <f t="shared" si="18"/>
        <v>0</v>
      </c>
      <c r="U204" s="5">
        <f t="shared" si="19"/>
        <v>0</v>
      </c>
      <c r="V204" s="5">
        <f t="shared" si="20"/>
        <v>0</v>
      </c>
      <c r="W204" s="5">
        <f t="shared" si="21"/>
        <v>0</v>
      </c>
      <c r="X204" s="5">
        <f>IF(AND(I204&lt;=4,V204&gt;Inputs!$B$32),MAX(C204,Inputs!$B$32),V204)</f>
        <v>0</v>
      </c>
      <c r="Y204" s="5">
        <f>IF(AND(I204&lt;=4,W204&gt;Inputs!$B$32),MAX(C204,Inputs!$B$32),W204)</f>
        <v>0</v>
      </c>
      <c r="Z204" s="5">
        <f>IF(AND(I204&lt;=7,X204&gt;Inputs!$B$33),MAX(C204,Inputs!$B$33),X204)</f>
        <v>0</v>
      </c>
      <c r="AA204" s="5">
        <f>IF(W204&gt;Inputs!$B$34,Inputs!$B$34,Y204)</f>
        <v>0</v>
      </c>
      <c r="AB204" s="5">
        <f>IF(Z204&gt;Inputs!$B$34,Inputs!$B$34,Z204)</f>
        <v>0</v>
      </c>
      <c r="AC204" s="5">
        <f>IF(AA204&gt;Inputs!$B$34,Inputs!$B$34,AA204)</f>
        <v>0</v>
      </c>
      <c r="AD204" s="11">
        <f t="shared" si="22"/>
        <v>0</v>
      </c>
      <c r="AE204" s="11">
        <f t="shared" si="23"/>
        <v>0</v>
      </c>
    </row>
    <row r="205" spans="1:31" x14ac:dyDescent="0.25">
      <c r="A205" s="1">
        <f>'Salary and Rating'!A206</f>
        <v>0</v>
      </c>
      <c r="B205" s="1">
        <f>'Salary and Rating'!B206</f>
        <v>0</v>
      </c>
      <c r="C205" s="13">
        <f>'2013-2014'!AD205</f>
        <v>0</v>
      </c>
      <c r="D205" s="5">
        <v>1</v>
      </c>
      <c r="E205" s="5">
        <v>0</v>
      </c>
      <c r="F205" s="5">
        <v>0</v>
      </c>
      <c r="G205" s="5">
        <v>0</v>
      </c>
      <c r="H205" s="5">
        <v>0</v>
      </c>
      <c r="I205" s="5">
        <f>'Salary and Rating'!L206</f>
        <v>0</v>
      </c>
      <c r="J205" s="5">
        <f>IFERROR(IF(VLOOKUP(I205,Inputs!$A$20:$G$29,3,FALSE)="Stipend Award",VLOOKUP(I205,Inputs!$A$7:$G$16,3,FALSE),0),0)</f>
        <v>0</v>
      </c>
      <c r="K205" s="5">
        <f>IFERROR(IF(VLOOKUP(I205,Inputs!$A$20:$G$29,4,FALSE)="Stipend Award",VLOOKUP(I205,Inputs!$A$7:$G$16,4,FALSE),0),0)</f>
        <v>0</v>
      </c>
      <c r="L205" s="5">
        <f>IFERROR(IF(F205=1,IF(VLOOKUP(I205,Inputs!$A$20:$G$29,5,FALSE)="Stipend Award",VLOOKUP(I205,Inputs!$A$7:$G$16,5,FALSE),0),0),0)</f>
        <v>0</v>
      </c>
      <c r="M205" s="5">
        <f>IFERROR(IF(G205=1,IF(VLOOKUP(I205,Inputs!$A$20:$G$29,6,FALSE)="Stipend Award",VLOOKUP(I205,Inputs!$A$7:$G$16,6,FALSE),0),0),0)</f>
        <v>0</v>
      </c>
      <c r="N205" s="5">
        <f>IFERROR(IF(H205=1,IF(VLOOKUP(I205,Inputs!$A$20:$G$29,7,FALSE)="Stipend Award",VLOOKUP(I205,Inputs!$A$7:$G$16,7,FALSE),0),0),0)</f>
        <v>0</v>
      </c>
      <c r="O205" s="5">
        <f>IFERROR(IF(VLOOKUP(I205,Inputs!$A$20:$G$29,3,FALSE)="Base Increase",VLOOKUP(I205,Inputs!$A$7:$G$16,3,FALSE),0),0)</f>
        <v>0</v>
      </c>
      <c r="P205" s="5">
        <f>IFERROR(IF(VLOOKUP(I205,Inputs!$A$20:$G$29,4,FALSE)="Base Increase",VLOOKUP(I205,Inputs!$A$7:$G$16,4,FALSE),0),0)</f>
        <v>0</v>
      </c>
      <c r="Q205" s="5">
        <f>IFERROR(IF(F205=1,IF(VLOOKUP(I205,Inputs!$A$20:$G$29,5,FALSE)="Base Increase",VLOOKUP(I205,Inputs!$A$7:$G$16,5,FALSE),0),0),0)</f>
        <v>0</v>
      </c>
      <c r="R205" s="5">
        <f>IFERROR(IF(G205=1,IF(VLOOKUP(I205,Inputs!$A$20:$G$29,6,FALSE)="Base Increase",VLOOKUP(I205,Inputs!$A$7:$G$16,6,FALSE),0),0),0)</f>
        <v>0</v>
      </c>
      <c r="S205" s="5">
        <f>IFERROR(IF(H205=1,IF(VLOOKUP(I205,Inputs!$A$20:$G$29,7,FALSE)="Base Increase",VLOOKUP(I205,Inputs!$A$7:$G$16,7,FALSE),0),0),0)</f>
        <v>0</v>
      </c>
      <c r="T205" s="5">
        <f t="shared" si="18"/>
        <v>0</v>
      </c>
      <c r="U205" s="5">
        <f t="shared" si="19"/>
        <v>0</v>
      </c>
      <c r="V205" s="5">
        <f t="shared" si="20"/>
        <v>0</v>
      </c>
      <c r="W205" s="5">
        <f t="shared" si="21"/>
        <v>0</v>
      </c>
      <c r="X205" s="5">
        <f>IF(AND(I205&lt;=4,V205&gt;Inputs!$B$32),MAX(C205,Inputs!$B$32),V205)</f>
        <v>0</v>
      </c>
      <c r="Y205" s="5">
        <f>IF(AND(I205&lt;=4,W205&gt;Inputs!$B$32),MAX(C205,Inputs!$B$32),W205)</f>
        <v>0</v>
      </c>
      <c r="Z205" s="5">
        <f>IF(AND(I205&lt;=7,X205&gt;Inputs!$B$33),MAX(C205,Inputs!$B$33),X205)</f>
        <v>0</v>
      </c>
      <c r="AA205" s="5">
        <f>IF(W205&gt;Inputs!$B$34,Inputs!$B$34,Y205)</f>
        <v>0</v>
      </c>
      <c r="AB205" s="5">
        <f>IF(Z205&gt;Inputs!$B$34,Inputs!$B$34,Z205)</f>
        <v>0</v>
      </c>
      <c r="AC205" s="5">
        <f>IF(AA205&gt;Inputs!$B$34,Inputs!$B$34,AA205)</f>
        <v>0</v>
      </c>
      <c r="AD205" s="11">
        <f t="shared" si="22"/>
        <v>0</v>
      </c>
      <c r="AE205" s="11">
        <f t="shared" si="23"/>
        <v>0</v>
      </c>
    </row>
    <row r="206" spans="1:31" x14ac:dyDescent="0.25">
      <c r="A206" s="1">
        <f>'Salary and Rating'!A207</f>
        <v>0</v>
      </c>
      <c r="B206" s="1">
        <f>'Salary and Rating'!B207</f>
        <v>0</v>
      </c>
      <c r="C206" s="13">
        <f>'2013-2014'!AD206</f>
        <v>0</v>
      </c>
      <c r="D206" s="5">
        <v>1</v>
      </c>
      <c r="E206" s="5">
        <v>0</v>
      </c>
      <c r="F206" s="5">
        <v>0</v>
      </c>
      <c r="G206" s="5">
        <v>0</v>
      </c>
      <c r="H206" s="5">
        <v>0</v>
      </c>
      <c r="I206" s="5">
        <f>'Salary and Rating'!L207</f>
        <v>0</v>
      </c>
      <c r="J206" s="5">
        <f>IFERROR(IF(VLOOKUP(I206,Inputs!$A$20:$G$29,3,FALSE)="Stipend Award",VLOOKUP(I206,Inputs!$A$7:$G$16,3,FALSE),0),0)</f>
        <v>0</v>
      </c>
      <c r="K206" s="5">
        <f>IFERROR(IF(VLOOKUP(I206,Inputs!$A$20:$G$29,4,FALSE)="Stipend Award",VLOOKUP(I206,Inputs!$A$7:$G$16,4,FALSE),0),0)</f>
        <v>0</v>
      </c>
      <c r="L206" s="5">
        <f>IFERROR(IF(F206=1,IF(VLOOKUP(I206,Inputs!$A$20:$G$29,5,FALSE)="Stipend Award",VLOOKUP(I206,Inputs!$A$7:$G$16,5,FALSE),0),0),0)</f>
        <v>0</v>
      </c>
      <c r="M206" s="5">
        <f>IFERROR(IF(G206=1,IF(VLOOKUP(I206,Inputs!$A$20:$G$29,6,FALSE)="Stipend Award",VLOOKUP(I206,Inputs!$A$7:$G$16,6,FALSE),0),0),0)</f>
        <v>0</v>
      </c>
      <c r="N206" s="5">
        <f>IFERROR(IF(H206=1,IF(VLOOKUP(I206,Inputs!$A$20:$G$29,7,FALSE)="Stipend Award",VLOOKUP(I206,Inputs!$A$7:$G$16,7,FALSE),0),0),0)</f>
        <v>0</v>
      </c>
      <c r="O206" s="5">
        <f>IFERROR(IF(VLOOKUP(I206,Inputs!$A$20:$G$29,3,FALSE)="Base Increase",VLOOKUP(I206,Inputs!$A$7:$G$16,3,FALSE),0),0)</f>
        <v>0</v>
      </c>
      <c r="P206" s="5">
        <f>IFERROR(IF(VLOOKUP(I206,Inputs!$A$20:$G$29,4,FALSE)="Base Increase",VLOOKUP(I206,Inputs!$A$7:$G$16,4,FALSE),0),0)</f>
        <v>0</v>
      </c>
      <c r="Q206" s="5">
        <f>IFERROR(IF(F206=1,IF(VLOOKUP(I206,Inputs!$A$20:$G$29,5,FALSE)="Base Increase",VLOOKUP(I206,Inputs!$A$7:$G$16,5,FALSE),0),0),0)</f>
        <v>0</v>
      </c>
      <c r="R206" s="5">
        <f>IFERROR(IF(G206=1,IF(VLOOKUP(I206,Inputs!$A$20:$G$29,6,FALSE)="Base Increase",VLOOKUP(I206,Inputs!$A$7:$G$16,6,FALSE),0),0),0)</f>
        <v>0</v>
      </c>
      <c r="S206" s="5">
        <f>IFERROR(IF(H206=1,IF(VLOOKUP(I206,Inputs!$A$20:$G$29,7,FALSE)="Base Increase",VLOOKUP(I206,Inputs!$A$7:$G$16,7,FALSE),0),0),0)</f>
        <v>0</v>
      </c>
      <c r="T206" s="5">
        <f t="shared" si="18"/>
        <v>0</v>
      </c>
      <c r="U206" s="5">
        <f t="shared" si="19"/>
        <v>0</v>
      </c>
      <c r="V206" s="5">
        <f t="shared" si="20"/>
        <v>0</v>
      </c>
      <c r="W206" s="5">
        <f t="shared" si="21"/>
        <v>0</v>
      </c>
      <c r="X206" s="5">
        <f>IF(AND(I206&lt;=4,V206&gt;Inputs!$B$32),MAX(C206,Inputs!$B$32),V206)</f>
        <v>0</v>
      </c>
      <c r="Y206" s="5">
        <f>IF(AND(I206&lt;=4,W206&gt;Inputs!$B$32),MAX(C206,Inputs!$B$32),W206)</f>
        <v>0</v>
      </c>
      <c r="Z206" s="5">
        <f>IF(AND(I206&lt;=7,X206&gt;Inputs!$B$33),MAX(C206,Inputs!$B$33),X206)</f>
        <v>0</v>
      </c>
      <c r="AA206" s="5">
        <f>IF(W206&gt;Inputs!$B$34,Inputs!$B$34,Y206)</f>
        <v>0</v>
      </c>
      <c r="AB206" s="5">
        <f>IF(Z206&gt;Inputs!$B$34,Inputs!$B$34,Z206)</f>
        <v>0</v>
      </c>
      <c r="AC206" s="5">
        <f>IF(AA206&gt;Inputs!$B$34,Inputs!$B$34,AA206)</f>
        <v>0</v>
      </c>
      <c r="AD206" s="11">
        <f t="shared" si="22"/>
        <v>0</v>
      </c>
      <c r="AE206" s="11">
        <f t="shared" si="23"/>
        <v>0</v>
      </c>
    </row>
    <row r="207" spans="1:31" x14ac:dyDescent="0.25">
      <c r="A207" s="1">
        <f>'Salary and Rating'!A208</f>
        <v>0</v>
      </c>
      <c r="B207" s="1">
        <f>'Salary and Rating'!B208</f>
        <v>0</v>
      </c>
      <c r="C207" s="13">
        <f>'2013-2014'!AD207</f>
        <v>0</v>
      </c>
      <c r="D207" s="5">
        <v>1</v>
      </c>
      <c r="E207" s="5">
        <v>0</v>
      </c>
      <c r="F207" s="5">
        <v>0</v>
      </c>
      <c r="G207" s="5">
        <v>0</v>
      </c>
      <c r="H207" s="5">
        <v>0</v>
      </c>
      <c r="I207" s="5">
        <f>'Salary and Rating'!L208</f>
        <v>0</v>
      </c>
      <c r="J207" s="5">
        <f>IFERROR(IF(VLOOKUP(I207,Inputs!$A$20:$G$29,3,FALSE)="Stipend Award",VLOOKUP(I207,Inputs!$A$7:$G$16,3,FALSE),0),0)</f>
        <v>0</v>
      </c>
      <c r="K207" s="5">
        <f>IFERROR(IF(VLOOKUP(I207,Inputs!$A$20:$G$29,4,FALSE)="Stipend Award",VLOOKUP(I207,Inputs!$A$7:$G$16,4,FALSE),0),0)</f>
        <v>0</v>
      </c>
      <c r="L207" s="5">
        <f>IFERROR(IF(F207=1,IF(VLOOKUP(I207,Inputs!$A$20:$G$29,5,FALSE)="Stipend Award",VLOOKUP(I207,Inputs!$A$7:$G$16,5,FALSE),0),0),0)</f>
        <v>0</v>
      </c>
      <c r="M207" s="5">
        <f>IFERROR(IF(G207=1,IF(VLOOKUP(I207,Inputs!$A$20:$G$29,6,FALSE)="Stipend Award",VLOOKUP(I207,Inputs!$A$7:$G$16,6,FALSE),0),0),0)</f>
        <v>0</v>
      </c>
      <c r="N207" s="5">
        <f>IFERROR(IF(H207=1,IF(VLOOKUP(I207,Inputs!$A$20:$G$29,7,FALSE)="Stipend Award",VLOOKUP(I207,Inputs!$A$7:$G$16,7,FALSE),0),0),0)</f>
        <v>0</v>
      </c>
      <c r="O207" s="5">
        <f>IFERROR(IF(VLOOKUP(I207,Inputs!$A$20:$G$29,3,FALSE)="Base Increase",VLOOKUP(I207,Inputs!$A$7:$G$16,3,FALSE),0),0)</f>
        <v>0</v>
      </c>
      <c r="P207" s="5">
        <f>IFERROR(IF(VLOOKUP(I207,Inputs!$A$20:$G$29,4,FALSE)="Base Increase",VLOOKUP(I207,Inputs!$A$7:$G$16,4,FALSE),0),0)</f>
        <v>0</v>
      </c>
      <c r="Q207" s="5">
        <f>IFERROR(IF(F207=1,IF(VLOOKUP(I207,Inputs!$A$20:$G$29,5,FALSE)="Base Increase",VLOOKUP(I207,Inputs!$A$7:$G$16,5,FALSE),0),0),0)</f>
        <v>0</v>
      </c>
      <c r="R207" s="5">
        <f>IFERROR(IF(G207=1,IF(VLOOKUP(I207,Inputs!$A$20:$G$29,6,FALSE)="Base Increase",VLOOKUP(I207,Inputs!$A$7:$G$16,6,FALSE),0),0),0)</f>
        <v>0</v>
      </c>
      <c r="S207" s="5">
        <f>IFERROR(IF(H207=1,IF(VLOOKUP(I207,Inputs!$A$20:$G$29,7,FALSE)="Base Increase",VLOOKUP(I207,Inputs!$A$7:$G$16,7,FALSE),0),0),0)</f>
        <v>0</v>
      </c>
      <c r="T207" s="5">
        <f t="shared" si="18"/>
        <v>0</v>
      </c>
      <c r="U207" s="5">
        <f t="shared" si="19"/>
        <v>0</v>
      </c>
      <c r="V207" s="5">
        <f t="shared" si="20"/>
        <v>0</v>
      </c>
      <c r="W207" s="5">
        <f t="shared" si="21"/>
        <v>0</v>
      </c>
      <c r="X207" s="5">
        <f>IF(AND(I207&lt;=4,V207&gt;Inputs!$B$32),MAX(C207,Inputs!$B$32),V207)</f>
        <v>0</v>
      </c>
      <c r="Y207" s="5">
        <f>IF(AND(I207&lt;=4,W207&gt;Inputs!$B$32),MAX(C207,Inputs!$B$32),W207)</f>
        <v>0</v>
      </c>
      <c r="Z207" s="5">
        <f>IF(AND(I207&lt;=7,X207&gt;Inputs!$B$33),MAX(C207,Inputs!$B$33),X207)</f>
        <v>0</v>
      </c>
      <c r="AA207" s="5">
        <f>IF(W207&gt;Inputs!$B$34,Inputs!$B$34,Y207)</f>
        <v>0</v>
      </c>
      <c r="AB207" s="5">
        <f>IF(Z207&gt;Inputs!$B$34,Inputs!$B$34,Z207)</f>
        <v>0</v>
      </c>
      <c r="AC207" s="5">
        <f>IF(AA207&gt;Inputs!$B$34,Inputs!$B$34,AA207)</f>
        <v>0</v>
      </c>
      <c r="AD207" s="11">
        <f t="shared" si="22"/>
        <v>0</v>
      </c>
      <c r="AE207" s="11">
        <f t="shared" si="23"/>
        <v>0</v>
      </c>
    </row>
    <row r="208" spans="1:31" x14ac:dyDescent="0.25">
      <c r="A208" s="1">
        <f>'Salary and Rating'!A209</f>
        <v>0</v>
      </c>
      <c r="B208" s="1">
        <f>'Salary and Rating'!B209</f>
        <v>0</v>
      </c>
      <c r="C208" s="13">
        <f>'2013-2014'!AD208</f>
        <v>0</v>
      </c>
      <c r="D208" s="5">
        <v>1</v>
      </c>
      <c r="E208" s="5">
        <v>0</v>
      </c>
      <c r="F208" s="5">
        <v>0</v>
      </c>
      <c r="G208" s="5">
        <v>0</v>
      </c>
      <c r="H208" s="5">
        <v>0</v>
      </c>
      <c r="I208" s="5">
        <f>'Salary and Rating'!L209</f>
        <v>0</v>
      </c>
      <c r="J208" s="5">
        <f>IFERROR(IF(VLOOKUP(I208,Inputs!$A$20:$G$29,3,FALSE)="Stipend Award",VLOOKUP(I208,Inputs!$A$7:$G$16,3,FALSE),0),0)</f>
        <v>0</v>
      </c>
      <c r="K208" s="5">
        <f>IFERROR(IF(VLOOKUP(I208,Inputs!$A$20:$G$29,4,FALSE)="Stipend Award",VLOOKUP(I208,Inputs!$A$7:$G$16,4,FALSE),0),0)</f>
        <v>0</v>
      </c>
      <c r="L208" s="5">
        <f>IFERROR(IF(F208=1,IF(VLOOKUP(I208,Inputs!$A$20:$G$29,5,FALSE)="Stipend Award",VLOOKUP(I208,Inputs!$A$7:$G$16,5,FALSE),0),0),0)</f>
        <v>0</v>
      </c>
      <c r="M208" s="5">
        <f>IFERROR(IF(G208=1,IF(VLOOKUP(I208,Inputs!$A$20:$G$29,6,FALSE)="Stipend Award",VLOOKUP(I208,Inputs!$A$7:$G$16,6,FALSE),0),0),0)</f>
        <v>0</v>
      </c>
      <c r="N208" s="5">
        <f>IFERROR(IF(H208=1,IF(VLOOKUP(I208,Inputs!$A$20:$G$29,7,FALSE)="Stipend Award",VLOOKUP(I208,Inputs!$A$7:$G$16,7,FALSE),0),0),0)</f>
        <v>0</v>
      </c>
      <c r="O208" s="5">
        <f>IFERROR(IF(VLOOKUP(I208,Inputs!$A$20:$G$29,3,FALSE)="Base Increase",VLOOKUP(I208,Inputs!$A$7:$G$16,3,FALSE),0),0)</f>
        <v>0</v>
      </c>
      <c r="P208" s="5">
        <f>IFERROR(IF(VLOOKUP(I208,Inputs!$A$20:$G$29,4,FALSE)="Base Increase",VLOOKUP(I208,Inputs!$A$7:$G$16,4,FALSE),0),0)</f>
        <v>0</v>
      </c>
      <c r="Q208" s="5">
        <f>IFERROR(IF(F208=1,IF(VLOOKUP(I208,Inputs!$A$20:$G$29,5,FALSE)="Base Increase",VLOOKUP(I208,Inputs!$A$7:$G$16,5,FALSE),0),0),0)</f>
        <v>0</v>
      </c>
      <c r="R208" s="5">
        <f>IFERROR(IF(G208=1,IF(VLOOKUP(I208,Inputs!$A$20:$G$29,6,FALSE)="Base Increase",VLOOKUP(I208,Inputs!$A$7:$G$16,6,FALSE),0),0),0)</f>
        <v>0</v>
      </c>
      <c r="S208" s="5">
        <f>IFERROR(IF(H208=1,IF(VLOOKUP(I208,Inputs!$A$20:$G$29,7,FALSE)="Base Increase",VLOOKUP(I208,Inputs!$A$7:$G$16,7,FALSE),0),0),0)</f>
        <v>0</v>
      </c>
      <c r="T208" s="5">
        <f t="shared" si="18"/>
        <v>0</v>
      </c>
      <c r="U208" s="5">
        <f t="shared" si="19"/>
        <v>0</v>
      </c>
      <c r="V208" s="5">
        <f t="shared" si="20"/>
        <v>0</v>
      </c>
      <c r="W208" s="5">
        <f t="shared" si="21"/>
        <v>0</v>
      </c>
      <c r="X208" s="5">
        <f>IF(AND(I208&lt;=4,V208&gt;Inputs!$B$32),MAX(C208,Inputs!$B$32),V208)</f>
        <v>0</v>
      </c>
      <c r="Y208" s="5">
        <f>IF(AND(I208&lt;=4,W208&gt;Inputs!$B$32),MAX(C208,Inputs!$B$32),W208)</f>
        <v>0</v>
      </c>
      <c r="Z208" s="5">
        <f>IF(AND(I208&lt;=7,X208&gt;Inputs!$B$33),MAX(C208,Inputs!$B$33),X208)</f>
        <v>0</v>
      </c>
      <c r="AA208" s="5">
        <f>IF(W208&gt;Inputs!$B$34,Inputs!$B$34,Y208)</f>
        <v>0</v>
      </c>
      <c r="AB208" s="5">
        <f>IF(Z208&gt;Inputs!$B$34,Inputs!$B$34,Z208)</f>
        <v>0</v>
      </c>
      <c r="AC208" s="5">
        <f>IF(AA208&gt;Inputs!$B$34,Inputs!$B$34,AA208)</f>
        <v>0</v>
      </c>
      <c r="AD208" s="11">
        <f t="shared" si="22"/>
        <v>0</v>
      </c>
      <c r="AE208" s="11">
        <f t="shared" si="23"/>
        <v>0</v>
      </c>
    </row>
    <row r="209" spans="1:31" x14ac:dyDescent="0.25">
      <c r="A209" s="1">
        <f>'Salary and Rating'!A210</f>
        <v>0</v>
      </c>
      <c r="B209" s="1">
        <f>'Salary and Rating'!B210</f>
        <v>0</v>
      </c>
      <c r="C209" s="13">
        <f>'2013-2014'!AD209</f>
        <v>0</v>
      </c>
      <c r="D209" s="5">
        <v>1</v>
      </c>
      <c r="E209" s="5">
        <v>0</v>
      </c>
      <c r="F209" s="5">
        <v>0</v>
      </c>
      <c r="G209" s="5">
        <v>0</v>
      </c>
      <c r="H209" s="5">
        <v>0</v>
      </c>
      <c r="I209" s="5">
        <f>'Salary and Rating'!L210</f>
        <v>0</v>
      </c>
      <c r="J209" s="5">
        <f>IFERROR(IF(VLOOKUP(I209,Inputs!$A$20:$G$29,3,FALSE)="Stipend Award",VLOOKUP(I209,Inputs!$A$7:$G$16,3,FALSE),0),0)</f>
        <v>0</v>
      </c>
      <c r="K209" s="5">
        <f>IFERROR(IF(VLOOKUP(I209,Inputs!$A$20:$G$29,4,FALSE)="Stipend Award",VLOOKUP(I209,Inputs!$A$7:$G$16,4,FALSE),0),0)</f>
        <v>0</v>
      </c>
      <c r="L209" s="5">
        <f>IFERROR(IF(F209=1,IF(VLOOKUP(I209,Inputs!$A$20:$G$29,5,FALSE)="Stipend Award",VLOOKUP(I209,Inputs!$A$7:$G$16,5,FALSE),0),0),0)</f>
        <v>0</v>
      </c>
      <c r="M209" s="5">
        <f>IFERROR(IF(G209=1,IF(VLOOKUP(I209,Inputs!$A$20:$G$29,6,FALSE)="Stipend Award",VLOOKUP(I209,Inputs!$A$7:$G$16,6,FALSE),0),0),0)</f>
        <v>0</v>
      </c>
      <c r="N209" s="5">
        <f>IFERROR(IF(H209=1,IF(VLOOKUP(I209,Inputs!$A$20:$G$29,7,FALSE)="Stipend Award",VLOOKUP(I209,Inputs!$A$7:$G$16,7,FALSE),0),0),0)</f>
        <v>0</v>
      </c>
      <c r="O209" s="5">
        <f>IFERROR(IF(VLOOKUP(I209,Inputs!$A$20:$G$29,3,FALSE)="Base Increase",VLOOKUP(I209,Inputs!$A$7:$G$16,3,FALSE),0),0)</f>
        <v>0</v>
      </c>
      <c r="P209" s="5">
        <f>IFERROR(IF(VLOOKUP(I209,Inputs!$A$20:$G$29,4,FALSE)="Base Increase",VLOOKUP(I209,Inputs!$A$7:$G$16,4,FALSE),0),0)</f>
        <v>0</v>
      </c>
      <c r="Q209" s="5">
        <f>IFERROR(IF(F209=1,IF(VLOOKUP(I209,Inputs!$A$20:$G$29,5,FALSE)="Base Increase",VLOOKUP(I209,Inputs!$A$7:$G$16,5,FALSE),0),0),0)</f>
        <v>0</v>
      </c>
      <c r="R209" s="5">
        <f>IFERROR(IF(G209=1,IF(VLOOKUP(I209,Inputs!$A$20:$G$29,6,FALSE)="Base Increase",VLOOKUP(I209,Inputs!$A$7:$G$16,6,FALSE),0),0),0)</f>
        <v>0</v>
      </c>
      <c r="S209" s="5">
        <f>IFERROR(IF(H209=1,IF(VLOOKUP(I209,Inputs!$A$20:$G$29,7,FALSE)="Base Increase",VLOOKUP(I209,Inputs!$A$7:$G$16,7,FALSE),0),0),0)</f>
        <v>0</v>
      </c>
      <c r="T209" s="5">
        <f t="shared" si="18"/>
        <v>0</v>
      </c>
      <c r="U209" s="5">
        <f t="shared" si="19"/>
        <v>0</v>
      </c>
      <c r="V209" s="5">
        <f t="shared" si="20"/>
        <v>0</v>
      </c>
      <c r="W209" s="5">
        <f t="shared" si="21"/>
        <v>0</v>
      </c>
      <c r="X209" s="5">
        <f>IF(AND(I209&lt;=4,V209&gt;Inputs!$B$32),MAX(C209,Inputs!$B$32),V209)</f>
        <v>0</v>
      </c>
      <c r="Y209" s="5">
        <f>IF(AND(I209&lt;=4,W209&gt;Inputs!$B$32),MAX(C209,Inputs!$B$32),W209)</f>
        <v>0</v>
      </c>
      <c r="Z209" s="5">
        <f>IF(AND(I209&lt;=7,X209&gt;Inputs!$B$33),MAX(C209,Inputs!$B$33),X209)</f>
        <v>0</v>
      </c>
      <c r="AA209" s="5">
        <f>IF(W209&gt;Inputs!$B$34,Inputs!$B$34,Y209)</f>
        <v>0</v>
      </c>
      <c r="AB209" s="5">
        <f>IF(Z209&gt;Inputs!$B$34,Inputs!$B$34,Z209)</f>
        <v>0</v>
      </c>
      <c r="AC209" s="5">
        <f>IF(AA209&gt;Inputs!$B$34,Inputs!$B$34,AA209)</f>
        <v>0</v>
      </c>
      <c r="AD209" s="11">
        <f t="shared" si="22"/>
        <v>0</v>
      </c>
      <c r="AE209" s="11">
        <f t="shared" si="23"/>
        <v>0</v>
      </c>
    </row>
    <row r="210" spans="1:31" x14ac:dyDescent="0.25">
      <c r="A210" s="1">
        <f>'Salary and Rating'!A211</f>
        <v>0</v>
      </c>
      <c r="B210" s="1">
        <f>'Salary and Rating'!B211</f>
        <v>0</v>
      </c>
      <c r="C210" s="13">
        <f>'2013-2014'!AD210</f>
        <v>0</v>
      </c>
      <c r="D210" s="5">
        <v>1</v>
      </c>
      <c r="E210" s="5">
        <v>0</v>
      </c>
      <c r="F210" s="5">
        <v>0</v>
      </c>
      <c r="G210" s="5">
        <v>0</v>
      </c>
      <c r="H210" s="5">
        <v>0</v>
      </c>
      <c r="I210" s="5">
        <f>'Salary and Rating'!L211</f>
        <v>0</v>
      </c>
      <c r="J210" s="5">
        <f>IFERROR(IF(VLOOKUP(I210,Inputs!$A$20:$G$29,3,FALSE)="Stipend Award",VLOOKUP(I210,Inputs!$A$7:$G$16,3,FALSE),0),0)</f>
        <v>0</v>
      </c>
      <c r="K210" s="5">
        <f>IFERROR(IF(VLOOKUP(I210,Inputs!$A$20:$G$29,4,FALSE)="Stipend Award",VLOOKUP(I210,Inputs!$A$7:$G$16,4,FALSE),0),0)</f>
        <v>0</v>
      </c>
      <c r="L210" s="5">
        <f>IFERROR(IF(F210=1,IF(VLOOKUP(I210,Inputs!$A$20:$G$29,5,FALSE)="Stipend Award",VLOOKUP(I210,Inputs!$A$7:$G$16,5,FALSE),0),0),0)</f>
        <v>0</v>
      </c>
      <c r="M210" s="5">
        <f>IFERROR(IF(G210=1,IF(VLOOKUP(I210,Inputs!$A$20:$G$29,6,FALSE)="Stipend Award",VLOOKUP(I210,Inputs!$A$7:$G$16,6,FALSE),0),0),0)</f>
        <v>0</v>
      </c>
      <c r="N210" s="5">
        <f>IFERROR(IF(H210=1,IF(VLOOKUP(I210,Inputs!$A$20:$G$29,7,FALSE)="Stipend Award",VLOOKUP(I210,Inputs!$A$7:$G$16,7,FALSE),0),0),0)</f>
        <v>0</v>
      </c>
      <c r="O210" s="5">
        <f>IFERROR(IF(VLOOKUP(I210,Inputs!$A$20:$G$29,3,FALSE)="Base Increase",VLOOKUP(I210,Inputs!$A$7:$G$16,3,FALSE),0),0)</f>
        <v>0</v>
      </c>
      <c r="P210" s="5">
        <f>IFERROR(IF(VLOOKUP(I210,Inputs!$A$20:$G$29,4,FALSE)="Base Increase",VLOOKUP(I210,Inputs!$A$7:$G$16,4,FALSE),0),0)</f>
        <v>0</v>
      </c>
      <c r="Q210" s="5">
        <f>IFERROR(IF(F210=1,IF(VLOOKUP(I210,Inputs!$A$20:$G$29,5,FALSE)="Base Increase",VLOOKUP(I210,Inputs!$A$7:$G$16,5,FALSE),0),0),0)</f>
        <v>0</v>
      </c>
      <c r="R210" s="5">
        <f>IFERROR(IF(G210=1,IF(VLOOKUP(I210,Inputs!$A$20:$G$29,6,FALSE)="Base Increase",VLOOKUP(I210,Inputs!$A$7:$G$16,6,FALSE),0),0),0)</f>
        <v>0</v>
      </c>
      <c r="S210" s="5">
        <f>IFERROR(IF(H210=1,IF(VLOOKUP(I210,Inputs!$A$20:$G$29,7,FALSE)="Base Increase",VLOOKUP(I210,Inputs!$A$7:$G$16,7,FALSE),0),0),0)</f>
        <v>0</v>
      </c>
      <c r="T210" s="5">
        <f t="shared" si="18"/>
        <v>0</v>
      </c>
      <c r="U210" s="5">
        <f t="shared" si="19"/>
        <v>0</v>
      </c>
      <c r="V210" s="5">
        <f t="shared" si="20"/>
        <v>0</v>
      </c>
      <c r="W210" s="5">
        <f t="shared" si="21"/>
        <v>0</v>
      </c>
      <c r="X210" s="5">
        <f>IF(AND(I210&lt;=4,V210&gt;Inputs!$B$32),MAX(C210,Inputs!$B$32),V210)</f>
        <v>0</v>
      </c>
      <c r="Y210" s="5">
        <f>IF(AND(I210&lt;=4,W210&gt;Inputs!$B$32),MAX(C210,Inputs!$B$32),W210)</f>
        <v>0</v>
      </c>
      <c r="Z210" s="5">
        <f>IF(AND(I210&lt;=7,X210&gt;Inputs!$B$33),MAX(C210,Inputs!$B$33),X210)</f>
        <v>0</v>
      </c>
      <c r="AA210" s="5">
        <f>IF(W210&gt;Inputs!$B$34,Inputs!$B$34,Y210)</f>
        <v>0</v>
      </c>
      <c r="AB210" s="5">
        <f>IF(Z210&gt;Inputs!$B$34,Inputs!$B$34,Z210)</f>
        <v>0</v>
      </c>
      <c r="AC210" s="5">
        <f>IF(AA210&gt;Inputs!$B$34,Inputs!$B$34,AA210)</f>
        <v>0</v>
      </c>
      <c r="AD210" s="11">
        <f t="shared" si="22"/>
        <v>0</v>
      </c>
      <c r="AE210" s="11">
        <f t="shared" si="23"/>
        <v>0</v>
      </c>
    </row>
    <row r="211" spans="1:31" x14ac:dyDescent="0.25">
      <c r="A211" s="1">
        <f>'Salary and Rating'!A212</f>
        <v>0</v>
      </c>
      <c r="B211" s="1">
        <f>'Salary and Rating'!B212</f>
        <v>0</v>
      </c>
      <c r="C211" s="13">
        <f>'2013-2014'!AD211</f>
        <v>0</v>
      </c>
      <c r="D211" s="5">
        <v>1</v>
      </c>
      <c r="E211" s="5">
        <v>0</v>
      </c>
      <c r="F211" s="5">
        <v>0</v>
      </c>
      <c r="G211" s="5">
        <v>0</v>
      </c>
      <c r="H211" s="5">
        <v>0</v>
      </c>
      <c r="I211" s="5">
        <f>'Salary and Rating'!L212</f>
        <v>0</v>
      </c>
      <c r="J211" s="5">
        <f>IFERROR(IF(VLOOKUP(I211,Inputs!$A$20:$G$29,3,FALSE)="Stipend Award",VLOOKUP(I211,Inputs!$A$7:$G$16,3,FALSE),0),0)</f>
        <v>0</v>
      </c>
      <c r="K211" s="5">
        <f>IFERROR(IF(VLOOKUP(I211,Inputs!$A$20:$G$29,4,FALSE)="Stipend Award",VLOOKUP(I211,Inputs!$A$7:$G$16,4,FALSE),0),0)</f>
        <v>0</v>
      </c>
      <c r="L211" s="5">
        <f>IFERROR(IF(F211=1,IF(VLOOKUP(I211,Inputs!$A$20:$G$29,5,FALSE)="Stipend Award",VLOOKUP(I211,Inputs!$A$7:$G$16,5,FALSE),0),0),0)</f>
        <v>0</v>
      </c>
      <c r="M211" s="5">
        <f>IFERROR(IF(G211=1,IF(VLOOKUP(I211,Inputs!$A$20:$G$29,6,FALSE)="Stipend Award",VLOOKUP(I211,Inputs!$A$7:$G$16,6,FALSE),0),0),0)</f>
        <v>0</v>
      </c>
      <c r="N211" s="5">
        <f>IFERROR(IF(H211=1,IF(VLOOKUP(I211,Inputs!$A$20:$G$29,7,FALSE)="Stipend Award",VLOOKUP(I211,Inputs!$A$7:$G$16,7,FALSE),0),0),0)</f>
        <v>0</v>
      </c>
      <c r="O211" s="5">
        <f>IFERROR(IF(VLOOKUP(I211,Inputs!$A$20:$G$29,3,FALSE)="Base Increase",VLOOKUP(I211,Inputs!$A$7:$G$16,3,FALSE),0),0)</f>
        <v>0</v>
      </c>
      <c r="P211" s="5">
        <f>IFERROR(IF(VLOOKUP(I211,Inputs!$A$20:$G$29,4,FALSE)="Base Increase",VLOOKUP(I211,Inputs!$A$7:$G$16,4,FALSE),0),0)</f>
        <v>0</v>
      </c>
      <c r="Q211" s="5">
        <f>IFERROR(IF(F211=1,IF(VLOOKUP(I211,Inputs!$A$20:$G$29,5,FALSE)="Base Increase",VLOOKUP(I211,Inputs!$A$7:$G$16,5,FALSE),0),0),0)</f>
        <v>0</v>
      </c>
      <c r="R211" s="5">
        <f>IFERROR(IF(G211=1,IF(VLOOKUP(I211,Inputs!$A$20:$G$29,6,FALSE)="Base Increase",VLOOKUP(I211,Inputs!$A$7:$G$16,6,FALSE),0),0),0)</f>
        <v>0</v>
      </c>
      <c r="S211" s="5">
        <f>IFERROR(IF(H211=1,IF(VLOOKUP(I211,Inputs!$A$20:$G$29,7,FALSE)="Base Increase",VLOOKUP(I211,Inputs!$A$7:$G$16,7,FALSE),0),0),0)</f>
        <v>0</v>
      </c>
      <c r="T211" s="5">
        <f t="shared" si="18"/>
        <v>0</v>
      </c>
      <c r="U211" s="5">
        <f t="shared" si="19"/>
        <v>0</v>
      </c>
      <c r="V211" s="5">
        <f t="shared" si="20"/>
        <v>0</v>
      </c>
      <c r="W211" s="5">
        <f t="shared" si="21"/>
        <v>0</v>
      </c>
      <c r="X211" s="5">
        <f>IF(AND(I211&lt;=4,V211&gt;Inputs!$B$32),MAX(C211,Inputs!$B$32),V211)</f>
        <v>0</v>
      </c>
      <c r="Y211" s="5">
        <f>IF(AND(I211&lt;=4,W211&gt;Inputs!$B$32),MAX(C211,Inputs!$B$32),W211)</f>
        <v>0</v>
      </c>
      <c r="Z211" s="5">
        <f>IF(AND(I211&lt;=7,X211&gt;Inputs!$B$33),MAX(C211,Inputs!$B$33),X211)</f>
        <v>0</v>
      </c>
      <c r="AA211" s="5">
        <f>IF(W211&gt;Inputs!$B$34,Inputs!$B$34,Y211)</f>
        <v>0</v>
      </c>
      <c r="AB211" s="5">
        <f>IF(Z211&gt;Inputs!$B$34,Inputs!$B$34,Z211)</f>
        <v>0</v>
      </c>
      <c r="AC211" s="5">
        <f>IF(AA211&gt;Inputs!$B$34,Inputs!$B$34,AA211)</f>
        <v>0</v>
      </c>
      <c r="AD211" s="11">
        <f t="shared" si="22"/>
        <v>0</v>
      </c>
      <c r="AE211" s="11">
        <f t="shared" si="23"/>
        <v>0</v>
      </c>
    </row>
    <row r="212" spans="1:31" x14ac:dyDescent="0.25">
      <c r="A212" s="1">
        <f>'Salary and Rating'!A213</f>
        <v>0</v>
      </c>
      <c r="B212" s="1">
        <f>'Salary and Rating'!B213</f>
        <v>0</v>
      </c>
      <c r="C212" s="13">
        <f>'2013-2014'!AD212</f>
        <v>0</v>
      </c>
      <c r="D212" s="5">
        <v>1</v>
      </c>
      <c r="E212" s="5">
        <v>0</v>
      </c>
      <c r="F212" s="5">
        <v>0</v>
      </c>
      <c r="G212" s="5">
        <v>0</v>
      </c>
      <c r="H212" s="5">
        <v>0</v>
      </c>
      <c r="I212" s="5">
        <f>'Salary and Rating'!L213</f>
        <v>0</v>
      </c>
      <c r="J212" s="5">
        <f>IFERROR(IF(VLOOKUP(I212,Inputs!$A$20:$G$29,3,FALSE)="Stipend Award",VLOOKUP(I212,Inputs!$A$7:$G$16,3,FALSE),0),0)</f>
        <v>0</v>
      </c>
      <c r="K212" s="5">
        <f>IFERROR(IF(VLOOKUP(I212,Inputs!$A$20:$G$29,4,FALSE)="Stipend Award",VLOOKUP(I212,Inputs!$A$7:$G$16,4,FALSE),0),0)</f>
        <v>0</v>
      </c>
      <c r="L212" s="5">
        <f>IFERROR(IF(F212=1,IF(VLOOKUP(I212,Inputs!$A$20:$G$29,5,FALSE)="Stipend Award",VLOOKUP(I212,Inputs!$A$7:$G$16,5,FALSE),0),0),0)</f>
        <v>0</v>
      </c>
      <c r="M212" s="5">
        <f>IFERROR(IF(G212=1,IF(VLOOKUP(I212,Inputs!$A$20:$G$29,6,FALSE)="Stipend Award",VLOOKUP(I212,Inputs!$A$7:$G$16,6,FALSE),0),0),0)</f>
        <v>0</v>
      </c>
      <c r="N212" s="5">
        <f>IFERROR(IF(H212=1,IF(VLOOKUP(I212,Inputs!$A$20:$G$29,7,FALSE)="Stipend Award",VLOOKUP(I212,Inputs!$A$7:$G$16,7,FALSE),0),0),0)</f>
        <v>0</v>
      </c>
      <c r="O212" s="5">
        <f>IFERROR(IF(VLOOKUP(I212,Inputs!$A$20:$G$29,3,FALSE)="Base Increase",VLOOKUP(I212,Inputs!$A$7:$G$16,3,FALSE),0),0)</f>
        <v>0</v>
      </c>
      <c r="P212" s="5">
        <f>IFERROR(IF(VLOOKUP(I212,Inputs!$A$20:$G$29,4,FALSE)="Base Increase",VLOOKUP(I212,Inputs!$A$7:$G$16,4,FALSE),0),0)</f>
        <v>0</v>
      </c>
      <c r="Q212" s="5">
        <f>IFERROR(IF(F212=1,IF(VLOOKUP(I212,Inputs!$A$20:$G$29,5,FALSE)="Base Increase",VLOOKUP(I212,Inputs!$A$7:$G$16,5,FALSE),0),0),0)</f>
        <v>0</v>
      </c>
      <c r="R212" s="5">
        <f>IFERROR(IF(G212=1,IF(VLOOKUP(I212,Inputs!$A$20:$G$29,6,FALSE)="Base Increase",VLOOKUP(I212,Inputs!$A$7:$G$16,6,FALSE),0),0),0)</f>
        <v>0</v>
      </c>
      <c r="S212" s="5">
        <f>IFERROR(IF(H212=1,IF(VLOOKUP(I212,Inputs!$A$20:$G$29,7,FALSE)="Base Increase",VLOOKUP(I212,Inputs!$A$7:$G$16,7,FALSE),0),0),0)</f>
        <v>0</v>
      </c>
      <c r="T212" s="5">
        <f t="shared" si="18"/>
        <v>0</v>
      </c>
      <c r="U212" s="5">
        <f t="shared" si="19"/>
        <v>0</v>
      </c>
      <c r="V212" s="5">
        <f t="shared" si="20"/>
        <v>0</v>
      </c>
      <c r="W212" s="5">
        <f t="shared" si="21"/>
        <v>0</v>
      </c>
      <c r="X212" s="5">
        <f>IF(AND(I212&lt;=4,V212&gt;Inputs!$B$32),MAX(C212,Inputs!$B$32),V212)</f>
        <v>0</v>
      </c>
      <c r="Y212" s="5">
        <f>IF(AND(I212&lt;=4,W212&gt;Inputs!$B$32),MAX(C212,Inputs!$B$32),W212)</f>
        <v>0</v>
      </c>
      <c r="Z212" s="5">
        <f>IF(AND(I212&lt;=7,X212&gt;Inputs!$B$33),MAX(C212,Inputs!$B$33),X212)</f>
        <v>0</v>
      </c>
      <c r="AA212" s="5">
        <f>IF(W212&gt;Inputs!$B$34,Inputs!$B$34,Y212)</f>
        <v>0</v>
      </c>
      <c r="AB212" s="5">
        <f>IF(Z212&gt;Inputs!$B$34,Inputs!$B$34,Z212)</f>
        <v>0</v>
      </c>
      <c r="AC212" s="5">
        <f>IF(AA212&gt;Inputs!$B$34,Inputs!$B$34,AA212)</f>
        <v>0</v>
      </c>
      <c r="AD212" s="11">
        <f t="shared" si="22"/>
        <v>0</v>
      </c>
      <c r="AE212" s="11">
        <f t="shared" si="23"/>
        <v>0</v>
      </c>
    </row>
    <row r="213" spans="1:31" x14ac:dyDescent="0.25">
      <c r="A213" s="1">
        <f>'Salary and Rating'!A214</f>
        <v>0</v>
      </c>
      <c r="B213" s="1">
        <f>'Salary and Rating'!B214</f>
        <v>0</v>
      </c>
      <c r="C213" s="13">
        <f>'2013-2014'!AD213</f>
        <v>0</v>
      </c>
      <c r="D213" s="5">
        <v>1</v>
      </c>
      <c r="E213" s="5">
        <v>0</v>
      </c>
      <c r="F213" s="5">
        <v>0</v>
      </c>
      <c r="G213" s="5">
        <v>0</v>
      </c>
      <c r="H213" s="5">
        <v>0</v>
      </c>
      <c r="I213" s="5">
        <f>'Salary and Rating'!L214</f>
        <v>0</v>
      </c>
      <c r="J213" s="5">
        <f>IFERROR(IF(VLOOKUP(I213,Inputs!$A$20:$G$29,3,FALSE)="Stipend Award",VLOOKUP(I213,Inputs!$A$7:$G$16,3,FALSE),0),0)</f>
        <v>0</v>
      </c>
      <c r="K213" s="5">
        <f>IFERROR(IF(VLOOKUP(I213,Inputs!$A$20:$G$29,4,FALSE)="Stipend Award",VLOOKUP(I213,Inputs!$A$7:$G$16,4,FALSE),0),0)</f>
        <v>0</v>
      </c>
      <c r="L213" s="5">
        <f>IFERROR(IF(F213=1,IF(VLOOKUP(I213,Inputs!$A$20:$G$29,5,FALSE)="Stipend Award",VLOOKUP(I213,Inputs!$A$7:$G$16,5,FALSE),0),0),0)</f>
        <v>0</v>
      </c>
      <c r="M213" s="5">
        <f>IFERROR(IF(G213=1,IF(VLOOKUP(I213,Inputs!$A$20:$G$29,6,FALSE)="Stipend Award",VLOOKUP(I213,Inputs!$A$7:$G$16,6,FALSE),0),0),0)</f>
        <v>0</v>
      </c>
      <c r="N213" s="5">
        <f>IFERROR(IF(H213=1,IF(VLOOKUP(I213,Inputs!$A$20:$G$29,7,FALSE)="Stipend Award",VLOOKUP(I213,Inputs!$A$7:$G$16,7,FALSE),0),0),0)</f>
        <v>0</v>
      </c>
      <c r="O213" s="5">
        <f>IFERROR(IF(VLOOKUP(I213,Inputs!$A$20:$G$29,3,FALSE)="Base Increase",VLOOKUP(I213,Inputs!$A$7:$G$16,3,FALSE),0),0)</f>
        <v>0</v>
      </c>
      <c r="P213" s="5">
        <f>IFERROR(IF(VLOOKUP(I213,Inputs!$A$20:$G$29,4,FALSE)="Base Increase",VLOOKUP(I213,Inputs!$A$7:$G$16,4,FALSE),0),0)</f>
        <v>0</v>
      </c>
      <c r="Q213" s="5">
        <f>IFERROR(IF(F213=1,IF(VLOOKUP(I213,Inputs!$A$20:$G$29,5,FALSE)="Base Increase",VLOOKUP(I213,Inputs!$A$7:$G$16,5,FALSE),0),0),0)</f>
        <v>0</v>
      </c>
      <c r="R213" s="5">
        <f>IFERROR(IF(G213=1,IF(VLOOKUP(I213,Inputs!$A$20:$G$29,6,FALSE)="Base Increase",VLOOKUP(I213,Inputs!$A$7:$G$16,6,FALSE),0),0),0)</f>
        <v>0</v>
      </c>
      <c r="S213" s="5">
        <f>IFERROR(IF(H213=1,IF(VLOOKUP(I213,Inputs!$A$20:$G$29,7,FALSE)="Base Increase",VLOOKUP(I213,Inputs!$A$7:$G$16,7,FALSE),0),0),0)</f>
        <v>0</v>
      </c>
      <c r="T213" s="5">
        <f t="shared" si="18"/>
        <v>0</v>
      </c>
      <c r="U213" s="5">
        <f t="shared" si="19"/>
        <v>0</v>
      </c>
      <c r="V213" s="5">
        <f t="shared" si="20"/>
        <v>0</v>
      </c>
      <c r="W213" s="5">
        <f t="shared" si="21"/>
        <v>0</v>
      </c>
      <c r="X213" s="5">
        <f>IF(AND(I213&lt;=4,V213&gt;Inputs!$B$32),MAX(C213,Inputs!$B$32),V213)</f>
        <v>0</v>
      </c>
      <c r="Y213" s="5">
        <f>IF(AND(I213&lt;=4,W213&gt;Inputs!$B$32),MAX(C213,Inputs!$B$32),W213)</f>
        <v>0</v>
      </c>
      <c r="Z213" s="5">
        <f>IF(AND(I213&lt;=7,X213&gt;Inputs!$B$33),MAX(C213,Inputs!$B$33),X213)</f>
        <v>0</v>
      </c>
      <c r="AA213" s="5">
        <f>IF(W213&gt;Inputs!$B$34,Inputs!$B$34,Y213)</f>
        <v>0</v>
      </c>
      <c r="AB213" s="5">
        <f>IF(Z213&gt;Inputs!$B$34,Inputs!$B$34,Z213)</f>
        <v>0</v>
      </c>
      <c r="AC213" s="5">
        <f>IF(AA213&gt;Inputs!$B$34,Inputs!$B$34,AA213)</f>
        <v>0</v>
      </c>
      <c r="AD213" s="11">
        <f t="shared" si="22"/>
        <v>0</v>
      </c>
      <c r="AE213" s="11">
        <f t="shared" si="23"/>
        <v>0</v>
      </c>
    </row>
    <row r="214" spans="1:31" x14ac:dyDescent="0.25">
      <c r="A214" s="1">
        <f>'Salary and Rating'!A215</f>
        <v>0</v>
      </c>
      <c r="B214" s="1">
        <f>'Salary and Rating'!B215</f>
        <v>0</v>
      </c>
      <c r="C214" s="13">
        <f>'2013-2014'!AD214</f>
        <v>0</v>
      </c>
      <c r="D214" s="5">
        <v>1</v>
      </c>
      <c r="E214" s="5">
        <v>0</v>
      </c>
      <c r="F214" s="5">
        <v>0</v>
      </c>
      <c r="G214" s="5">
        <v>0</v>
      </c>
      <c r="H214" s="5">
        <v>0</v>
      </c>
      <c r="I214" s="5">
        <f>'Salary and Rating'!L215</f>
        <v>0</v>
      </c>
      <c r="J214" s="5">
        <f>IFERROR(IF(VLOOKUP(I214,Inputs!$A$20:$G$29,3,FALSE)="Stipend Award",VLOOKUP(I214,Inputs!$A$7:$G$16,3,FALSE),0),0)</f>
        <v>0</v>
      </c>
      <c r="K214" s="5">
        <f>IFERROR(IF(VLOOKUP(I214,Inputs!$A$20:$G$29,4,FALSE)="Stipend Award",VLOOKUP(I214,Inputs!$A$7:$G$16,4,FALSE),0),0)</f>
        <v>0</v>
      </c>
      <c r="L214" s="5">
        <f>IFERROR(IF(F214=1,IF(VLOOKUP(I214,Inputs!$A$20:$G$29,5,FALSE)="Stipend Award",VLOOKUP(I214,Inputs!$A$7:$G$16,5,FALSE),0),0),0)</f>
        <v>0</v>
      </c>
      <c r="M214" s="5">
        <f>IFERROR(IF(G214=1,IF(VLOOKUP(I214,Inputs!$A$20:$G$29,6,FALSE)="Stipend Award",VLOOKUP(I214,Inputs!$A$7:$G$16,6,FALSE),0),0),0)</f>
        <v>0</v>
      </c>
      <c r="N214" s="5">
        <f>IFERROR(IF(H214=1,IF(VLOOKUP(I214,Inputs!$A$20:$G$29,7,FALSE)="Stipend Award",VLOOKUP(I214,Inputs!$A$7:$G$16,7,FALSE),0),0),0)</f>
        <v>0</v>
      </c>
      <c r="O214" s="5">
        <f>IFERROR(IF(VLOOKUP(I214,Inputs!$A$20:$G$29,3,FALSE)="Base Increase",VLOOKUP(I214,Inputs!$A$7:$G$16,3,FALSE),0),0)</f>
        <v>0</v>
      </c>
      <c r="P214" s="5">
        <f>IFERROR(IF(VLOOKUP(I214,Inputs!$A$20:$G$29,4,FALSE)="Base Increase",VLOOKUP(I214,Inputs!$A$7:$G$16,4,FALSE),0),0)</f>
        <v>0</v>
      </c>
      <c r="Q214" s="5">
        <f>IFERROR(IF(F214=1,IF(VLOOKUP(I214,Inputs!$A$20:$G$29,5,FALSE)="Base Increase",VLOOKUP(I214,Inputs!$A$7:$G$16,5,FALSE),0),0),0)</f>
        <v>0</v>
      </c>
      <c r="R214" s="5">
        <f>IFERROR(IF(G214=1,IF(VLOOKUP(I214,Inputs!$A$20:$G$29,6,FALSE)="Base Increase",VLOOKUP(I214,Inputs!$A$7:$G$16,6,FALSE),0),0),0)</f>
        <v>0</v>
      </c>
      <c r="S214" s="5">
        <f>IFERROR(IF(H214=1,IF(VLOOKUP(I214,Inputs!$A$20:$G$29,7,FALSE)="Base Increase",VLOOKUP(I214,Inputs!$A$7:$G$16,7,FALSE),0),0),0)</f>
        <v>0</v>
      </c>
      <c r="T214" s="5">
        <f t="shared" si="18"/>
        <v>0</v>
      </c>
      <c r="U214" s="5">
        <f t="shared" si="19"/>
        <v>0</v>
      </c>
      <c r="V214" s="5">
        <f t="shared" si="20"/>
        <v>0</v>
      </c>
      <c r="W214" s="5">
        <f t="shared" si="21"/>
        <v>0</v>
      </c>
      <c r="X214" s="5">
        <f>IF(AND(I214&lt;=4,V214&gt;Inputs!$B$32),MAX(C214,Inputs!$B$32),V214)</f>
        <v>0</v>
      </c>
      <c r="Y214" s="5">
        <f>IF(AND(I214&lt;=4,W214&gt;Inputs!$B$32),MAX(C214,Inputs!$B$32),W214)</f>
        <v>0</v>
      </c>
      <c r="Z214" s="5">
        <f>IF(AND(I214&lt;=7,X214&gt;Inputs!$B$33),MAX(C214,Inputs!$B$33),X214)</f>
        <v>0</v>
      </c>
      <c r="AA214" s="5">
        <f>IF(W214&gt;Inputs!$B$34,Inputs!$B$34,Y214)</f>
        <v>0</v>
      </c>
      <c r="AB214" s="5">
        <f>IF(Z214&gt;Inputs!$B$34,Inputs!$B$34,Z214)</f>
        <v>0</v>
      </c>
      <c r="AC214" s="5">
        <f>IF(AA214&gt;Inputs!$B$34,Inputs!$B$34,AA214)</f>
        <v>0</v>
      </c>
      <c r="AD214" s="11">
        <f t="shared" si="22"/>
        <v>0</v>
      </c>
      <c r="AE214" s="11">
        <f t="shared" si="23"/>
        <v>0</v>
      </c>
    </row>
    <row r="215" spans="1:31" x14ac:dyDescent="0.25">
      <c r="A215" s="1">
        <f>'Salary and Rating'!A216</f>
        <v>0</v>
      </c>
      <c r="B215" s="1">
        <f>'Salary and Rating'!B216</f>
        <v>0</v>
      </c>
      <c r="C215" s="13">
        <f>'2013-2014'!AD215</f>
        <v>0</v>
      </c>
      <c r="D215" s="5">
        <v>1</v>
      </c>
      <c r="E215" s="5">
        <v>0</v>
      </c>
      <c r="F215" s="5">
        <v>0</v>
      </c>
      <c r="G215" s="5">
        <v>0</v>
      </c>
      <c r="H215" s="5">
        <v>0</v>
      </c>
      <c r="I215" s="5">
        <f>'Salary and Rating'!L216</f>
        <v>0</v>
      </c>
      <c r="J215" s="5">
        <f>IFERROR(IF(VLOOKUP(I215,Inputs!$A$20:$G$29,3,FALSE)="Stipend Award",VLOOKUP(I215,Inputs!$A$7:$G$16,3,FALSE),0),0)</f>
        <v>0</v>
      </c>
      <c r="K215" s="5">
        <f>IFERROR(IF(VLOOKUP(I215,Inputs!$A$20:$G$29,4,FALSE)="Stipend Award",VLOOKUP(I215,Inputs!$A$7:$G$16,4,FALSE),0),0)</f>
        <v>0</v>
      </c>
      <c r="L215" s="5">
        <f>IFERROR(IF(F215=1,IF(VLOOKUP(I215,Inputs!$A$20:$G$29,5,FALSE)="Stipend Award",VLOOKUP(I215,Inputs!$A$7:$G$16,5,FALSE),0),0),0)</f>
        <v>0</v>
      </c>
      <c r="M215" s="5">
        <f>IFERROR(IF(G215=1,IF(VLOOKUP(I215,Inputs!$A$20:$G$29,6,FALSE)="Stipend Award",VLOOKUP(I215,Inputs!$A$7:$G$16,6,FALSE),0),0),0)</f>
        <v>0</v>
      </c>
      <c r="N215" s="5">
        <f>IFERROR(IF(H215=1,IF(VLOOKUP(I215,Inputs!$A$20:$G$29,7,FALSE)="Stipend Award",VLOOKUP(I215,Inputs!$A$7:$G$16,7,FALSE),0),0),0)</f>
        <v>0</v>
      </c>
      <c r="O215" s="5">
        <f>IFERROR(IF(VLOOKUP(I215,Inputs!$A$20:$G$29,3,FALSE)="Base Increase",VLOOKUP(I215,Inputs!$A$7:$G$16,3,FALSE),0),0)</f>
        <v>0</v>
      </c>
      <c r="P215" s="5">
        <f>IFERROR(IF(VLOOKUP(I215,Inputs!$A$20:$G$29,4,FALSE)="Base Increase",VLOOKUP(I215,Inputs!$A$7:$G$16,4,FALSE),0),0)</f>
        <v>0</v>
      </c>
      <c r="Q215" s="5">
        <f>IFERROR(IF(F215=1,IF(VLOOKUP(I215,Inputs!$A$20:$G$29,5,FALSE)="Base Increase",VLOOKUP(I215,Inputs!$A$7:$G$16,5,FALSE),0),0),0)</f>
        <v>0</v>
      </c>
      <c r="R215" s="5">
        <f>IFERROR(IF(G215=1,IF(VLOOKUP(I215,Inputs!$A$20:$G$29,6,FALSE)="Base Increase",VLOOKUP(I215,Inputs!$A$7:$G$16,6,FALSE),0),0),0)</f>
        <v>0</v>
      </c>
      <c r="S215" s="5">
        <f>IFERROR(IF(H215=1,IF(VLOOKUP(I215,Inputs!$A$20:$G$29,7,FALSE)="Base Increase",VLOOKUP(I215,Inputs!$A$7:$G$16,7,FALSE),0),0),0)</f>
        <v>0</v>
      </c>
      <c r="T215" s="5">
        <f t="shared" si="18"/>
        <v>0</v>
      </c>
      <c r="U215" s="5">
        <f t="shared" si="19"/>
        <v>0</v>
      </c>
      <c r="V215" s="5">
        <f t="shared" si="20"/>
        <v>0</v>
      </c>
      <c r="W215" s="5">
        <f t="shared" si="21"/>
        <v>0</v>
      </c>
      <c r="X215" s="5">
        <f>IF(AND(I215&lt;=4,V215&gt;Inputs!$B$32),MAX(C215,Inputs!$B$32),V215)</f>
        <v>0</v>
      </c>
      <c r="Y215" s="5">
        <f>IF(AND(I215&lt;=4,W215&gt;Inputs!$B$32),MAX(C215,Inputs!$B$32),W215)</f>
        <v>0</v>
      </c>
      <c r="Z215" s="5">
        <f>IF(AND(I215&lt;=7,X215&gt;Inputs!$B$33),MAX(C215,Inputs!$B$33),X215)</f>
        <v>0</v>
      </c>
      <c r="AA215" s="5">
        <f>IF(W215&gt;Inputs!$B$34,Inputs!$B$34,Y215)</f>
        <v>0</v>
      </c>
      <c r="AB215" s="5">
        <f>IF(Z215&gt;Inputs!$B$34,Inputs!$B$34,Z215)</f>
        <v>0</v>
      </c>
      <c r="AC215" s="5">
        <f>IF(AA215&gt;Inputs!$B$34,Inputs!$B$34,AA215)</f>
        <v>0</v>
      </c>
      <c r="AD215" s="11">
        <f t="shared" si="22"/>
        <v>0</v>
      </c>
      <c r="AE215" s="11">
        <f t="shared" si="23"/>
        <v>0</v>
      </c>
    </row>
    <row r="216" spans="1:31" x14ac:dyDescent="0.25">
      <c r="A216" s="1">
        <f>'Salary and Rating'!A217</f>
        <v>0</v>
      </c>
      <c r="B216" s="1">
        <f>'Salary and Rating'!B217</f>
        <v>0</v>
      </c>
      <c r="C216" s="13">
        <f>'2013-2014'!AD216</f>
        <v>0</v>
      </c>
      <c r="D216" s="5">
        <v>1</v>
      </c>
      <c r="E216" s="5">
        <v>0</v>
      </c>
      <c r="F216" s="5">
        <v>0</v>
      </c>
      <c r="G216" s="5">
        <v>0</v>
      </c>
      <c r="H216" s="5">
        <v>0</v>
      </c>
      <c r="I216" s="5">
        <f>'Salary and Rating'!L217</f>
        <v>0</v>
      </c>
      <c r="J216" s="5">
        <f>IFERROR(IF(VLOOKUP(I216,Inputs!$A$20:$G$29,3,FALSE)="Stipend Award",VLOOKUP(I216,Inputs!$A$7:$G$16,3,FALSE),0),0)</f>
        <v>0</v>
      </c>
      <c r="K216" s="5">
        <f>IFERROR(IF(VLOOKUP(I216,Inputs!$A$20:$G$29,4,FALSE)="Stipend Award",VLOOKUP(I216,Inputs!$A$7:$G$16,4,FALSE),0),0)</f>
        <v>0</v>
      </c>
      <c r="L216" s="5">
        <f>IFERROR(IF(F216=1,IF(VLOOKUP(I216,Inputs!$A$20:$G$29,5,FALSE)="Stipend Award",VLOOKUP(I216,Inputs!$A$7:$G$16,5,FALSE),0),0),0)</f>
        <v>0</v>
      </c>
      <c r="M216" s="5">
        <f>IFERROR(IF(G216=1,IF(VLOOKUP(I216,Inputs!$A$20:$G$29,6,FALSE)="Stipend Award",VLOOKUP(I216,Inputs!$A$7:$G$16,6,FALSE),0),0),0)</f>
        <v>0</v>
      </c>
      <c r="N216" s="5">
        <f>IFERROR(IF(H216=1,IF(VLOOKUP(I216,Inputs!$A$20:$G$29,7,FALSE)="Stipend Award",VLOOKUP(I216,Inputs!$A$7:$G$16,7,FALSE),0),0),0)</f>
        <v>0</v>
      </c>
      <c r="O216" s="5">
        <f>IFERROR(IF(VLOOKUP(I216,Inputs!$A$20:$G$29,3,FALSE)="Base Increase",VLOOKUP(I216,Inputs!$A$7:$G$16,3,FALSE),0),0)</f>
        <v>0</v>
      </c>
      <c r="P216" s="5">
        <f>IFERROR(IF(VLOOKUP(I216,Inputs!$A$20:$G$29,4,FALSE)="Base Increase",VLOOKUP(I216,Inputs!$A$7:$G$16,4,FALSE),0),0)</f>
        <v>0</v>
      </c>
      <c r="Q216" s="5">
        <f>IFERROR(IF(F216=1,IF(VLOOKUP(I216,Inputs!$A$20:$G$29,5,FALSE)="Base Increase",VLOOKUP(I216,Inputs!$A$7:$G$16,5,FALSE),0),0),0)</f>
        <v>0</v>
      </c>
      <c r="R216" s="5">
        <f>IFERROR(IF(G216=1,IF(VLOOKUP(I216,Inputs!$A$20:$G$29,6,FALSE)="Base Increase",VLOOKUP(I216,Inputs!$A$7:$G$16,6,FALSE),0),0),0)</f>
        <v>0</v>
      </c>
      <c r="S216" s="5">
        <f>IFERROR(IF(H216=1,IF(VLOOKUP(I216,Inputs!$A$20:$G$29,7,FALSE)="Base Increase",VLOOKUP(I216,Inputs!$A$7:$G$16,7,FALSE),0),0),0)</f>
        <v>0</v>
      </c>
      <c r="T216" s="5">
        <f t="shared" si="18"/>
        <v>0</v>
      </c>
      <c r="U216" s="5">
        <f t="shared" si="19"/>
        <v>0</v>
      </c>
      <c r="V216" s="5">
        <f t="shared" si="20"/>
        <v>0</v>
      </c>
      <c r="W216" s="5">
        <f t="shared" si="21"/>
        <v>0</v>
      </c>
      <c r="X216" s="5">
        <f>IF(AND(I216&lt;=4,V216&gt;Inputs!$B$32),MAX(C216,Inputs!$B$32),V216)</f>
        <v>0</v>
      </c>
      <c r="Y216" s="5">
        <f>IF(AND(I216&lt;=4,W216&gt;Inputs!$B$32),MAX(C216,Inputs!$B$32),W216)</f>
        <v>0</v>
      </c>
      <c r="Z216" s="5">
        <f>IF(AND(I216&lt;=7,X216&gt;Inputs!$B$33),MAX(C216,Inputs!$B$33),X216)</f>
        <v>0</v>
      </c>
      <c r="AA216" s="5">
        <f>IF(W216&gt;Inputs!$B$34,Inputs!$B$34,Y216)</f>
        <v>0</v>
      </c>
      <c r="AB216" s="5">
        <f>IF(Z216&gt;Inputs!$B$34,Inputs!$B$34,Z216)</f>
        <v>0</v>
      </c>
      <c r="AC216" s="5">
        <f>IF(AA216&gt;Inputs!$B$34,Inputs!$B$34,AA216)</f>
        <v>0</v>
      </c>
      <c r="AD216" s="11">
        <f t="shared" si="22"/>
        <v>0</v>
      </c>
      <c r="AE216" s="11">
        <f t="shared" si="23"/>
        <v>0</v>
      </c>
    </row>
    <row r="217" spans="1:31" x14ac:dyDescent="0.25">
      <c r="A217" s="1">
        <f>'Salary and Rating'!A218</f>
        <v>0</v>
      </c>
      <c r="B217" s="1">
        <f>'Salary and Rating'!B218</f>
        <v>0</v>
      </c>
      <c r="C217" s="13">
        <f>'2013-2014'!AD217</f>
        <v>0</v>
      </c>
      <c r="D217" s="5">
        <v>1</v>
      </c>
      <c r="E217" s="5">
        <v>0</v>
      </c>
      <c r="F217" s="5">
        <v>0</v>
      </c>
      <c r="G217" s="5">
        <v>0</v>
      </c>
      <c r="H217" s="5">
        <v>0</v>
      </c>
      <c r="I217" s="5">
        <f>'Salary and Rating'!L218</f>
        <v>0</v>
      </c>
      <c r="J217" s="5">
        <f>IFERROR(IF(VLOOKUP(I217,Inputs!$A$20:$G$29,3,FALSE)="Stipend Award",VLOOKUP(I217,Inputs!$A$7:$G$16,3,FALSE),0),0)</f>
        <v>0</v>
      </c>
      <c r="K217" s="5">
        <f>IFERROR(IF(VLOOKUP(I217,Inputs!$A$20:$G$29,4,FALSE)="Stipend Award",VLOOKUP(I217,Inputs!$A$7:$G$16,4,FALSE),0),0)</f>
        <v>0</v>
      </c>
      <c r="L217" s="5">
        <f>IFERROR(IF(F217=1,IF(VLOOKUP(I217,Inputs!$A$20:$G$29,5,FALSE)="Stipend Award",VLOOKUP(I217,Inputs!$A$7:$G$16,5,FALSE),0),0),0)</f>
        <v>0</v>
      </c>
      <c r="M217" s="5">
        <f>IFERROR(IF(G217=1,IF(VLOOKUP(I217,Inputs!$A$20:$G$29,6,FALSE)="Stipend Award",VLOOKUP(I217,Inputs!$A$7:$G$16,6,FALSE),0),0),0)</f>
        <v>0</v>
      </c>
      <c r="N217" s="5">
        <f>IFERROR(IF(H217=1,IF(VLOOKUP(I217,Inputs!$A$20:$G$29,7,FALSE)="Stipend Award",VLOOKUP(I217,Inputs!$A$7:$G$16,7,FALSE),0),0),0)</f>
        <v>0</v>
      </c>
      <c r="O217" s="5">
        <f>IFERROR(IF(VLOOKUP(I217,Inputs!$A$20:$G$29,3,FALSE)="Base Increase",VLOOKUP(I217,Inputs!$A$7:$G$16,3,FALSE),0),0)</f>
        <v>0</v>
      </c>
      <c r="P217" s="5">
        <f>IFERROR(IF(VLOOKUP(I217,Inputs!$A$20:$G$29,4,FALSE)="Base Increase",VLOOKUP(I217,Inputs!$A$7:$G$16,4,FALSE),0),0)</f>
        <v>0</v>
      </c>
      <c r="Q217" s="5">
        <f>IFERROR(IF(F217=1,IF(VLOOKUP(I217,Inputs!$A$20:$G$29,5,FALSE)="Base Increase",VLOOKUP(I217,Inputs!$A$7:$G$16,5,FALSE),0),0),0)</f>
        <v>0</v>
      </c>
      <c r="R217" s="5">
        <f>IFERROR(IF(G217=1,IF(VLOOKUP(I217,Inputs!$A$20:$G$29,6,FALSE)="Base Increase",VLOOKUP(I217,Inputs!$A$7:$G$16,6,FALSE),0),0),0)</f>
        <v>0</v>
      </c>
      <c r="S217" s="5">
        <f>IFERROR(IF(H217=1,IF(VLOOKUP(I217,Inputs!$A$20:$G$29,7,FALSE)="Base Increase",VLOOKUP(I217,Inputs!$A$7:$G$16,7,FALSE),0),0),0)</f>
        <v>0</v>
      </c>
      <c r="T217" s="5">
        <f t="shared" si="18"/>
        <v>0</v>
      </c>
      <c r="U217" s="5">
        <f t="shared" si="19"/>
        <v>0</v>
      </c>
      <c r="V217" s="5">
        <f t="shared" si="20"/>
        <v>0</v>
      </c>
      <c r="W217" s="5">
        <f t="shared" si="21"/>
        <v>0</v>
      </c>
      <c r="X217" s="5">
        <f>IF(AND(I217&lt;=4,V217&gt;Inputs!$B$32),MAX(C217,Inputs!$B$32),V217)</f>
        <v>0</v>
      </c>
      <c r="Y217" s="5">
        <f>IF(AND(I217&lt;=4,W217&gt;Inputs!$B$32),MAX(C217,Inputs!$B$32),W217)</f>
        <v>0</v>
      </c>
      <c r="Z217" s="5">
        <f>IF(AND(I217&lt;=7,X217&gt;Inputs!$B$33),MAX(C217,Inputs!$B$33),X217)</f>
        <v>0</v>
      </c>
      <c r="AA217" s="5">
        <f>IF(W217&gt;Inputs!$B$34,Inputs!$B$34,Y217)</f>
        <v>0</v>
      </c>
      <c r="AB217" s="5">
        <f>IF(Z217&gt;Inputs!$B$34,Inputs!$B$34,Z217)</f>
        <v>0</v>
      </c>
      <c r="AC217" s="5">
        <f>IF(AA217&gt;Inputs!$B$34,Inputs!$B$34,AA217)</f>
        <v>0</v>
      </c>
      <c r="AD217" s="11">
        <f t="shared" si="22"/>
        <v>0</v>
      </c>
      <c r="AE217" s="11">
        <f t="shared" si="23"/>
        <v>0</v>
      </c>
    </row>
    <row r="218" spans="1:31" x14ac:dyDescent="0.25">
      <c r="A218" s="1">
        <f>'Salary and Rating'!A219</f>
        <v>0</v>
      </c>
      <c r="B218" s="1">
        <f>'Salary and Rating'!B219</f>
        <v>0</v>
      </c>
      <c r="C218" s="13">
        <f>'2013-2014'!AD218</f>
        <v>0</v>
      </c>
      <c r="D218" s="5">
        <v>1</v>
      </c>
      <c r="E218" s="5">
        <v>0</v>
      </c>
      <c r="F218" s="5">
        <v>0</v>
      </c>
      <c r="G218" s="5">
        <v>0</v>
      </c>
      <c r="H218" s="5">
        <v>0</v>
      </c>
      <c r="I218" s="5">
        <f>'Salary and Rating'!L219</f>
        <v>0</v>
      </c>
      <c r="J218" s="5">
        <f>IFERROR(IF(VLOOKUP(I218,Inputs!$A$20:$G$29,3,FALSE)="Stipend Award",VLOOKUP(I218,Inputs!$A$7:$G$16,3,FALSE),0),0)</f>
        <v>0</v>
      </c>
      <c r="K218" s="5">
        <f>IFERROR(IF(VLOOKUP(I218,Inputs!$A$20:$G$29,4,FALSE)="Stipend Award",VLOOKUP(I218,Inputs!$A$7:$G$16,4,FALSE),0),0)</f>
        <v>0</v>
      </c>
      <c r="L218" s="5">
        <f>IFERROR(IF(F218=1,IF(VLOOKUP(I218,Inputs!$A$20:$G$29,5,FALSE)="Stipend Award",VLOOKUP(I218,Inputs!$A$7:$G$16,5,FALSE),0),0),0)</f>
        <v>0</v>
      </c>
      <c r="M218" s="5">
        <f>IFERROR(IF(G218=1,IF(VLOOKUP(I218,Inputs!$A$20:$G$29,6,FALSE)="Stipend Award",VLOOKUP(I218,Inputs!$A$7:$G$16,6,FALSE),0),0),0)</f>
        <v>0</v>
      </c>
      <c r="N218" s="5">
        <f>IFERROR(IF(H218=1,IF(VLOOKUP(I218,Inputs!$A$20:$G$29,7,FALSE)="Stipend Award",VLOOKUP(I218,Inputs!$A$7:$G$16,7,FALSE),0),0),0)</f>
        <v>0</v>
      </c>
      <c r="O218" s="5">
        <f>IFERROR(IF(VLOOKUP(I218,Inputs!$A$20:$G$29,3,FALSE)="Base Increase",VLOOKUP(I218,Inputs!$A$7:$G$16,3,FALSE),0),0)</f>
        <v>0</v>
      </c>
      <c r="P218" s="5">
        <f>IFERROR(IF(VLOOKUP(I218,Inputs!$A$20:$G$29,4,FALSE)="Base Increase",VLOOKUP(I218,Inputs!$A$7:$G$16,4,FALSE),0),0)</f>
        <v>0</v>
      </c>
      <c r="Q218" s="5">
        <f>IFERROR(IF(F218=1,IF(VLOOKUP(I218,Inputs!$A$20:$G$29,5,FALSE)="Base Increase",VLOOKUP(I218,Inputs!$A$7:$G$16,5,FALSE),0),0),0)</f>
        <v>0</v>
      </c>
      <c r="R218" s="5">
        <f>IFERROR(IF(G218=1,IF(VLOOKUP(I218,Inputs!$A$20:$G$29,6,FALSE)="Base Increase",VLOOKUP(I218,Inputs!$A$7:$G$16,6,FALSE),0),0),0)</f>
        <v>0</v>
      </c>
      <c r="S218" s="5">
        <f>IFERROR(IF(H218=1,IF(VLOOKUP(I218,Inputs!$A$20:$G$29,7,FALSE)="Base Increase",VLOOKUP(I218,Inputs!$A$7:$G$16,7,FALSE),0),0),0)</f>
        <v>0</v>
      </c>
      <c r="T218" s="5">
        <f t="shared" si="18"/>
        <v>0</v>
      </c>
      <c r="U218" s="5">
        <f t="shared" si="19"/>
        <v>0</v>
      </c>
      <c r="V218" s="5">
        <f t="shared" si="20"/>
        <v>0</v>
      </c>
      <c r="W218" s="5">
        <f t="shared" si="21"/>
        <v>0</v>
      </c>
      <c r="X218" s="5">
        <f>IF(AND(I218&lt;=4,V218&gt;Inputs!$B$32),MAX(C218,Inputs!$B$32),V218)</f>
        <v>0</v>
      </c>
      <c r="Y218" s="5">
        <f>IF(AND(I218&lt;=4,W218&gt;Inputs!$B$32),MAX(C218,Inputs!$B$32),W218)</f>
        <v>0</v>
      </c>
      <c r="Z218" s="5">
        <f>IF(AND(I218&lt;=7,X218&gt;Inputs!$B$33),MAX(C218,Inputs!$B$33),X218)</f>
        <v>0</v>
      </c>
      <c r="AA218" s="5">
        <f>IF(W218&gt;Inputs!$B$34,Inputs!$B$34,Y218)</f>
        <v>0</v>
      </c>
      <c r="AB218" s="5">
        <f>IF(Z218&gt;Inputs!$B$34,Inputs!$B$34,Z218)</f>
        <v>0</v>
      </c>
      <c r="AC218" s="5">
        <f>IF(AA218&gt;Inputs!$B$34,Inputs!$B$34,AA218)</f>
        <v>0</v>
      </c>
      <c r="AD218" s="11">
        <f t="shared" si="22"/>
        <v>0</v>
      </c>
      <c r="AE218" s="11">
        <f t="shared" si="23"/>
        <v>0</v>
      </c>
    </row>
    <row r="219" spans="1:31" x14ac:dyDescent="0.25">
      <c r="A219" s="1">
        <f>'Salary and Rating'!A220</f>
        <v>0</v>
      </c>
      <c r="B219" s="1">
        <f>'Salary and Rating'!B220</f>
        <v>0</v>
      </c>
      <c r="C219" s="13">
        <f>'2013-2014'!AD219</f>
        <v>0</v>
      </c>
      <c r="D219" s="5">
        <v>1</v>
      </c>
      <c r="E219" s="5">
        <v>0</v>
      </c>
      <c r="F219" s="5">
        <v>0</v>
      </c>
      <c r="G219" s="5">
        <v>0</v>
      </c>
      <c r="H219" s="5">
        <v>0</v>
      </c>
      <c r="I219" s="5">
        <f>'Salary and Rating'!L220</f>
        <v>0</v>
      </c>
      <c r="J219" s="5">
        <f>IFERROR(IF(VLOOKUP(I219,Inputs!$A$20:$G$29,3,FALSE)="Stipend Award",VLOOKUP(I219,Inputs!$A$7:$G$16,3,FALSE),0),0)</f>
        <v>0</v>
      </c>
      <c r="K219" s="5">
        <f>IFERROR(IF(VLOOKUP(I219,Inputs!$A$20:$G$29,4,FALSE)="Stipend Award",VLOOKUP(I219,Inputs!$A$7:$G$16,4,FALSE),0),0)</f>
        <v>0</v>
      </c>
      <c r="L219" s="5">
        <f>IFERROR(IF(F219=1,IF(VLOOKUP(I219,Inputs!$A$20:$G$29,5,FALSE)="Stipend Award",VLOOKUP(I219,Inputs!$A$7:$G$16,5,FALSE),0),0),0)</f>
        <v>0</v>
      </c>
      <c r="M219" s="5">
        <f>IFERROR(IF(G219=1,IF(VLOOKUP(I219,Inputs!$A$20:$G$29,6,FALSE)="Stipend Award",VLOOKUP(I219,Inputs!$A$7:$G$16,6,FALSE),0),0),0)</f>
        <v>0</v>
      </c>
      <c r="N219" s="5">
        <f>IFERROR(IF(H219=1,IF(VLOOKUP(I219,Inputs!$A$20:$G$29,7,FALSE)="Stipend Award",VLOOKUP(I219,Inputs!$A$7:$G$16,7,FALSE),0),0),0)</f>
        <v>0</v>
      </c>
      <c r="O219" s="5">
        <f>IFERROR(IF(VLOOKUP(I219,Inputs!$A$20:$G$29,3,FALSE)="Base Increase",VLOOKUP(I219,Inputs!$A$7:$G$16,3,FALSE),0),0)</f>
        <v>0</v>
      </c>
      <c r="P219" s="5">
        <f>IFERROR(IF(VLOOKUP(I219,Inputs!$A$20:$G$29,4,FALSE)="Base Increase",VLOOKUP(I219,Inputs!$A$7:$G$16,4,FALSE),0),0)</f>
        <v>0</v>
      </c>
      <c r="Q219" s="5">
        <f>IFERROR(IF(F219=1,IF(VLOOKUP(I219,Inputs!$A$20:$G$29,5,FALSE)="Base Increase",VLOOKUP(I219,Inputs!$A$7:$G$16,5,FALSE),0),0),0)</f>
        <v>0</v>
      </c>
      <c r="R219" s="5">
        <f>IFERROR(IF(G219=1,IF(VLOOKUP(I219,Inputs!$A$20:$G$29,6,FALSE)="Base Increase",VLOOKUP(I219,Inputs!$A$7:$G$16,6,FALSE),0),0),0)</f>
        <v>0</v>
      </c>
      <c r="S219" s="5">
        <f>IFERROR(IF(H219=1,IF(VLOOKUP(I219,Inputs!$A$20:$G$29,7,FALSE)="Base Increase",VLOOKUP(I219,Inputs!$A$7:$G$16,7,FALSE),0),0),0)</f>
        <v>0</v>
      </c>
      <c r="T219" s="5">
        <f t="shared" si="18"/>
        <v>0</v>
      </c>
      <c r="U219" s="5">
        <f t="shared" si="19"/>
        <v>0</v>
      </c>
      <c r="V219" s="5">
        <f t="shared" si="20"/>
        <v>0</v>
      </c>
      <c r="W219" s="5">
        <f t="shared" si="21"/>
        <v>0</v>
      </c>
      <c r="X219" s="5">
        <f>IF(AND(I219&lt;=4,V219&gt;Inputs!$B$32),MAX(C219,Inputs!$B$32),V219)</f>
        <v>0</v>
      </c>
      <c r="Y219" s="5">
        <f>IF(AND(I219&lt;=4,W219&gt;Inputs!$B$32),MAX(C219,Inputs!$B$32),W219)</f>
        <v>0</v>
      </c>
      <c r="Z219" s="5">
        <f>IF(AND(I219&lt;=7,X219&gt;Inputs!$B$33),MAX(C219,Inputs!$B$33),X219)</f>
        <v>0</v>
      </c>
      <c r="AA219" s="5">
        <f>IF(W219&gt;Inputs!$B$34,Inputs!$B$34,Y219)</f>
        <v>0</v>
      </c>
      <c r="AB219" s="5">
        <f>IF(Z219&gt;Inputs!$B$34,Inputs!$B$34,Z219)</f>
        <v>0</v>
      </c>
      <c r="AC219" s="5">
        <f>IF(AA219&gt;Inputs!$B$34,Inputs!$B$34,AA219)</f>
        <v>0</v>
      </c>
      <c r="AD219" s="11">
        <f t="shared" si="22"/>
        <v>0</v>
      </c>
      <c r="AE219" s="11">
        <f t="shared" si="23"/>
        <v>0</v>
      </c>
    </row>
    <row r="220" spans="1:31" x14ac:dyDescent="0.25">
      <c r="A220" s="1">
        <f>'Salary and Rating'!A221</f>
        <v>0</v>
      </c>
      <c r="B220" s="1">
        <f>'Salary and Rating'!B221</f>
        <v>0</v>
      </c>
      <c r="C220" s="13">
        <f>'2013-2014'!AD220</f>
        <v>0</v>
      </c>
      <c r="D220" s="5">
        <v>1</v>
      </c>
      <c r="E220" s="5">
        <v>0</v>
      </c>
      <c r="F220" s="5">
        <v>0</v>
      </c>
      <c r="G220" s="5">
        <v>0</v>
      </c>
      <c r="H220" s="5">
        <v>0</v>
      </c>
      <c r="I220" s="5">
        <f>'Salary and Rating'!L221</f>
        <v>0</v>
      </c>
      <c r="J220" s="5">
        <f>IFERROR(IF(VLOOKUP(I220,Inputs!$A$20:$G$29,3,FALSE)="Stipend Award",VLOOKUP(I220,Inputs!$A$7:$G$16,3,FALSE),0),0)</f>
        <v>0</v>
      </c>
      <c r="K220" s="5">
        <f>IFERROR(IF(VLOOKUP(I220,Inputs!$A$20:$G$29,4,FALSE)="Stipend Award",VLOOKUP(I220,Inputs!$A$7:$G$16,4,FALSE),0),0)</f>
        <v>0</v>
      </c>
      <c r="L220" s="5">
        <f>IFERROR(IF(F220=1,IF(VLOOKUP(I220,Inputs!$A$20:$G$29,5,FALSE)="Stipend Award",VLOOKUP(I220,Inputs!$A$7:$G$16,5,FALSE),0),0),0)</f>
        <v>0</v>
      </c>
      <c r="M220" s="5">
        <f>IFERROR(IF(G220=1,IF(VLOOKUP(I220,Inputs!$A$20:$G$29,6,FALSE)="Stipend Award",VLOOKUP(I220,Inputs!$A$7:$G$16,6,FALSE),0),0),0)</f>
        <v>0</v>
      </c>
      <c r="N220" s="5">
        <f>IFERROR(IF(H220=1,IF(VLOOKUP(I220,Inputs!$A$20:$G$29,7,FALSE)="Stipend Award",VLOOKUP(I220,Inputs!$A$7:$G$16,7,FALSE),0),0),0)</f>
        <v>0</v>
      </c>
      <c r="O220" s="5">
        <f>IFERROR(IF(VLOOKUP(I220,Inputs!$A$20:$G$29,3,FALSE)="Base Increase",VLOOKUP(I220,Inputs!$A$7:$G$16,3,FALSE),0),0)</f>
        <v>0</v>
      </c>
      <c r="P220" s="5">
        <f>IFERROR(IF(VLOOKUP(I220,Inputs!$A$20:$G$29,4,FALSE)="Base Increase",VLOOKUP(I220,Inputs!$A$7:$G$16,4,FALSE),0),0)</f>
        <v>0</v>
      </c>
      <c r="Q220" s="5">
        <f>IFERROR(IF(F220=1,IF(VLOOKUP(I220,Inputs!$A$20:$G$29,5,FALSE)="Base Increase",VLOOKUP(I220,Inputs!$A$7:$G$16,5,FALSE),0),0),0)</f>
        <v>0</v>
      </c>
      <c r="R220" s="5">
        <f>IFERROR(IF(G220=1,IF(VLOOKUP(I220,Inputs!$A$20:$G$29,6,FALSE)="Base Increase",VLOOKUP(I220,Inputs!$A$7:$G$16,6,FALSE),0),0),0)</f>
        <v>0</v>
      </c>
      <c r="S220" s="5">
        <f>IFERROR(IF(H220=1,IF(VLOOKUP(I220,Inputs!$A$20:$G$29,7,FALSE)="Base Increase",VLOOKUP(I220,Inputs!$A$7:$G$16,7,FALSE),0),0),0)</f>
        <v>0</v>
      </c>
      <c r="T220" s="5">
        <f t="shared" si="18"/>
        <v>0</v>
      </c>
      <c r="U220" s="5">
        <f t="shared" si="19"/>
        <v>0</v>
      </c>
      <c r="V220" s="5">
        <f t="shared" si="20"/>
        <v>0</v>
      </c>
      <c r="W220" s="5">
        <f t="shared" si="21"/>
        <v>0</v>
      </c>
      <c r="X220" s="5">
        <f>IF(AND(I220&lt;=4,V220&gt;Inputs!$B$32),MAX(C220,Inputs!$B$32),V220)</f>
        <v>0</v>
      </c>
      <c r="Y220" s="5">
        <f>IF(AND(I220&lt;=4,W220&gt;Inputs!$B$32),MAX(C220,Inputs!$B$32),W220)</f>
        <v>0</v>
      </c>
      <c r="Z220" s="5">
        <f>IF(AND(I220&lt;=7,X220&gt;Inputs!$B$33),MAX(C220,Inputs!$B$33),X220)</f>
        <v>0</v>
      </c>
      <c r="AA220" s="5">
        <f>IF(W220&gt;Inputs!$B$34,Inputs!$B$34,Y220)</f>
        <v>0</v>
      </c>
      <c r="AB220" s="5">
        <f>IF(Z220&gt;Inputs!$B$34,Inputs!$B$34,Z220)</f>
        <v>0</v>
      </c>
      <c r="AC220" s="5">
        <f>IF(AA220&gt;Inputs!$B$34,Inputs!$B$34,AA220)</f>
        <v>0</v>
      </c>
      <c r="AD220" s="11">
        <f t="shared" si="22"/>
        <v>0</v>
      </c>
      <c r="AE220" s="11">
        <f t="shared" si="23"/>
        <v>0</v>
      </c>
    </row>
    <row r="221" spans="1:31" x14ac:dyDescent="0.25">
      <c r="A221" s="1">
        <f>'Salary and Rating'!A222</f>
        <v>0</v>
      </c>
      <c r="B221" s="1">
        <f>'Salary and Rating'!B222</f>
        <v>0</v>
      </c>
      <c r="C221" s="13">
        <f>'2013-2014'!AD221</f>
        <v>0</v>
      </c>
      <c r="D221" s="5">
        <v>1</v>
      </c>
      <c r="E221" s="5">
        <v>0</v>
      </c>
      <c r="F221" s="5">
        <v>0</v>
      </c>
      <c r="G221" s="5">
        <v>0</v>
      </c>
      <c r="H221" s="5">
        <v>0</v>
      </c>
      <c r="I221" s="5">
        <f>'Salary and Rating'!L222</f>
        <v>0</v>
      </c>
      <c r="J221" s="5">
        <f>IFERROR(IF(VLOOKUP(I221,Inputs!$A$20:$G$29,3,FALSE)="Stipend Award",VLOOKUP(I221,Inputs!$A$7:$G$16,3,FALSE),0),0)</f>
        <v>0</v>
      </c>
      <c r="K221" s="5">
        <f>IFERROR(IF(VLOOKUP(I221,Inputs!$A$20:$G$29,4,FALSE)="Stipend Award",VLOOKUP(I221,Inputs!$A$7:$G$16,4,FALSE),0),0)</f>
        <v>0</v>
      </c>
      <c r="L221" s="5">
        <f>IFERROR(IF(F221=1,IF(VLOOKUP(I221,Inputs!$A$20:$G$29,5,FALSE)="Stipend Award",VLOOKUP(I221,Inputs!$A$7:$G$16,5,FALSE),0),0),0)</f>
        <v>0</v>
      </c>
      <c r="M221" s="5">
        <f>IFERROR(IF(G221=1,IF(VLOOKUP(I221,Inputs!$A$20:$G$29,6,FALSE)="Stipend Award",VLOOKUP(I221,Inputs!$A$7:$G$16,6,FALSE),0),0),0)</f>
        <v>0</v>
      </c>
      <c r="N221" s="5">
        <f>IFERROR(IF(H221=1,IF(VLOOKUP(I221,Inputs!$A$20:$G$29,7,FALSE)="Stipend Award",VLOOKUP(I221,Inputs!$A$7:$G$16,7,FALSE),0),0),0)</f>
        <v>0</v>
      </c>
      <c r="O221" s="5">
        <f>IFERROR(IF(VLOOKUP(I221,Inputs!$A$20:$G$29,3,FALSE)="Base Increase",VLOOKUP(I221,Inputs!$A$7:$G$16,3,FALSE),0),0)</f>
        <v>0</v>
      </c>
      <c r="P221" s="5">
        <f>IFERROR(IF(VLOOKUP(I221,Inputs!$A$20:$G$29,4,FALSE)="Base Increase",VLOOKUP(I221,Inputs!$A$7:$G$16,4,FALSE),0),0)</f>
        <v>0</v>
      </c>
      <c r="Q221" s="5">
        <f>IFERROR(IF(F221=1,IF(VLOOKUP(I221,Inputs!$A$20:$G$29,5,FALSE)="Base Increase",VLOOKUP(I221,Inputs!$A$7:$G$16,5,FALSE),0),0),0)</f>
        <v>0</v>
      </c>
      <c r="R221" s="5">
        <f>IFERROR(IF(G221=1,IF(VLOOKUP(I221,Inputs!$A$20:$G$29,6,FALSE)="Base Increase",VLOOKUP(I221,Inputs!$A$7:$G$16,6,FALSE),0),0),0)</f>
        <v>0</v>
      </c>
      <c r="S221" s="5">
        <f>IFERROR(IF(H221=1,IF(VLOOKUP(I221,Inputs!$A$20:$G$29,7,FALSE)="Base Increase",VLOOKUP(I221,Inputs!$A$7:$G$16,7,FALSE),0),0),0)</f>
        <v>0</v>
      </c>
      <c r="T221" s="5">
        <f t="shared" si="18"/>
        <v>0</v>
      </c>
      <c r="U221" s="5">
        <f t="shared" si="19"/>
        <v>0</v>
      </c>
      <c r="V221" s="5">
        <f t="shared" si="20"/>
        <v>0</v>
      </c>
      <c r="W221" s="5">
        <f t="shared" si="21"/>
        <v>0</v>
      </c>
      <c r="X221" s="5">
        <f>IF(AND(I221&lt;=4,V221&gt;Inputs!$B$32),MAX(C221,Inputs!$B$32),V221)</f>
        <v>0</v>
      </c>
      <c r="Y221" s="5">
        <f>IF(AND(I221&lt;=4,W221&gt;Inputs!$B$32),MAX(C221,Inputs!$B$32),W221)</f>
        <v>0</v>
      </c>
      <c r="Z221" s="5">
        <f>IF(AND(I221&lt;=7,X221&gt;Inputs!$B$33),MAX(C221,Inputs!$B$33),X221)</f>
        <v>0</v>
      </c>
      <c r="AA221" s="5">
        <f>IF(W221&gt;Inputs!$B$34,Inputs!$B$34,Y221)</f>
        <v>0</v>
      </c>
      <c r="AB221" s="5">
        <f>IF(Z221&gt;Inputs!$B$34,Inputs!$B$34,Z221)</f>
        <v>0</v>
      </c>
      <c r="AC221" s="5">
        <f>IF(AA221&gt;Inputs!$B$34,Inputs!$B$34,AA221)</f>
        <v>0</v>
      </c>
      <c r="AD221" s="11">
        <f t="shared" si="22"/>
        <v>0</v>
      </c>
      <c r="AE221" s="11">
        <f t="shared" si="23"/>
        <v>0</v>
      </c>
    </row>
    <row r="222" spans="1:31" x14ac:dyDescent="0.25">
      <c r="A222" s="1">
        <f>'Salary and Rating'!A223</f>
        <v>0</v>
      </c>
      <c r="B222" s="1">
        <f>'Salary and Rating'!B223</f>
        <v>0</v>
      </c>
      <c r="C222" s="13">
        <f>'2013-2014'!AD222</f>
        <v>0</v>
      </c>
      <c r="D222" s="5">
        <v>1</v>
      </c>
      <c r="E222" s="5">
        <v>0</v>
      </c>
      <c r="F222" s="5">
        <v>0</v>
      </c>
      <c r="G222" s="5">
        <v>0</v>
      </c>
      <c r="H222" s="5">
        <v>0</v>
      </c>
      <c r="I222" s="5">
        <f>'Salary and Rating'!L223</f>
        <v>0</v>
      </c>
      <c r="J222" s="5">
        <f>IFERROR(IF(VLOOKUP(I222,Inputs!$A$20:$G$29,3,FALSE)="Stipend Award",VLOOKUP(I222,Inputs!$A$7:$G$16,3,FALSE),0),0)</f>
        <v>0</v>
      </c>
      <c r="K222" s="5">
        <f>IFERROR(IF(VLOOKUP(I222,Inputs!$A$20:$G$29,4,FALSE)="Stipend Award",VLOOKUP(I222,Inputs!$A$7:$G$16,4,FALSE),0),0)</f>
        <v>0</v>
      </c>
      <c r="L222" s="5">
        <f>IFERROR(IF(F222=1,IF(VLOOKUP(I222,Inputs!$A$20:$G$29,5,FALSE)="Stipend Award",VLOOKUP(I222,Inputs!$A$7:$G$16,5,FALSE),0),0),0)</f>
        <v>0</v>
      </c>
      <c r="M222" s="5">
        <f>IFERROR(IF(G222=1,IF(VLOOKUP(I222,Inputs!$A$20:$G$29,6,FALSE)="Stipend Award",VLOOKUP(I222,Inputs!$A$7:$G$16,6,FALSE),0),0),0)</f>
        <v>0</v>
      </c>
      <c r="N222" s="5">
        <f>IFERROR(IF(H222=1,IF(VLOOKUP(I222,Inputs!$A$20:$G$29,7,FALSE)="Stipend Award",VLOOKUP(I222,Inputs!$A$7:$G$16,7,FALSE),0),0),0)</f>
        <v>0</v>
      </c>
      <c r="O222" s="5">
        <f>IFERROR(IF(VLOOKUP(I222,Inputs!$A$20:$G$29,3,FALSE)="Base Increase",VLOOKUP(I222,Inputs!$A$7:$G$16,3,FALSE),0),0)</f>
        <v>0</v>
      </c>
      <c r="P222" s="5">
        <f>IFERROR(IF(VLOOKUP(I222,Inputs!$A$20:$G$29,4,FALSE)="Base Increase",VLOOKUP(I222,Inputs!$A$7:$G$16,4,FALSE),0),0)</f>
        <v>0</v>
      </c>
      <c r="Q222" s="5">
        <f>IFERROR(IF(F222=1,IF(VLOOKUP(I222,Inputs!$A$20:$G$29,5,FALSE)="Base Increase",VLOOKUP(I222,Inputs!$A$7:$G$16,5,FALSE),0),0),0)</f>
        <v>0</v>
      </c>
      <c r="R222" s="5">
        <f>IFERROR(IF(G222=1,IF(VLOOKUP(I222,Inputs!$A$20:$G$29,6,FALSE)="Base Increase",VLOOKUP(I222,Inputs!$A$7:$G$16,6,FALSE),0),0),0)</f>
        <v>0</v>
      </c>
      <c r="S222" s="5">
        <f>IFERROR(IF(H222=1,IF(VLOOKUP(I222,Inputs!$A$20:$G$29,7,FALSE)="Base Increase",VLOOKUP(I222,Inputs!$A$7:$G$16,7,FALSE),0),0),0)</f>
        <v>0</v>
      </c>
      <c r="T222" s="5">
        <f t="shared" si="18"/>
        <v>0</v>
      </c>
      <c r="U222" s="5">
        <f t="shared" si="19"/>
        <v>0</v>
      </c>
      <c r="V222" s="5">
        <f t="shared" si="20"/>
        <v>0</v>
      </c>
      <c r="W222" s="5">
        <f t="shared" si="21"/>
        <v>0</v>
      </c>
      <c r="X222" s="5">
        <f>IF(AND(I222&lt;=4,V222&gt;Inputs!$B$32),MAX(C222,Inputs!$B$32),V222)</f>
        <v>0</v>
      </c>
      <c r="Y222" s="5">
        <f>IF(AND(I222&lt;=4,W222&gt;Inputs!$B$32),MAX(C222,Inputs!$B$32),W222)</f>
        <v>0</v>
      </c>
      <c r="Z222" s="5">
        <f>IF(AND(I222&lt;=7,X222&gt;Inputs!$B$33),MAX(C222,Inputs!$B$33),X222)</f>
        <v>0</v>
      </c>
      <c r="AA222" s="5">
        <f>IF(W222&gt;Inputs!$B$34,Inputs!$B$34,Y222)</f>
        <v>0</v>
      </c>
      <c r="AB222" s="5">
        <f>IF(Z222&gt;Inputs!$B$34,Inputs!$B$34,Z222)</f>
        <v>0</v>
      </c>
      <c r="AC222" s="5">
        <f>IF(AA222&gt;Inputs!$B$34,Inputs!$B$34,AA222)</f>
        <v>0</v>
      </c>
      <c r="AD222" s="11">
        <f t="shared" si="22"/>
        <v>0</v>
      </c>
      <c r="AE222" s="11">
        <f t="shared" si="23"/>
        <v>0</v>
      </c>
    </row>
    <row r="223" spans="1:31" x14ac:dyDescent="0.25">
      <c r="A223" s="1">
        <f>'Salary and Rating'!A224</f>
        <v>0</v>
      </c>
      <c r="B223" s="1">
        <f>'Salary and Rating'!B224</f>
        <v>0</v>
      </c>
      <c r="C223" s="13">
        <f>'2013-2014'!AD223</f>
        <v>0</v>
      </c>
      <c r="D223" s="5">
        <v>1</v>
      </c>
      <c r="E223" s="5">
        <v>0</v>
      </c>
      <c r="F223" s="5">
        <v>0</v>
      </c>
      <c r="G223" s="5">
        <v>0</v>
      </c>
      <c r="H223" s="5">
        <v>0</v>
      </c>
      <c r="I223" s="5">
        <f>'Salary and Rating'!L224</f>
        <v>0</v>
      </c>
      <c r="J223" s="5">
        <f>IFERROR(IF(VLOOKUP(I223,Inputs!$A$20:$G$29,3,FALSE)="Stipend Award",VLOOKUP(I223,Inputs!$A$7:$G$16,3,FALSE),0),0)</f>
        <v>0</v>
      </c>
      <c r="K223" s="5">
        <f>IFERROR(IF(VLOOKUP(I223,Inputs!$A$20:$G$29,4,FALSE)="Stipend Award",VLOOKUP(I223,Inputs!$A$7:$G$16,4,FALSE),0),0)</f>
        <v>0</v>
      </c>
      <c r="L223" s="5">
        <f>IFERROR(IF(F223=1,IF(VLOOKUP(I223,Inputs!$A$20:$G$29,5,FALSE)="Stipend Award",VLOOKUP(I223,Inputs!$A$7:$G$16,5,FALSE),0),0),0)</f>
        <v>0</v>
      </c>
      <c r="M223" s="5">
        <f>IFERROR(IF(G223=1,IF(VLOOKUP(I223,Inputs!$A$20:$G$29,6,FALSE)="Stipend Award",VLOOKUP(I223,Inputs!$A$7:$G$16,6,FALSE),0),0),0)</f>
        <v>0</v>
      </c>
      <c r="N223" s="5">
        <f>IFERROR(IF(H223=1,IF(VLOOKUP(I223,Inputs!$A$20:$G$29,7,FALSE)="Stipend Award",VLOOKUP(I223,Inputs!$A$7:$G$16,7,FALSE),0),0),0)</f>
        <v>0</v>
      </c>
      <c r="O223" s="5">
        <f>IFERROR(IF(VLOOKUP(I223,Inputs!$A$20:$G$29,3,FALSE)="Base Increase",VLOOKUP(I223,Inputs!$A$7:$G$16,3,FALSE),0),0)</f>
        <v>0</v>
      </c>
      <c r="P223" s="5">
        <f>IFERROR(IF(VLOOKUP(I223,Inputs!$A$20:$G$29,4,FALSE)="Base Increase",VLOOKUP(I223,Inputs!$A$7:$G$16,4,FALSE),0),0)</f>
        <v>0</v>
      </c>
      <c r="Q223" s="5">
        <f>IFERROR(IF(F223=1,IF(VLOOKUP(I223,Inputs!$A$20:$G$29,5,FALSE)="Base Increase",VLOOKUP(I223,Inputs!$A$7:$G$16,5,FALSE),0),0),0)</f>
        <v>0</v>
      </c>
      <c r="R223" s="5">
        <f>IFERROR(IF(G223=1,IF(VLOOKUP(I223,Inputs!$A$20:$G$29,6,FALSE)="Base Increase",VLOOKUP(I223,Inputs!$A$7:$G$16,6,FALSE),0),0),0)</f>
        <v>0</v>
      </c>
      <c r="S223" s="5">
        <f>IFERROR(IF(H223=1,IF(VLOOKUP(I223,Inputs!$A$20:$G$29,7,FALSE)="Base Increase",VLOOKUP(I223,Inputs!$A$7:$G$16,7,FALSE),0),0),0)</f>
        <v>0</v>
      </c>
      <c r="T223" s="5">
        <f t="shared" si="18"/>
        <v>0</v>
      </c>
      <c r="U223" s="5">
        <f t="shared" si="19"/>
        <v>0</v>
      </c>
      <c r="V223" s="5">
        <f t="shared" si="20"/>
        <v>0</v>
      </c>
      <c r="W223" s="5">
        <f t="shared" si="21"/>
        <v>0</v>
      </c>
      <c r="X223" s="5">
        <f>IF(AND(I223&lt;=4,V223&gt;Inputs!$B$32),MAX(C223,Inputs!$B$32),V223)</f>
        <v>0</v>
      </c>
      <c r="Y223" s="5">
        <f>IF(AND(I223&lt;=4,W223&gt;Inputs!$B$32),MAX(C223,Inputs!$B$32),W223)</f>
        <v>0</v>
      </c>
      <c r="Z223" s="5">
        <f>IF(AND(I223&lt;=7,X223&gt;Inputs!$B$33),MAX(C223,Inputs!$B$33),X223)</f>
        <v>0</v>
      </c>
      <c r="AA223" s="5">
        <f>IF(W223&gt;Inputs!$B$34,Inputs!$B$34,Y223)</f>
        <v>0</v>
      </c>
      <c r="AB223" s="5">
        <f>IF(Z223&gt;Inputs!$B$34,Inputs!$B$34,Z223)</f>
        <v>0</v>
      </c>
      <c r="AC223" s="5">
        <f>IF(AA223&gt;Inputs!$B$34,Inputs!$B$34,AA223)</f>
        <v>0</v>
      </c>
      <c r="AD223" s="11">
        <f t="shared" si="22"/>
        <v>0</v>
      </c>
      <c r="AE223" s="11">
        <f t="shared" si="23"/>
        <v>0</v>
      </c>
    </row>
    <row r="224" spans="1:31" x14ac:dyDescent="0.25">
      <c r="A224" s="1">
        <f>'Salary and Rating'!A225</f>
        <v>0</v>
      </c>
      <c r="B224" s="1">
        <f>'Salary and Rating'!B225</f>
        <v>0</v>
      </c>
      <c r="C224" s="13">
        <f>'2013-2014'!AD224</f>
        <v>0</v>
      </c>
      <c r="D224" s="5">
        <v>1</v>
      </c>
      <c r="E224" s="5">
        <v>0</v>
      </c>
      <c r="F224" s="5">
        <v>0</v>
      </c>
      <c r="G224" s="5">
        <v>0</v>
      </c>
      <c r="H224" s="5">
        <v>0</v>
      </c>
      <c r="I224" s="5">
        <f>'Salary and Rating'!L225</f>
        <v>0</v>
      </c>
      <c r="J224" s="5">
        <f>IFERROR(IF(VLOOKUP(I224,Inputs!$A$20:$G$29,3,FALSE)="Stipend Award",VLOOKUP(I224,Inputs!$A$7:$G$16,3,FALSE),0),0)</f>
        <v>0</v>
      </c>
      <c r="K224" s="5">
        <f>IFERROR(IF(VLOOKUP(I224,Inputs!$A$20:$G$29,4,FALSE)="Stipend Award",VLOOKUP(I224,Inputs!$A$7:$G$16,4,FALSE),0),0)</f>
        <v>0</v>
      </c>
      <c r="L224" s="5">
        <f>IFERROR(IF(F224=1,IF(VLOOKUP(I224,Inputs!$A$20:$G$29,5,FALSE)="Stipend Award",VLOOKUP(I224,Inputs!$A$7:$G$16,5,FALSE),0),0),0)</f>
        <v>0</v>
      </c>
      <c r="M224" s="5">
        <f>IFERROR(IF(G224=1,IF(VLOOKUP(I224,Inputs!$A$20:$G$29,6,FALSE)="Stipend Award",VLOOKUP(I224,Inputs!$A$7:$G$16,6,FALSE),0),0),0)</f>
        <v>0</v>
      </c>
      <c r="N224" s="5">
        <f>IFERROR(IF(H224=1,IF(VLOOKUP(I224,Inputs!$A$20:$G$29,7,FALSE)="Stipend Award",VLOOKUP(I224,Inputs!$A$7:$G$16,7,FALSE),0),0),0)</f>
        <v>0</v>
      </c>
      <c r="O224" s="5">
        <f>IFERROR(IF(VLOOKUP(I224,Inputs!$A$20:$G$29,3,FALSE)="Base Increase",VLOOKUP(I224,Inputs!$A$7:$G$16,3,FALSE),0),0)</f>
        <v>0</v>
      </c>
      <c r="P224" s="5">
        <f>IFERROR(IF(VLOOKUP(I224,Inputs!$A$20:$G$29,4,FALSE)="Base Increase",VLOOKUP(I224,Inputs!$A$7:$G$16,4,FALSE),0),0)</f>
        <v>0</v>
      </c>
      <c r="Q224" s="5">
        <f>IFERROR(IF(F224=1,IF(VLOOKUP(I224,Inputs!$A$20:$G$29,5,FALSE)="Base Increase",VLOOKUP(I224,Inputs!$A$7:$G$16,5,FALSE),0),0),0)</f>
        <v>0</v>
      </c>
      <c r="R224" s="5">
        <f>IFERROR(IF(G224=1,IF(VLOOKUP(I224,Inputs!$A$20:$G$29,6,FALSE)="Base Increase",VLOOKUP(I224,Inputs!$A$7:$G$16,6,FALSE),0),0),0)</f>
        <v>0</v>
      </c>
      <c r="S224" s="5">
        <f>IFERROR(IF(H224=1,IF(VLOOKUP(I224,Inputs!$A$20:$G$29,7,FALSE)="Base Increase",VLOOKUP(I224,Inputs!$A$7:$G$16,7,FALSE),0),0),0)</f>
        <v>0</v>
      </c>
      <c r="T224" s="5">
        <f t="shared" si="18"/>
        <v>0</v>
      </c>
      <c r="U224" s="5">
        <f t="shared" si="19"/>
        <v>0</v>
      </c>
      <c r="V224" s="5">
        <f t="shared" si="20"/>
        <v>0</v>
      </c>
      <c r="W224" s="5">
        <f t="shared" si="21"/>
        <v>0</v>
      </c>
      <c r="X224" s="5">
        <f>IF(AND(I224&lt;=4,V224&gt;Inputs!$B$32),MAX(C224,Inputs!$B$32),V224)</f>
        <v>0</v>
      </c>
      <c r="Y224" s="5">
        <f>IF(AND(I224&lt;=4,W224&gt;Inputs!$B$32),MAX(C224,Inputs!$B$32),W224)</f>
        <v>0</v>
      </c>
      <c r="Z224" s="5">
        <f>IF(AND(I224&lt;=7,X224&gt;Inputs!$B$33),MAX(C224,Inputs!$B$33),X224)</f>
        <v>0</v>
      </c>
      <c r="AA224" s="5">
        <f>IF(W224&gt;Inputs!$B$34,Inputs!$B$34,Y224)</f>
        <v>0</v>
      </c>
      <c r="AB224" s="5">
        <f>IF(Z224&gt;Inputs!$B$34,Inputs!$B$34,Z224)</f>
        <v>0</v>
      </c>
      <c r="AC224" s="5">
        <f>IF(AA224&gt;Inputs!$B$34,Inputs!$B$34,AA224)</f>
        <v>0</v>
      </c>
      <c r="AD224" s="11">
        <f t="shared" si="22"/>
        <v>0</v>
      </c>
      <c r="AE224" s="11">
        <f t="shared" si="23"/>
        <v>0</v>
      </c>
    </row>
    <row r="225" spans="1:31" x14ac:dyDescent="0.25">
      <c r="A225" s="1">
        <f>'Salary and Rating'!A226</f>
        <v>0</v>
      </c>
      <c r="B225" s="1">
        <f>'Salary and Rating'!B226</f>
        <v>0</v>
      </c>
      <c r="C225" s="13">
        <f>'2013-2014'!AD225</f>
        <v>0</v>
      </c>
      <c r="D225" s="5">
        <v>1</v>
      </c>
      <c r="E225" s="5">
        <v>0</v>
      </c>
      <c r="F225" s="5">
        <v>0</v>
      </c>
      <c r="G225" s="5">
        <v>0</v>
      </c>
      <c r="H225" s="5">
        <v>0</v>
      </c>
      <c r="I225" s="5">
        <f>'Salary and Rating'!L226</f>
        <v>0</v>
      </c>
      <c r="J225" s="5">
        <f>IFERROR(IF(VLOOKUP(I225,Inputs!$A$20:$G$29,3,FALSE)="Stipend Award",VLOOKUP(I225,Inputs!$A$7:$G$16,3,FALSE),0),0)</f>
        <v>0</v>
      </c>
      <c r="K225" s="5">
        <f>IFERROR(IF(VLOOKUP(I225,Inputs!$A$20:$G$29,4,FALSE)="Stipend Award",VLOOKUP(I225,Inputs!$A$7:$G$16,4,FALSE),0),0)</f>
        <v>0</v>
      </c>
      <c r="L225" s="5">
        <f>IFERROR(IF(F225=1,IF(VLOOKUP(I225,Inputs!$A$20:$G$29,5,FALSE)="Stipend Award",VLOOKUP(I225,Inputs!$A$7:$G$16,5,FALSE),0),0),0)</f>
        <v>0</v>
      </c>
      <c r="M225" s="5">
        <f>IFERROR(IF(G225=1,IF(VLOOKUP(I225,Inputs!$A$20:$G$29,6,FALSE)="Stipend Award",VLOOKUP(I225,Inputs!$A$7:$G$16,6,FALSE),0),0),0)</f>
        <v>0</v>
      </c>
      <c r="N225" s="5">
        <f>IFERROR(IF(H225=1,IF(VLOOKUP(I225,Inputs!$A$20:$G$29,7,FALSE)="Stipend Award",VLOOKUP(I225,Inputs!$A$7:$G$16,7,FALSE),0),0),0)</f>
        <v>0</v>
      </c>
      <c r="O225" s="5">
        <f>IFERROR(IF(VLOOKUP(I225,Inputs!$A$20:$G$29,3,FALSE)="Base Increase",VLOOKUP(I225,Inputs!$A$7:$G$16,3,FALSE),0),0)</f>
        <v>0</v>
      </c>
      <c r="P225" s="5">
        <f>IFERROR(IF(VLOOKUP(I225,Inputs!$A$20:$G$29,4,FALSE)="Base Increase",VLOOKUP(I225,Inputs!$A$7:$G$16,4,FALSE),0),0)</f>
        <v>0</v>
      </c>
      <c r="Q225" s="5">
        <f>IFERROR(IF(F225=1,IF(VLOOKUP(I225,Inputs!$A$20:$G$29,5,FALSE)="Base Increase",VLOOKUP(I225,Inputs!$A$7:$G$16,5,FALSE),0),0),0)</f>
        <v>0</v>
      </c>
      <c r="R225" s="5">
        <f>IFERROR(IF(G225=1,IF(VLOOKUP(I225,Inputs!$A$20:$G$29,6,FALSE)="Base Increase",VLOOKUP(I225,Inputs!$A$7:$G$16,6,FALSE),0),0),0)</f>
        <v>0</v>
      </c>
      <c r="S225" s="5">
        <f>IFERROR(IF(H225=1,IF(VLOOKUP(I225,Inputs!$A$20:$G$29,7,FALSE)="Base Increase",VLOOKUP(I225,Inputs!$A$7:$G$16,7,FALSE),0),0),0)</f>
        <v>0</v>
      </c>
      <c r="T225" s="5">
        <f t="shared" si="18"/>
        <v>0</v>
      </c>
      <c r="U225" s="5">
        <f t="shared" si="19"/>
        <v>0</v>
      </c>
      <c r="V225" s="5">
        <f t="shared" si="20"/>
        <v>0</v>
      </c>
      <c r="W225" s="5">
        <f t="shared" si="21"/>
        <v>0</v>
      </c>
      <c r="X225" s="5">
        <f>IF(AND(I225&lt;=4,V225&gt;Inputs!$B$32),MAX(C225,Inputs!$B$32),V225)</f>
        <v>0</v>
      </c>
      <c r="Y225" s="5">
        <f>IF(AND(I225&lt;=4,W225&gt;Inputs!$B$32),MAX(C225,Inputs!$B$32),W225)</f>
        <v>0</v>
      </c>
      <c r="Z225" s="5">
        <f>IF(AND(I225&lt;=7,X225&gt;Inputs!$B$33),MAX(C225,Inputs!$B$33),X225)</f>
        <v>0</v>
      </c>
      <c r="AA225" s="5">
        <f>IF(W225&gt;Inputs!$B$34,Inputs!$B$34,Y225)</f>
        <v>0</v>
      </c>
      <c r="AB225" s="5">
        <f>IF(Z225&gt;Inputs!$B$34,Inputs!$B$34,Z225)</f>
        <v>0</v>
      </c>
      <c r="AC225" s="5">
        <f>IF(AA225&gt;Inputs!$B$34,Inputs!$B$34,AA225)</f>
        <v>0</v>
      </c>
      <c r="AD225" s="11">
        <f t="shared" si="22"/>
        <v>0</v>
      </c>
      <c r="AE225" s="11">
        <f t="shared" si="23"/>
        <v>0</v>
      </c>
    </row>
    <row r="226" spans="1:31" x14ac:dyDescent="0.25">
      <c r="A226" s="1">
        <f>'Salary and Rating'!A227</f>
        <v>0</v>
      </c>
      <c r="B226" s="1">
        <f>'Salary and Rating'!B227</f>
        <v>0</v>
      </c>
      <c r="C226" s="13">
        <f>'2013-2014'!AD226</f>
        <v>0</v>
      </c>
      <c r="D226" s="5">
        <v>1</v>
      </c>
      <c r="E226" s="5">
        <v>0</v>
      </c>
      <c r="F226" s="5">
        <v>0</v>
      </c>
      <c r="G226" s="5">
        <v>0</v>
      </c>
      <c r="H226" s="5">
        <v>0</v>
      </c>
      <c r="I226" s="5">
        <f>'Salary and Rating'!L227</f>
        <v>0</v>
      </c>
      <c r="J226" s="5">
        <f>IFERROR(IF(VLOOKUP(I226,Inputs!$A$20:$G$29,3,FALSE)="Stipend Award",VLOOKUP(I226,Inputs!$A$7:$G$16,3,FALSE),0),0)</f>
        <v>0</v>
      </c>
      <c r="K226" s="5">
        <f>IFERROR(IF(VLOOKUP(I226,Inputs!$A$20:$G$29,4,FALSE)="Stipend Award",VLOOKUP(I226,Inputs!$A$7:$G$16,4,FALSE),0),0)</f>
        <v>0</v>
      </c>
      <c r="L226" s="5">
        <f>IFERROR(IF(F226=1,IF(VLOOKUP(I226,Inputs!$A$20:$G$29,5,FALSE)="Stipend Award",VLOOKUP(I226,Inputs!$A$7:$G$16,5,FALSE),0),0),0)</f>
        <v>0</v>
      </c>
      <c r="M226" s="5">
        <f>IFERROR(IF(G226=1,IF(VLOOKUP(I226,Inputs!$A$20:$G$29,6,FALSE)="Stipend Award",VLOOKUP(I226,Inputs!$A$7:$G$16,6,FALSE),0),0),0)</f>
        <v>0</v>
      </c>
      <c r="N226" s="5">
        <f>IFERROR(IF(H226=1,IF(VLOOKUP(I226,Inputs!$A$20:$G$29,7,FALSE)="Stipend Award",VLOOKUP(I226,Inputs!$A$7:$G$16,7,FALSE),0),0),0)</f>
        <v>0</v>
      </c>
      <c r="O226" s="5">
        <f>IFERROR(IF(VLOOKUP(I226,Inputs!$A$20:$G$29,3,FALSE)="Base Increase",VLOOKUP(I226,Inputs!$A$7:$G$16,3,FALSE),0),0)</f>
        <v>0</v>
      </c>
      <c r="P226" s="5">
        <f>IFERROR(IF(VLOOKUP(I226,Inputs!$A$20:$G$29,4,FALSE)="Base Increase",VLOOKUP(I226,Inputs!$A$7:$G$16,4,FALSE),0),0)</f>
        <v>0</v>
      </c>
      <c r="Q226" s="5">
        <f>IFERROR(IF(F226=1,IF(VLOOKUP(I226,Inputs!$A$20:$G$29,5,FALSE)="Base Increase",VLOOKUP(I226,Inputs!$A$7:$G$16,5,FALSE),0),0),0)</f>
        <v>0</v>
      </c>
      <c r="R226" s="5">
        <f>IFERROR(IF(G226=1,IF(VLOOKUP(I226,Inputs!$A$20:$G$29,6,FALSE)="Base Increase",VLOOKUP(I226,Inputs!$A$7:$G$16,6,FALSE),0),0),0)</f>
        <v>0</v>
      </c>
      <c r="S226" s="5">
        <f>IFERROR(IF(H226=1,IF(VLOOKUP(I226,Inputs!$A$20:$G$29,7,FALSE)="Base Increase",VLOOKUP(I226,Inputs!$A$7:$G$16,7,FALSE),0),0),0)</f>
        <v>0</v>
      </c>
      <c r="T226" s="5">
        <f t="shared" si="18"/>
        <v>0</v>
      </c>
      <c r="U226" s="5">
        <f t="shared" si="19"/>
        <v>0</v>
      </c>
      <c r="V226" s="5">
        <f t="shared" si="20"/>
        <v>0</v>
      </c>
      <c r="W226" s="5">
        <f t="shared" si="21"/>
        <v>0</v>
      </c>
      <c r="X226" s="5">
        <f>IF(AND(I226&lt;=4,V226&gt;Inputs!$B$32),MAX(C226,Inputs!$B$32),V226)</f>
        <v>0</v>
      </c>
      <c r="Y226" s="5">
        <f>IF(AND(I226&lt;=4,W226&gt;Inputs!$B$32),MAX(C226,Inputs!$B$32),W226)</f>
        <v>0</v>
      </c>
      <c r="Z226" s="5">
        <f>IF(AND(I226&lt;=7,X226&gt;Inputs!$B$33),MAX(C226,Inputs!$B$33),X226)</f>
        <v>0</v>
      </c>
      <c r="AA226" s="5">
        <f>IF(W226&gt;Inputs!$B$34,Inputs!$B$34,Y226)</f>
        <v>0</v>
      </c>
      <c r="AB226" s="5">
        <f>IF(Z226&gt;Inputs!$B$34,Inputs!$B$34,Z226)</f>
        <v>0</v>
      </c>
      <c r="AC226" s="5">
        <f>IF(AA226&gt;Inputs!$B$34,Inputs!$B$34,AA226)</f>
        <v>0</v>
      </c>
      <c r="AD226" s="11">
        <f t="shared" si="22"/>
        <v>0</v>
      </c>
      <c r="AE226" s="11">
        <f t="shared" si="23"/>
        <v>0</v>
      </c>
    </row>
    <row r="227" spans="1:31" x14ac:dyDescent="0.25">
      <c r="A227" s="1">
        <f>'Salary and Rating'!A228</f>
        <v>0</v>
      </c>
      <c r="B227" s="1">
        <f>'Salary and Rating'!B228</f>
        <v>0</v>
      </c>
      <c r="C227" s="13">
        <f>'2013-2014'!AD227</f>
        <v>0</v>
      </c>
      <c r="D227" s="5">
        <v>1</v>
      </c>
      <c r="E227" s="5">
        <v>0</v>
      </c>
      <c r="F227" s="5">
        <v>0</v>
      </c>
      <c r="G227" s="5">
        <v>0</v>
      </c>
      <c r="H227" s="5">
        <v>0</v>
      </c>
      <c r="I227" s="5">
        <f>'Salary and Rating'!L228</f>
        <v>0</v>
      </c>
      <c r="J227" s="5">
        <f>IFERROR(IF(VLOOKUP(I227,Inputs!$A$20:$G$29,3,FALSE)="Stipend Award",VLOOKUP(I227,Inputs!$A$7:$G$16,3,FALSE),0),0)</f>
        <v>0</v>
      </c>
      <c r="K227" s="5">
        <f>IFERROR(IF(VLOOKUP(I227,Inputs!$A$20:$G$29,4,FALSE)="Stipend Award",VLOOKUP(I227,Inputs!$A$7:$G$16,4,FALSE),0),0)</f>
        <v>0</v>
      </c>
      <c r="L227" s="5">
        <f>IFERROR(IF(F227=1,IF(VLOOKUP(I227,Inputs!$A$20:$G$29,5,FALSE)="Stipend Award",VLOOKUP(I227,Inputs!$A$7:$G$16,5,FALSE),0),0),0)</f>
        <v>0</v>
      </c>
      <c r="M227" s="5">
        <f>IFERROR(IF(G227=1,IF(VLOOKUP(I227,Inputs!$A$20:$G$29,6,FALSE)="Stipend Award",VLOOKUP(I227,Inputs!$A$7:$G$16,6,FALSE),0),0),0)</f>
        <v>0</v>
      </c>
      <c r="N227" s="5">
        <f>IFERROR(IF(H227=1,IF(VLOOKUP(I227,Inputs!$A$20:$G$29,7,FALSE)="Stipend Award",VLOOKUP(I227,Inputs!$A$7:$G$16,7,FALSE),0),0),0)</f>
        <v>0</v>
      </c>
      <c r="O227" s="5">
        <f>IFERROR(IF(VLOOKUP(I227,Inputs!$A$20:$G$29,3,FALSE)="Base Increase",VLOOKUP(I227,Inputs!$A$7:$G$16,3,FALSE),0),0)</f>
        <v>0</v>
      </c>
      <c r="P227" s="5">
        <f>IFERROR(IF(VLOOKUP(I227,Inputs!$A$20:$G$29,4,FALSE)="Base Increase",VLOOKUP(I227,Inputs!$A$7:$G$16,4,FALSE),0),0)</f>
        <v>0</v>
      </c>
      <c r="Q227" s="5">
        <f>IFERROR(IF(F227=1,IF(VLOOKUP(I227,Inputs!$A$20:$G$29,5,FALSE)="Base Increase",VLOOKUP(I227,Inputs!$A$7:$G$16,5,FALSE),0),0),0)</f>
        <v>0</v>
      </c>
      <c r="R227" s="5">
        <f>IFERROR(IF(G227=1,IF(VLOOKUP(I227,Inputs!$A$20:$G$29,6,FALSE)="Base Increase",VLOOKUP(I227,Inputs!$A$7:$G$16,6,FALSE),0),0),0)</f>
        <v>0</v>
      </c>
      <c r="S227" s="5">
        <f>IFERROR(IF(H227=1,IF(VLOOKUP(I227,Inputs!$A$20:$G$29,7,FALSE)="Base Increase",VLOOKUP(I227,Inputs!$A$7:$G$16,7,FALSE),0),0),0)</f>
        <v>0</v>
      </c>
      <c r="T227" s="5">
        <f t="shared" si="18"/>
        <v>0</v>
      </c>
      <c r="U227" s="5">
        <f t="shared" si="19"/>
        <v>0</v>
      </c>
      <c r="V227" s="5">
        <f t="shared" si="20"/>
        <v>0</v>
      </c>
      <c r="W227" s="5">
        <f t="shared" si="21"/>
        <v>0</v>
      </c>
      <c r="X227" s="5">
        <f>IF(AND(I227&lt;=4,V227&gt;Inputs!$B$32),MAX(C227,Inputs!$B$32),V227)</f>
        <v>0</v>
      </c>
      <c r="Y227" s="5">
        <f>IF(AND(I227&lt;=4,W227&gt;Inputs!$B$32),MAX(C227,Inputs!$B$32),W227)</f>
        <v>0</v>
      </c>
      <c r="Z227" s="5">
        <f>IF(AND(I227&lt;=7,X227&gt;Inputs!$B$33),MAX(C227,Inputs!$B$33),X227)</f>
        <v>0</v>
      </c>
      <c r="AA227" s="5">
        <f>IF(W227&gt;Inputs!$B$34,Inputs!$B$34,Y227)</f>
        <v>0</v>
      </c>
      <c r="AB227" s="5">
        <f>IF(Z227&gt;Inputs!$B$34,Inputs!$B$34,Z227)</f>
        <v>0</v>
      </c>
      <c r="AC227" s="5">
        <f>IF(AA227&gt;Inputs!$B$34,Inputs!$B$34,AA227)</f>
        <v>0</v>
      </c>
      <c r="AD227" s="11">
        <f t="shared" si="22"/>
        <v>0</v>
      </c>
      <c r="AE227" s="11">
        <f t="shared" si="23"/>
        <v>0</v>
      </c>
    </row>
    <row r="228" spans="1:31" x14ac:dyDescent="0.25">
      <c r="A228" s="1">
        <f>'Salary and Rating'!A229</f>
        <v>0</v>
      </c>
      <c r="B228" s="1">
        <f>'Salary and Rating'!B229</f>
        <v>0</v>
      </c>
      <c r="C228" s="13">
        <f>'2013-2014'!AD228</f>
        <v>0</v>
      </c>
      <c r="D228" s="5">
        <v>1</v>
      </c>
      <c r="E228" s="5">
        <v>0</v>
      </c>
      <c r="F228" s="5">
        <v>0</v>
      </c>
      <c r="G228" s="5">
        <v>0</v>
      </c>
      <c r="H228" s="5">
        <v>0</v>
      </c>
      <c r="I228" s="5">
        <f>'Salary and Rating'!L229</f>
        <v>0</v>
      </c>
      <c r="J228" s="5">
        <f>IFERROR(IF(VLOOKUP(I228,Inputs!$A$20:$G$29,3,FALSE)="Stipend Award",VLOOKUP(I228,Inputs!$A$7:$G$16,3,FALSE),0),0)</f>
        <v>0</v>
      </c>
      <c r="K228" s="5">
        <f>IFERROR(IF(VLOOKUP(I228,Inputs!$A$20:$G$29,4,FALSE)="Stipend Award",VLOOKUP(I228,Inputs!$A$7:$G$16,4,FALSE),0),0)</f>
        <v>0</v>
      </c>
      <c r="L228" s="5">
        <f>IFERROR(IF(F228=1,IF(VLOOKUP(I228,Inputs!$A$20:$G$29,5,FALSE)="Stipend Award",VLOOKUP(I228,Inputs!$A$7:$G$16,5,FALSE),0),0),0)</f>
        <v>0</v>
      </c>
      <c r="M228" s="5">
        <f>IFERROR(IF(G228=1,IF(VLOOKUP(I228,Inputs!$A$20:$G$29,6,FALSE)="Stipend Award",VLOOKUP(I228,Inputs!$A$7:$G$16,6,FALSE),0),0),0)</f>
        <v>0</v>
      </c>
      <c r="N228" s="5">
        <f>IFERROR(IF(H228=1,IF(VLOOKUP(I228,Inputs!$A$20:$G$29,7,FALSE)="Stipend Award",VLOOKUP(I228,Inputs!$A$7:$G$16,7,FALSE),0),0),0)</f>
        <v>0</v>
      </c>
      <c r="O228" s="5">
        <f>IFERROR(IF(VLOOKUP(I228,Inputs!$A$20:$G$29,3,FALSE)="Base Increase",VLOOKUP(I228,Inputs!$A$7:$G$16,3,FALSE),0),0)</f>
        <v>0</v>
      </c>
      <c r="P228" s="5">
        <f>IFERROR(IF(VLOOKUP(I228,Inputs!$A$20:$G$29,4,FALSE)="Base Increase",VLOOKUP(I228,Inputs!$A$7:$G$16,4,FALSE),0),0)</f>
        <v>0</v>
      </c>
      <c r="Q228" s="5">
        <f>IFERROR(IF(F228=1,IF(VLOOKUP(I228,Inputs!$A$20:$G$29,5,FALSE)="Base Increase",VLOOKUP(I228,Inputs!$A$7:$G$16,5,FALSE),0),0),0)</f>
        <v>0</v>
      </c>
      <c r="R228" s="5">
        <f>IFERROR(IF(G228=1,IF(VLOOKUP(I228,Inputs!$A$20:$G$29,6,FALSE)="Base Increase",VLOOKUP(I228,Inputs!$A$7:$G$16,6,FALSE),0),0),0)</f>
        <v>0</v>
      </c>
      <c r="S228" s="5">
        <f>IFERROR(IF(H228=1,IF(VLOOKUP(I228,Inputs!$A$20:$G$29,7,FALSE)="Base Increase",VLOOKUP(I228,Inputs!$A$7:$G$16,7,FALSE),0),0),0)</f>
        <v>0</v>
      </c>
      <c r="T228" s="5">
        <f t="shared" si="18"/>
        <v>0</v>
      </c>
      <c r="U228" s="5">
        <f t="shared" si="19"/>
        <v>0</v>
      </c>
      <c r="V228" s="5">
        <f t="shared" si="20"/>
        <v>0</v>
      </c>
      <c r="W228" s="5">
        <f t="shared" si="21"/>
        <v>0</v>
      </c>
      <c r="X228" s="5">
        <f>IF(AND(I228&lt;=4,V228&gt;Inputs!$B$32),MAX(C228,Inputs!$B$32),V228)</f>
        <v>0</v>
      </c>
      <c r="Y228" s="5">
        <f>IF(AND(I228&lt;=4,W228&gt;Inputs!$B$32),MAX(C228,Inputs!$B$32),W228)</f>
        <v>0</v>
      </c>
      <c r="Z228" s="5">
        <f>IF(AND(I228&lt;=7,X228&gt;Inputs!$B$33),MAX(C228,Inputs!$B$33),X228)</f>
        <v>0</v>
      </c>
      <c r="AA228" s="5">
        <f>IF(W228&gt;Inputs!$B$34,Inputs!$B$34,Y228)</f>
        <v>0</v>
      </c>
      <c r="AB228" s="5">
        <f>IF(Z228&gt;Inputs!$B$34,Inputs!$B$34,Z228)</f>
        <v>0</v>
      </c>
      <c r="AC228" s="5">
        <f>IF(AA228&gt;Inputs!$B$34,Inputs!$B$34,AA228)</f>
        <v>0</v>
      </c>
      <c r="AD228" s="11">
        <f t="shared" si="22"/>
        <v>0</v>
      </c>
      <c r="AE228" s="11">
        <f t="shared" si="23"/>
        <v>0</v>
      </c>
    </row>
    <row r="229" spans="1:31" x14ac:dyDescent="0.25">
      <c r="A229" s="1">
        <f>'Salary and Rating'!A230</f>
        <v>0</v>
      </c>
      <c r="B229" s="1">
        <f>'Salary and Rating'!B230</f>
        <v>0</v>
      </c>
      <c r="C229" s="13">
        <f>'2013-2014'!AD229</f>
        <v>0</v>
      </c>
      <c r="D229" s="5">
        <v>1</v>
      </c>
      <c r="E229" s="5">
        <v>0</v>
      </c>
      <c r="F229" s="5">
        <v>0</v>
      </c>
      <c r="G229" s="5">
        <v>0</v>
      </c>
      <c r="H229" s="5">
        <v>0</v>
      </c>
      <c r="I229" s="5">
        <f>'Salary and Rating'!L230</f>
        <v>0</v>
      </c>
      <c r="J229" s="5">
        <f>IFERROR(IF(VLOOKUP(I229,Inputs!$A$20:$G$29,3,FALSE)="Stipend Award",VLOOKUP(I229,Inputs!$A$7:$G$16,3,FALSE),0),0)</f>
        <v>0</v>
      </c>
      <c r="K229" s="5">
        <f>IFERROR(IF(VLOOKUP(I229,Inputs!$A$20:$G$29,4,FALSE)="Stipend Award",VLOOKUP(I229,Inputs!$A$7:$G$16,4,FALSE),0),0)</f>
        <v>0</v>
      </c>
      <c r="L229" s="5">
        <f>IFERROR(IF(F229=1,IF(VLOOKUP(I229,Inputs!$A$20:$G$29,5,FALSE)="Stipend Award",VLOOKUP(I229,Inputs!$A$7:$G$16,5,FALSE),0),0),0)</f>
        <v>0</v>
      </c>
      <c r="M229" s="5">
        <f>IFERROR(IF(G229=1,IF(VLOOKUP(I229,Inputs!$A$20:$G$29,6,FALSE)="Stipend Award",VLOOKUP(I229,Inputs!$A$7:$G$16,6,FALSE),0),0),0)</f>
        <v>0</v>
      </c>
      <c r="N229" s="5">
        <f>IFERROR(IF(H229=1,IF(VLOOKUP(I229,Inputs!$A$20:$G$29,7,FALSE)="Stipend Award",VLOOKUP(I229,Inputs!$A$7:$G$16,7,FALSE),0),0),0)</f>
        <v>0</v>
      </c>
      <c r="O229" s="5">
        <f>IFERROR(IF(VLOOKUP(I229,Inputs!$A$20:$G$29,3,FALSE)="Base Increase",VLOOKUP(I229,Inputs!$A$7:$G$16,3,FALSE),0),0)</f>
        <v>0</v>
      </c>
      <c r="P229" s="5">
        <f>IFERROR(IF(VLOOKUP(I229,Inputs!$A$20:$G$29,4,FALSE)="Base Increase",VLOOKUP(I229,Inputs!$A$7:$G$16,4,FALSE),0),0)</f>
        <v>0</v>
      </c>
      <c r="Q229" s="5">
        <f>IFERROR(IF(F229=1,IF(VLOOKUP(I229,Inputs!$A$20:$G$29,5,FALSE)="Base Increase",VLOOKUP(I229,Inputs!$A$7:$G$16,5,FALSE),0),0),0)</f>
        <v>0</v>
      </c>
      <c r="R229" s="5">
        <f>IFERROR(IF(G229=1,IF(VLOOKUP(I229,Inputs!$A$20:$G$29,6,FALSE)="Base Increase",VLOOKUP(I229,Inputs!$A$7:$G$16,6,FALSE),0),0),0)</f>
        <v>0</v>
      </c>
      <c r="S229" s="5">
        <f>IFERROR(IF(H229=1,IF(VLOOKUP(I229,Inputs!$A$20:$G$29,7,FALSE)="Base Increase",VLOOKUP(I229,Inputs!$A$7:$G$16,7,FALSE),0),0),0)</f>
        <v>0</v>
      </c>
      <c r="T229" s="5">
        <f t="shared" si="18"/>
        <v>0</v>
      </c>
      <c r="U229" s="5">
        <f t="shared" si="19"/>
        <v>0</v>
      </c>
      <c r="V229" s="5">
        <f t="shared" si="20"/>
        <v>0</v>
      </c>
      <c r="W229" s="5">
        <f t="shared" si="21"/>
        <v>0</v>
      </c>
      <c r="X229" s="5">
        <f>IF(AND(I229&lt;=4,V229&gt;Inputs!$B$32),MAX(C229,Inputs!$B$32),V229)</f>
        <v>0</v>
      </c>
      <c r="Y229" s="5">
        <f>IF(AND(I229&lt;=4,W229&gt;Inputs!$B$32),MAX(C229,Inputs!$B$32),W229)</f>
        <v>0</v>
      </c>
      <c r="Z229" s="5">
        <f>IF(AND(I229&lt;=7,X229&gt;Inputs!$B$33),MAX(C229,Inputs!$B$33),X229)</f>
        <v>0</v>
      </c>
      <c r="AA229" s="5">
        <f>IF(W229&gt;Inputs!$B$34,Inputs!$B$34,Y229)</f>
        <v>0</v>
      </c>
      <c r="AB229" s="5">
        <f>IF(Z229&gt;Inputs!$B$34,Inputs!$B$34,Z229)</f>
        <v>0</v>
      </c>
      <c r="AC229" s="5">
        <f>IF(AA229&gt;Inputs!$B$34,Inputs!$B$34,AA229)</f>
        <v>0</v>
      </c>
      <c r="AD229" s="11">
        <f t="shared" si="22"/>
        <v>0</v>
      </c>
      <c r="AE229" s="11">
        <f t="shared" si="23"/>
        <v>0</v>
      </c>
    </row>
    <row r="230" spans="1:31" x14ac:dyDescent="0.25">
      <c r="A230" s="1">
        <f>'Salary and Rating'!A231</f>
        <v>0</v>
      </c>
      <c r="B230" s="1">
        <f>'Salary and Rating'!B231</f>
        <v>0</v>
      </c>
      <c r="C230" s="13">
        <f>'2013-2014'!AD230</f>
        <v>0</v>
      </c>
      <c r="D230" s="5">
        <v>1</v>
      </c>
      <c r="E230" s="5">
        <v>0</v>
      </c>
      <c r="F230" s="5">
        <v>0</v>
      </c>
      <c r="G230" s="5">
        <v>0</v>
      </c>
      <c r="H230" s="5">
        <v>0</v>
      </c>
      <c r="I230" s="5">
        <f>'Salary and Rating'!L231</f>
        <v>0</v>
      </c>
      <c r="J230" s="5">
        <f>IFERROR(IF(VLOOKUP(I230,Inputs!$A$20:$G$29,3,FALSE)="Stipend Award",VLOOKUP(I230,Inputs!$A$7:$G$16,3,FALSE),0),0)</f>
        <v>0</v>
      </c>
      <c r="K230" s="5">
        <f>IFERROR(IF(VLOOKUP(I230,Inputs!$A$20:$G$29,4,FALSE)="Stipend Award",VLOOKUP(I230,Inputs!$A$7:$G$16,4,FALSE),0),0)</f>
        <v>0</v>
      </c>
      <c r="L230" s="5">
        <f>IFERROR(IF(F230=1,IF(VLOOKUP(I230,Inputs!$A$20:$G$29,5,FALSE)="Stipend Award",VLOOKUP(I230,Inputs!$A$7:$G$16,5,FALSE),0),0),0)</f>
        <v>0</v>
      </c>
      <c r="M230" s="5">
        <f>IFERROR(IF(G230=1,IF(VLOOKUP(I230,Inputs!$A$20:$G$29,6,FALSE)="Stipend Award",VLOOKUP(I230,Inputs!$A$7:$G$16,6,FALSE),0),0),0)</f>
        <v>0</v>
      </c>
      <c r="N230" s="5">
        <f>IFERROR(IF(H230=1,IF(VLOOKUP(I230,Inputs!$A$20:$G$29,7,FALSE)="Stipend Award",VLOOKUP(I230,Inputs!$A$7:$G$16,7,FALSE),0),0),0)</f>
        <v>0</v>
      </c>
      <c r="O230" s="5">
        <f>IFERROR(IF(VLOOKUP(I230,Inputs!$A$20:$G$29,3,FALSE)="Base Increase",VLOOKUP(I230,Inputs!$A$7:$G$16,3,FALSE),0),0)</f>
        <v>0</v>
      </c>
      <c r="P230" s="5">
        <f>IFERROR(IF(VLOOKUP(I230,Inputs!$A$20:$G$29,4,FALSE)="Base Increase",VLOOKUP(I230,Inputs!$A$7:$G$16,4,FALSE),0),0)</f>
        <v>0</v>
      </c>
      <c r="Q230" s="5">
        <f>IFERROR(IF(F230=1,IF(VLOOKUP(I230,Inputs!$A$20:$G$29,5,FALSE)="Base Increase",VLOOKUP(I230,Inputs!$A$7:$G$16,5,FALSE),0),0),0)</f>
        <v>0</v>
      </c>
      <c r="R230" s="5">
        <f>IFERROR(IF(G230=1,IF(VLOOKUP(I230,Inputs!$A$20:$G$29,6,FALSE)="Base Increase",VLOOKUP(I230,Inputs!$A$7:$G$16,6,FALSE),0),0),0)</f>
        <v>0</v>
      </c>
      <c r="S230" s="5">
        <f>IFERROR(IF(H230=1,IF(VLOOKUP(I230,Inputs!$A$20:$G$29,7,FALSE)="Base Increase",VLOOKUP(I230,Inputs!$A$7:$G$16,7,FALSE),0),0),0)</f>
        <v>0</v>
      </c>
      <c r="T230" s="5">
        <f t="shared" si="18"/>
        <v>0</v>
      </c>
      <c r="U230" s="5">
        <f t="shared" si="19"/>
        <v>0</v>
      </c>
      <c r="V230" s="5">
        <f t="shared" si="20"/>
        <v>0</v>
      </c>
      <c r="W230" s="5">
        <f t="shared" si="21"/>
        <v>0</v>
      </c>
      <c r="X230" s="5">
        <f>IF(AND(I230&lt;=4,V230&gt;Inputs!$B$32),MAX(C230,Inputs!$B$32),V230)</f>
        <v>0</v>
      </c>
      <c r="Y230" s="5">
        <f>IF(AND(I230&lt;=4,W230&gt;Inputs!$B$32),MAX(C230,Inputs!$B$32),W230)</f>
        <v>0</v>
      </c>
      <c r="Z230" s="5">
        <f>IF(AND(I230&lt;=7,X230&gt;Inputs!$B$33),MAX(C230,Inputs!$B$33),X230)</f>
        <v>0</v>
      </c>
      <c r="AA230" s="5">
        <f>IF(W230&gt;Inputs!$B$34,Inputs!$B$34,Y230)</f>
        <v>0</v>
      </c>
      <c r="AB230" s="5">
        <f>IF(Z230&gt;Inputs!$B$34,Inputs!$B$34,Z230)</f>
        <v>0</v>
      </c>
      <c r="AC230" s="5">
        <f>IF(AA230&gt;Inputs!$B$34,Inputs!$B$34,AA230)</f>
        <v>0</v>
      </c>
      <c r="AD230" s="11">
        <f t="shared" si="22"/>
        <v>0</v>
      </c>
      <c r="AE230" s="11">
        <f t="shared" si="23"/>
        <v>0</v>
      </c>
    </row>
    <row r="231" spans="1:31" x14ac:dyDescent="0.25">
      <c r="A231" s="1">
        <f>'Salary and Rating'!A232</f>
        <v>0</v>
      </c>
      <c r="B231" s="1">
        <f>'Salary and Rating'!B232</f>
        <v>0</v>
      </c>
      <c r="C231" s="13">
        <f>'2013-2014'!AD231</f>
        <v>0</v>
      </c>
      <c r="D231" s="5">
        <v>1</v>
      </c>
      <c r="E231" s="5">
        <v>0</v>
      </c>
      <c r="F231" s="5">
        <v>0</v>
      </c>
      <c r="G231" s="5">
        <v>0</v>
      </c>
      <c r="H231" s="5">
        <v>0</v>
      </c>
      <c r="I231" s="5">
        <f>'Salary and Rating'!L232</f>
        <v>0</v>
      </c>
      <c r="J231" s="5">
        <f>IFERROR(IF(VLOOKUP(I231,Inputs!$A$20:$G$29,3,FALSE)="Stipend Award",VLOOKUP(I231,Inputs!$A$7:$G$16,3,FALSE),0),0)</f>
        <v>0</v>
      </c>
      <c r="K231" s="5">
        <f>IFERROR(IF(VLOOKUP(I231,Inputs!$A$20:$G$29,4,FALSE)="Stipend Award",VLOOKUP(I231,Inputs!$A$7:$G$16,4,FALSE),0),0)</f>
        <v>0</v>
      </c>
      <c r="L231" s="5">
        <f>IFERROR(IF(F231=1,IF(VLOOKUP(I231,Inputs!$A$20:$G$29,5,FALSE)="Stipend Award",VLOOKUP(I231,Inputs!$A$7:$G$16,5,FALSE),0),0),0)</f>
        <v>0</v>
      </c>
      <c r="M231" s="5">
        <f>IFERROR(IF(G231=1,IF(VLOOKUP(I231,Inputs!$A$20:$G$29,6,FALSE)="Stipend Award",VLOOKUP(I231,Inputs!$A$7:$G$16,6,FALSE),0),0),0)</f>
        <v>0</v>
      </c>
      <c r="N231" s="5">
        <f>IFERROR(IF(H231=1,IF(VLOOKUP(I231,Inputs!$A$20:$G$29,7,FALSE)="Stipend Award",VLOOKUP(I231,Inputs!$A$7:$G$16,7,FALSE),0),0),0)</f>
        <v>0</v>
      </c>
      <c r="O231" s="5">
        <f>IFERROR(IF(VLOOKUP(I231,Inputs!$A$20:$G$29,3,FALSE)="Base Increase",VLOOKUP(I231,Inputs!$A$7:$G$16,3,FALSE),0),0)</f>
        <v>0</v>
      </c>
      <c r="P231" s="5">
        <f>IFERROR(IF(VLOOKUP(I231,Inputs!$A$20:$G$29,4,FALSE)="Base Increase",VLOOKUP(I231,Inputs!$A$7:$G$16,4,FALSE),0),0)</f>
        <v>0</v>
      </c>
      <c r="Q231" s="5">
        <f>IFERROR(IF(F231=1,IF(VLOOKUP(I231,Inputs!$A$20:$G$29,5,FALSE)="Base Increase",VLOOKUP(I231,Inputs!$A$7:$G$16,5,FALSE),0),0),0)</f>
        <v>0</v>
      </c>
      <c r="R231" s="5">
        <f>IFERROR(IF(G231=1,IF(VLOOKUP(I231,Inputs!$A$20:$G$29,6,FALSE)="Base Increase",VLOOKUP(I231,Inputs!$A$7:$G$16,6,FALSE),0),0),0)</f>
        <v>0</v>
      </c>
      <c r="S231" s="5">
        <f>IFERROR(IF(H231=1,IF(VLOOKUP(I231,Inputs!$A$20:$G$29,7,FALSE)="Base Increase",VLOOKUP(I231,Inputs!$A$7:$G$16,7,FALSE),0),0),0)</f>
        <v>0</v>
      </c>
      <c r="T231" s="5">
        <f t="shared" si="18"/>
        <v>0</v>
      </c>
      <c r="U231" s="5">
        <f t="shared" si="19"/>
        <v>0</v>
      </c>
      <c r="V231" s="5">
        <f t="shared" si="20"/>
        <v>0</v>
      </c>
      <c r="W231" s="5">
        <f t="shared" si="21"/>
        <v>0</v>
      </c>
      <c r="X231" s="5">
        <f>IF(AND(I231&lt;=4,V231&gt;Inputs!$B$32),MAX(C231,Inputs!$B$32),V231)</f>
        <v>0</v>
      </c>
      <c r="Y231" s="5">
        <f>IF(AND(I231&lt;=4,W231&gt;Inputs!$B$32),MAX(C231,Inputs!$B$32),W231)</f>
        <v>0</v>
      </c>
      <c r="Z231" s="5">
        <f>IF(AND(I231&lt;=7,X231&gt;Inputs!$B$33),MAX(C231,Inputs!$B$33),X231)</f>
        <v>0</v>
      </c>
      <c r="AA231" s="5">
        <f>IF(W231&gt;Inputs!$B$34,Inputs!$B$34,Y231)</f>
        <v>0</v>
      </c>
      <c r="AB231" s="5">
        <f>IF(Z231&gt;Inputs!$B$34,Inputs!$B$34,Z231)</f>
        <v>0</v>
      </c>
      <c r="AC231" s="5">
        <f>IF(AA231&gt;Inputs!$B$34,Inputs!$B$34,AA231)</f>
        <v>0</v>
      </c>
      <c r="AD231" s="11">
        <f t="shared" si="22"/>
        <v>0</v>
      </c>
      <c r="AE231" s="11">
        <f t="shared" si="23"/>
        <v>0</v>
      </c>
    </row>
    <row r="232" spans="1:31" x14ac:dyDescent="0.25">
      <c r="A232" s="1">
        <f>'Salary and Rating'!A233</f>
        <v>0</v>
      </c>
      <c r="B232" s="1">
        <f>'Salary and Rating'!B233</f>
        <v>0</v>
      </c>
      <c r="C232" s="13">
        <f>'2013-2014'!AD232</f>
        <v>0</v>
      </c>
      <c r="D232" s="5">
        <v>1</v>
      </c>
      <c r="E232" s="5">
        <v>0</v>
      </c>
      <c r="F232" s="5">
        <v>0</v>
      </c>
      <c r="G232" s="5">
        <v>0</v>
      </c>
      <c r="H232" s="5">
        <v>0</v>
      </c>
      <c r="I232" s="5">
        <f>'Salary and Rating'!L233</f>
        <v>0</v>
      </c>
      <c r="J232" s="5">
        <f>IFERROR(IF(VLOOKUP(I232,Inputs!$A$20:$G$29,3,FALSE)="Stipend Award",VLOOKUP(I232,Inputs!$A$7:$G$16,3,FALSE),0),0)</f>
        <v>0</v>
      </c>
      <c r="K232" s="5">
        <f>IFERROR(IF(VLOOKUP(I232,Inputs!$A$20:$G$29,4,FALSE)="Stipend Award",VLOOKUP(I232,Inputs!$A$7:$G$16,4,FALSE),0),0)</f>
        <v>0</v>
      </c>
      <c r="L232" s="5">
        <f>IFERROR(IF(F232=1,IF(VLOOKUP(I232,Inputs!$A$20:$G$29,5,FALSE)="Stipend Award",VLOOKUP(I232,Inputs!$A$7:$G$16,5,FALSE),0),0),0)</f>
        <v>0</v>
      </c>
      <c r="M232" s="5">
        <f>IFERROR(IF(G232=1,IF(VLOOKUP(I232,Inputs!$A$20:$G$29,6,FALSE)="Stipend Award",VLOOKUP(I232,Inputs!$A$7:$G$16,6,FALSE),0),0),0)</f>
        <v>0</v>
      </c>
      <c r="N232" s="5">
        <f>IFERROR(IF(H232=1,IF(VLOOKUP(I232,Inputs!$A$20:$G$29,7,FALSE)="Stipend Award",VLOOKUP(I232,Inputs!$A$7:$G$16,7,FALSE),0),0),0)</f>
        <v>0</v>
      </c>
      <c r="O232" s="5">
        <f>IFERROR(IF(VLOOKUP(I232,Inputs!$A$20:$G$29,3,FALSE)="Base Increase",VLOOKUP(I232,Inputs!$A$7:$G$16,3,FALSE),0),0)</f>
        <v>0</v>
      </c>
      <c r="P232" s="5">
        <f>IFERROR(IF(VLOOKUP(I232,Inputs!$A$20:$G$29,4,FALSE)="Base Increase",VLOOKUP(I232,Inputs!$A$7:$G$16,4,FALSE),0),0)</f>
        <v>0</v>
      </c>
      <c r="Q232" s="5">
        <f>IFERROR(IF(F232=1,IF(VLOOKUP(I232,Inputs!$A$20:$G$29,5,FALSE)="Base Increase",VLOOKUP(I232,Inputs!$A$7:$G$16,5,FALSE),0),0),0)</f>
        <v>0</v>
      </c>
      <c r="R232" s="5">
        <f>IFERROR(IF(G232=1,IF(VLOOKUP(I232,Inputs!$A$20:$G$29,6,FALSE)="Base Increase",VLOOKUP(I232,Inputs!$A$7:$G$16,6,FALSE),0),0),0)</f>
        <v>0</v>
      </c>
      <c r="S232" s="5">
        <f>IFERROR(IF(H232=1,IF(VLOOKUP(I232,Inputs!$A$20:$G$29,7,FALSE)="Base Increase",VLOOKUP(I232,Inputs!$A$7:$G$16,7,FALSE),0),0),0)</f>
        <v>0</v>
      </c>
      <c r="T232" s="5">
        <f t="shared" si="18"/>
        <v>0</v>
      </c>
      <c r="U232" s="5">
        <f t="shared" si="19"/>
        <v>0</v>
      </c>
      <c r="V232" s="5">
        <f t="shared" si="20"/>
        <v>0</v>
      </c>
      <c r="W232" s="5">
        <f t="shared" si="21"/>
        <v>0</v>
      </c>
      <c r="X232" s="5">
        <f>IF(AND(I232&lt;=4,V232&gt;Inputs!$B$32),MAX(C232,Inputs!$B$32),V232)</f>
        <v>0</v>
      </c>
      <c r="Y232" s="5">
        <f>IF(AND(I232&lt;=4,W232&gt;Inputs!$B$32),MAX(C232,Inputs!$B$32),W232)</f>
        <v>0</v>
      </c>
      <c r="Z232" s="5">
        <f>IF(AND(I232&lt;=7,X232&gt;Inputs!$B$33),MAX(C232,Inputs!$B$33),X232)</f>
        <v>0</v>
      </c>
      <c r="AA232" s="5">
        <f>IF(W232&gt;Inputs!$B$34,Inputs!$B$34,Y232)</f>
        <v>0</v>
      </c>
      <c r="AB232" s="5">
        <f>IF(Z232&gt;Inputs!$B$34,Inputs!$B$34,Z232)</f>
        <v>0</v>
      </c>
      <c r="AC232" s="5">
        <f>IF(AA232&gt;Inputs!$B$34,Inputs!$B$34,AA232)</f>
        <v>0</v>
      </c>
      <c r="AD232" s="11">
        <f t="shared" si="22"/>
        <v>0</v>
      </c>
      <c r="AE232" s="11">
        <f t="shared" si="23"/>
        <v>0</v>
      </c>
    </row>
    <row r="233" spans="1:31" x14ac:dyDescent="0.25">
      <c r="A233" s="1">
        <f>'Salary and Rating'!A234</f>
        <v>0</v>
      </c>
      <c r="B233" s="1">
        <f>'Salary and Rating'!B234</f>
        <v>0</v>
      </c>
      <c r="C233" s="13">
        <f>'2013-2014'!AD233</f>
        <v>0</v>
      </c>
      <c r="D233" s="5">
        <v>1</v>
      </c>
      <c r="E233" s="5">
        <v>0</v>
      </c>
      <c r="F233" s="5">
        <v>0</v>
      </c>
      <c r="G233" s="5">
        <v>0</v>
      </c>
      <c r="H233" s="5">
        <v>0</v>
      </c>
      <c r="I233" s="5">
        <f>'Salary and Rating'!L234</f>
        <v>0</v>
      </c>
      <c r="J233" s="5">
        <f>IFERROR(IF(VLOOKUP(I233,Inputs!$A$20:$G$29,3,FALSE)="Stipend Award",VLOOKUP(I233,Inputs!$A$7:$G$16,3,FALSE),0),0)</f>
        <v>0</v>
      </c>
      <c r="K233" s="5">
        <f>IFERROR(IF(VLOOKUP(I233,Inputs!$A$20:$G$29,4,FALSE)="Stipend Award",VLOOKUP(I233,Inputs!$A$7:$G$16,4,FALSE),0),0)</f>
        <v>0</v>
      </c>
      <c r="L233" s="5">
        <f>IFERROR(IF(F233=1,IF(VLOOKUP(I233,Inputs!$A$20:$G$29,5,FALSE)="Stipend Award",VLOOKUP(I233,Inputs!$A$7:$G$16,5,FALSE),0),0),0)</f>
        <v>0</v>
      </c>
      <c r="M233" s="5">
        <f>IFERROR(IF(G233=1,IF(VLOOKUP(I233,Inputs!$A$20:$G$29,6,FALSE)="Stipend Award",VLOOKUP(I233,Inputs!$A$7:$G$16,6,FALSE),0),0),0)</f>
        <v>0</v>
      </c>
      <c r="N233" s="5">
        <f>IFERROR(IF(H233=1,IF(VLOOKUP(I233,Inputs!$A$20:$G$29,7,FALSE)="Stipend Award",VLOOKUP(I233,Inputs!$A$7:$G$16,7,FALSE),0),0),0)</f>
        <v>0</v>
      </c>
      <c r="O233" s="5">
        <f>IFERROR(IF(VLOOKUP(I233,Inputs!$A$20:$G$29,3,FALSE)="Base Increase",VLOOKUP(I233,Inputs!$A$7:$G$16,3,FALSE),0),0)</f>
        <v>0</v>
      </c>
      <c r="P233" s="5">
        <f>IFERROR(IF(VLOOKUP(I233,Inputs!$A$20:$G$29,4,FALSE)="Base Increase",VLOOKUP(I233,Inputs!$A$7:$G$16,4,FALSE),0),0)</f>
        <v>0</v>
      </c>
      <c r="Q233" s="5">
        <f>IFERROR(IF(F233=1,IF(VLOOKUP(I233,Inputs!$A$20:$G$29,5,FALSE)="Base Increase",VLOOKUP(I233,Inputs!$A$7:$G$16,5,FALSE),0),0),0)</f>
        <v>0</v>
      </c>
      <c r="R233" s="5">
        <f>IFERROR(IF(G233=1,IF(VLOOKUP(I233,Inputs!$A$20:$G$29,6,FALSE)="Base Increase",VLOOKUP(I233,Inputs!$A$7:$G$16,6,FALSE),0),0),0)</f>
        <v>0</v>
      </c>
      <c r="S233" s="5">
        <f>IFERROR(IF(H233=1,IF(VLOOKUP(I233,Inputs!$A$20:$G$29,7,FALSE)="Base Increase",VLOOKUP(I233,Inputs!$A$7:$G$16,7,FALSE),0),0),0)</f>
        <v>0</v>
      </c>
      <c r="T233" s="5">
        <f t="shared" si="18"/>
        <v>0</v>
      </c>
      <c r="U233" s="5">
        <f t="shared" si="19"/>
        <v>0</v>
      </c>
      <c r="V233" s="5">
        <f t="shared" si="20"/>
        <v>0</v>
      </c>
      <c r="W233" s="5">
        <f t="shared" si="21"/>
        <v>0</v>
      </c>
      <c r="X233" s="5">
        <f>IF(AND(I233&lt;=4,V233&gt;Inputs!$B$32),MAX(C233,Inputs!$B$32),V233)</f>
        <v>0</v>
      </c>
      <c r="Y233" s="5">
        <f>IF(AND(I233&lt;=4,W233&gt;Inputs!$B$32),MAX(C233,Inputs!$B$32),W233)</f>
        <v>0</v>
      </c>
      <c r="Z233" s="5">
        <f>IF(AND(I233&lt;=7,X233&gt;Inputs!$B$33),MAX(C233,Inputs!$B$33),X233)</f>
        <v>0</v>
      </c>
      <c r="AA233" s="5">
        <f>IF(W233&gt;Inputs!$B$34,Inputs!$B$34,Y233)</f>
        <v>0</v>
      </c>
      <c r="AB233" s="5">
        <f>IF(Z233&gt;Inputs!$B$34,Inputs!$B$34,Z233)</f>
        <v>0</v>
      </c>
      <c r="AC233" s="5">
        <f>IF(AA233&gt;Inputs!$B$34,Inputs!$B$34,AA233)</f>
        <v>0</v>
      </c>
      <c r="AD233" s="11">
        <f t="shared" si="22"/>
        <v>0</v>
      </c>
      <c r="AE233" s="11">
        <f t="shared" si="23"/>
        <v>0</v>
      </c>
    </row>
    <row r="234" spans="1:31" x14ac:dyDescent="0.25">
      <c r="A234" s="1">
        <f>'Salary and Rating'!A235</f>
        <v>0</v>
      </c>
      <c r="B234" s="1">
        <f>'Salary and Rating'!B235</f>
        <v>0</v>
      </c>
      <c r="C234" s="13">
        <f>'2013-2014'!AD234</f>
        <v>0</v>
      </c>
      <c r="D234" s="5">
        <v>1</v>
      </c>
      <c r="E234" s="5">
        <v>0</v>
      </c>
      <c r="F234" s="5">
        <v>0</v>
      </c>
      <c r="G234" s="5">
        <v>0</v>
      </c>
      <c r="H234" s="5">
        <v>0</v>
      </c>
      <c r="I234" s="5">
        <f>'Salary and Rating'!L235</f>
        <v>0</v>
      </c>
      <c r="J234" s="5">
        <f>IFERROR(IF(VLOOKUP(I234,Inputs!$A$20:$G$29,3,FALSE)="Stipend Award",VLOOKUP(I234,Inputs!$A$7:$G$16,3,FALSE),0),0)</f>
        <v>0</v>
      </c>
      <c r="K234" s="5">
        <f>IFERROR(IF(VLOOKUP(I234,Inputs!$A$20:$G$29,4,FALSE)="Stipend Award",VLOOKUP(I234,Inputs!$A$7:$G$16,4,FALSE),0),0)</f>
        <v>0</v>
      </c>
      <c r="L234" s="5">
        <f>IFERROR(IF(F234=1,IF(VLOOKUP(I234,Inputs!$A$20:$G$29,5,FALSE)="Stipend Award",VLOOKUP(I234,Inputs!$A$7:$G$16,5,FALSE),0),0),0)</f>
        <v>0</v>
      </c>
      <c r="M234" s="5">
        <f>IFERROR(IF(G234=1,IF(VLOOKUP(I234,Inputs!$A$20:$G$29,6,FALSE)="Stipend Award",VLOOKUP(I234,Inputs!$A$7:$G$16,6,FALSE),0),0),0)</f>
        <v>0</v>
      </c>
      <c r="N234" s="5">
        <f>IFERROR(IF(H234=1,IF(VLOOKUP(I234,Inputs!$A$20:$G$29,7,FALSE)="Stipend Award",VLOOKUP(I234,Inputs!$A$7:$G$16,7,FALSE),0),0),0)</f>
        <v>0</v>
      </c>
      <c r="O234" s="5">
        <f>IFERROR(IF(VLOOKUP(I234,Inputs!$A$20:$G$29,3,FALSE)="Base Increase",VLOOKUP(I234,Inputs!$A$7:$G$16,3,FALSE),0),0)</f>
        <v>0</v>
      </c>
      <c r="P234" s="5">
        <f>IFERROR(IF(VLOOKUP(I234,Inputs!$A$20:$G$29,4,FALSE)="Base Increase",VLOOKUP(I234,Inputs!$A$7:$G$16,4,FALSE),0),0)</f>
        <v>0</v>
      </c>
      <c r="Q234" s="5">
        <f>IFERROR(IF(F234=1,IF(VLOOKUP(I234,Inputs!$A$20:$G$29,5,FALSE)="Base Increase",VLOOKUP(I234,Inputs!$A$7:$G$16,5,FALSE),0),0),0)</f>
        <v>0</v>
      </c>
      <c r="R234" s="5">
        <f>IFERROR(IF(G234=1,IF(VLOOKUP(I234,Inputs!$A$20:$G$29,6,FALSE)="Base Increase",VLOOKUP(I234,Inputs!$A$7:$G$16,6,FALSE),0),0),0)</f>
        <v>0</v>
      </c>
      <c r="S234" s="5">
        <f>IFERROR(IF(H234=1,IF(VLOOKUP(I234,Inputs!$A$20:$G$29,7,FALSE)="Base Increase",VLOOKUP(I234,Inputs!$A$7:$G$16,7,FALSE),0),0),0)</f>
        <v>0</v>
      </c>
      <c r="T234" s="5">
        <f t="shared" si="18"/>
        <v>0</v>
      </c>
      <c r="U234" s="5">
        <f t="shared" si="19"/>
        <v>0</v>
      </c>
      <c r="V234" s="5">
        <f t="shared" si="20"/>
        <v>0</v>
      </c>
      <c r="W234" s="5">
        <f t="shared" si="21"/>
        <v>0</v>
      </c>
      <c r="X234" s="5">
        <f>IF(AND(I234&lt;=4,V234&gt;Inputs!$B$32),MAX(C234,Inputs!$B$32),V234)</f>
        <v>0</v>
      </c>
      <c r="Y234" s="5">
        <f>IF(AND(I234&lt;=4,W234&gt;Inputs!$B$32),MAX(C234,Inputs!$B$32),W234)</f>
        <v>0</v>
      </c>
      <c r="Z234" s="5">
        <f>IF(AND(I234&lt;=7,X234&gt;Inputs!$B$33),MAX(C234,Inputs!$B$33),X234)</f>
        <v>0</v>
      </c>
      <c r="AA234" s="5">
        <f>IF(W234&gt;Inputs!$B$34,Inputs!$B$34,Y234)</f>
        <v>0</v>
      </c>
      <c r="AB234" s="5">
        <f>IF(Z234&gt;Inputs!$B$34,Inputs!$B$34,Z234)</f>
        <v>0</v>
      </c>
      <c r="AC234" s="5">
        <f>IF(AA234&gt;Inputs!$B$34,Inputs!$B$34,AA234)</f>
        <v>0</v>
      </c>
      <c r="AD234" s="11">
        <f t="shared" si="22"/>
        <v>0</v>
      </c>
      <c r="AE234" s="11">
        <f t="shared" si="23"/>
        <v>0</v>
      </c>
    </row>
    <row r="235" spans="1:31" x14ac:dyDescent="0.25">
      <c r="A235" s="1">
        <f>'Salary and Rating'!A236</f>
        <v>0</v>
      </c>
      <c r="B235" s="1">
        <f>'Salary and Rating'!B236</f>
        <v>0</v>
      </c>
      <c r="C235" s="13">
        <f>'2013-2014'!AD235</f>
        <v>0</v>
      </c>
      <c r="D235" s="5">
        <v>1</v>
      </c>
      <c r="E235" s="5">
        <v>0</v>
      </c>
      <c r="F235" s="5">
        <v>0</v>
      </c>
      <c r="G235" s="5">
        <v>0</v>
      </c>
      <c r="H235" s="5">
        <v>0</v>
      </c>
      <c r="I235" s="5">
        <f>'Salary and Rating'!L236</f>
        <v>0</v>
      </c>
      <c r="J235" s="5">
        <f>IFERROR(IF(VLOOKUP(I235,Inputs!$A$20:$G$29,3,FALSE)="Stipend Award",VLOOKUP(I235,Inputs!$A$7:$G$16,3,FALSE),0),0)</f>
        <v>0</v>
      </c>
      <c r="K235" s="5">
        <f>IFERROR(IF(VLOOKUP(I235,Inputs!$A$20:$G$29,4,FALSE)="Stipend Award",VLOOKUP(I235,Inputs!$A$7:$G$16,4,FALSE),0),0)</f>
        <v>0</v>
      </c>
      <c r="L235" s="5">
        <f>IFERROR(IF(F235=1,IF(VLOOKUP(I235,Inputs!$A$20:$G$29,5,FALSE)="Stipend Award",VLOOKUP(I235,Inputs!$A$7:$G$16,5,FALSE),0),0),0)</f>
        <v>0</v>
      </c>
      <c r="M235" s="5">
        <f>IFERROR(IF(G235=1,IF(VLOOKUP(I235,Inputs!$A$20:$G$29,6,FALSE)="Stipend Award",VLOOKUP(I235,Inputs!$A$7:$G$16,6,FALSE),0),0),0)</f>
        <v>0</v>
      </c>
      <c r="N235" s="5">
        <f>IFERROR(IF(H235=1,IF(VLOOKUP(I235,Inputs!$A$20:$G$29,7,FALSE)="Stipend Award",VLOOKUP(I235,Inputs!$A$7:$G$16,7,FALSE),0),0),0)</f>
        <v>0</v>
      </c>
      <c r="O235" s="5">
        <f>IFERROR(IF(VLOOKUP(I235,Inputs!$A$20:$G$29,3,FALSE)="Base Increase",VLOOKUP(I235,Inputs!$A$7:$G$16,3,FALSE),0),0)</f>
        <v>0</v>
      </c>
      <c r="P235" s="5">
        <f>IFERROR(IF(VLOOKUP(I235,Inputs!$A$20:$G$29,4,FALSE)="Base Increase",VLOOKUP(I235,Inputs!$A$7:$G$16,4,FALSE),0),0)</f>
        <v>0</v>
      </c>
      <c r="Q235" s="5">
        <f>IFERROR(IF(F235=1,IF(VLOOKUP(I235,Inputs!$A$20:$G$29,5,FALSE)="Base Increase",VLOOKUP(I235,Inputs!$A$7:$G$16,5,FALSE),0),0),0)</f>
        <v>0</v>
      </c>
      <c r="R235" s="5">
        <f>IFERROR(IF(G235=1,IF(VLOOKUP(I235,Inputs!$A$20:$G$29,6,FALSE)="Base Increase",VLOOKUP(I235,Inputs!$A$7:$G$16,6,FALSE),0),0),0)</f>
        <v>0</v>
      </c>
      <c r="S235" s="5">
        <f>IFERROR(IF(H235=1,IF(VLOOKUP(I235,Inputs!$A$20:$G$29,7,FALSE)="Base Increase",VLOOKUP(I235,Inputs!$A$7:$G$16,7,FALSE),0),0),0)</f>
        <v>0</v>
      </c>
      <c r="T235" s="5">
        <f t="shared" si="18"/>
        <v>0</v>
      </c>
      <c r="U235" s="5">
        <f t="shared" si="19"/>
        <v>0</v>
      </c>
      <c r="V235" s="5">
        <f t="shared" si="20"/>
        <v>0</v>
      </c>
      <c r="W235" s="5">
        <f t="shared" si="21"/>
        <v>0</v>
      </c>
      <c r="X235" s="5">
        <f>IF(AND(I235&lt;=4,V235&gt;Inputs!$B$32),MAX(C235,Inputs!$B$32),V235)</f>
        <v>0</v>
      </c>
      <c r="Y235" s="5">
        <f>IF(AND(I235&lt;=4,W235&gt;Inputs!$B$32),MAX(C235,Inputs!$B$32),W235)</f>
        <v>0</v>
      </c>
      <c r="Z235" s="5">
        <f>IF(AND(I235&lt;=7,X235&gt;Inputs!$B$33),MAX(C235,Inputs!$B$33),X235)</f>
        <v>0</v>
      </c>
      <c r="AA235" s="5">
        <f>IF(W235&gt;Inputs!$B$34,Inputs!$B$34,Y235)</f>
        <v>0</v>
      </c>
      <c r="AB235" s="5">
        <f>IF(Z235&gt;Inputs!$B$34,Inputs!$B$34,Z235)</f>
        <v>0</v>
      </c>
      <c r="AC235" s="5">
        <f>IF(AA235&gt;Inputs!$B$34,Inputs!$B$34,AA235)</f>
        <v>0</v>
      </c>
      <c r="AD235" s="11">
        <f t="shared" si="22"/>
        <v>0</v>
      </c>
      <c r="AE235" s="11">
        <f t="shared" si="23"/>
        <v>0</v>
      </c>
    </row>
    <row r="236" spans="1:31" x14ac:dyDescent="0.25">
      <c r="A236" s="1">
        <f>'Salary and Rating'!A237</f>
        <v>0</v>
      </c>
      <c r="B236" s="1">
        <f>'Salary and Rating'!B237</f>
        <v>0</v>
      </c>
      <c r="C236" s="13">
        <f>'2013-2014'!AD236</f>
        <v>0</v>
      </c>
      <c r="D236" s="5">
        <v>1</v>
      </c>
      <c r="E236" s="5">
        <v>0</v>
      </c>
      <c r="F236" s="5">
        <v>0</v>
      </c>
      <c r="G236" s="5">
        <v>0</v>
      </c>
      <c r="H236" s="5">
        <v>0</v>
      </c>
      <c r="I236" s="5">
        <f>'Salary and Rating'!L237</f>
        <v>0</v>
      </c>
      <c r="J236" s="5">
        <f>IFERROR(IF(VLOOKUP(I236,Inputs!$A$20:$G$29,3,FALSE)="Stipend Award",VLOOKUP(I236,Inputs!$A$7:$G$16,3,FALSE),0),0)</f>
        <v>0</v>
      </c>
      <c r="K236" s="5">
        <f>IFERROR(IF(VLOOKUP(I236,Inputs!$A$20:$G$29,4,FALSE)="Stipend Award",VLOOKUP(I236,Inputs!$A$7:$G$16,4,FALSE),0),0)</f>
        <v>0</v>
      </c>
      <c r="L236" s="5">
        <f>IFERROR(IF(F236=1,IF(VLOOKUP(I236,Inputs!$A$20:$G$29,5,FALSE)="Stipend Award",VLOOKUP(I236,Inputs!$A$7:$G$16,5,FALSE),0),0),0)</f>
        <v>0</v>
      </c>
      <c r="M236" s="5">
        <f>IFERROR(IF(G236=1,IF(VLOOKUP(I236,Inputs!$A$20:$G$29,6,FALSE)="Stipend Award",VLOOKUP(I236,Inputs!$A$7:$G$16,6,FALSE),0),0),0)</f>
        <v>0</v>
      </c>
      <c r="N236" s="5">
        <f>IFERROR(IF(H236=1,IF(VLOOKUP(I236,Inputs!$A$20:$G$29,7,FALSE)="Stipend Award",VLOOKUP(I236,Inputs!$A$7:$G$16,7,FALSE),0),0),0)</f>
        <v>0</v>
      </c>
      <c r="O236" s="5">
        <f>IFERROR(IF(VLOOKUP(I236,Inputs!$A$20:$G$29,3,FALSE)="Base Increase",VLOOKUP(I236,Inputs!$A$7:$G$16,3,FALSE),0),0)</f>
        <v>0</v>
      </c>
      <c r="P236" s="5">
        <f>IFERROR(IF(VLOOKUP(I236,Inputs!$A$20:$G$29,4,FALSE)="Base Increase",VLOOKUP(I236,Inputs!$A$7:$G$16,4,FALSE),0),0)</f>
        <v>0</v>
      </c>
      <c r="Q236" s="5">
        <f>IFERROR(IF(F236=1,IF(VLOOKUP(I236,Inputs!$A$20:$G$29,5,FALSE)="Base Increase",VLOOKUP(I236,Inputs!$A$7:$G$16,5,FALSE),0),0),0)</f>
        <v>0</v>
      </c>
      <c r="R236" s="5">
        <f>IFERROR(IF(G236=1,IF(VLOOKUP(I236,Inputs!$A$20:$G$29,6,FALSE)="Base Increase",VLOOKUP(I236,Inputs!$A$7:$G$16,6,FALSE),0),0),0)</f>
        <v>0</v>
      </c>
      <c r="S236" s="5">
        <f>IFERROR(IF(H236=1,IF(VLOOKUP(I236,Inputs!$A$20:$G$29,7,FALSE)="Base Increase",VLOOKUP(I236,Inputs!$A$7:$G$16,7,FALSE),0),0),0)</f>
        <v>0</v>
      </c>
      <c r="T236" s="5">
        <f t="shared" si="18"/>
        <v>0</v>
      </c>
      <c r="U236" s="5">
        <f t="shared" si="19"/>
        <v>0</v>
      </c>
      <c r="V236" s="5">
        <f t="shared" si="20"/>
        <v>0</v>
      </c>
      <c r="W236" s="5">
        <f t="shared" si="21"/>
        <v>0</v>
      </c>
      <c r="X236" s="5">
        <f>IF(AND(I236&lt;=4,V236&gt;Inputs!$B$32),MAX(C236,Inputs!$B$32),V236)</f>
        <v>0</v>
      </c>
      <c r="Y236" s="5">
        <f>IF(AND(I236&lt;=4,W236&gt;Inputs!$B$32),MAX(C236,Inputs!$B$32),W236)</f>
        <v>0</v>
      </c>
      <c r="Z236" s="5">
        <f>IF(AND(I236&lt;=7,X236&gt;Inputs!$B$33),MAX(C236,Inputs!$B$33),X236)</f>
        <v>0</v>
      </c>
      <c r="AA236" s="5">
        <f>IF(W236&gt;Inputs!$B$34,Inputs!$B$34,Y236)</f>
        <v>0</v>
      </c>
      <c r="AB236" s="5">
        <f>IF(Z236&gt;Inputs!$B$34,Inputs!$B$34,Z236)</f>
        <v>0</v>
      </c>
      <c r="AC236" s="5">
        <f>IF(AA236&gt;Inputs!$B$34,Inputs!$B$34,AA236)</f>
        <v>0</v>
      </c>
      <c r="AD236" s="11">
        <f t="shared" si="22"/>
        <v>0</v>
      </c>
      <c r="AE236" s="11">
        <f t="shared" si="23"/>
        <v>0</v>
      </c>
    </row>
    <row r="237" spans="1:31" x14ac:dyDescent="0.25">
      <c r="A237" s="1">
        <f>'Salary and Rating'!A238</f>
        <v>0</v>
      </c>
      <c r="B237" s="1">
        <f>'Salary and Rating'!B238</f>
        <v>0</v>
      </c>
      <c r="C237" s="13">
        <f>'2013-2014'!AD237</f>
        <v>0</v>
      </c>
      <c r="D237" s="5">
        <v>1</v>
      </c>
      <c r="E237" s="5">
        <v>0</v>
      </c>
      <c r="F237" s="5">
        <v>0</v>
      </c>
      <c r="G237" s="5">
        <v>0</v>
      </c>
      <c r="H237" s="5">
        <v>0</v>
      </c>
      <c r="I237" s="5">
        <f>'Salary and Rating'!L238</f>
        <v>0</v>
      </c>
      <c r="J237" s="5">
        <f>IFERROR(IF(VLOOKUP(I237,Inputs!$A$20:$G$29,3,FALSE)="Stipend Award",VLOOKUP(I237,Inputs!$A$7:$G$16,3,FALSE),0),0)</f>
        <v>0</v>
      </c>
      <c r="K237" s="5">
        <f>IFERROR(IF(VLOOKUP(I237,Inputs!$A$20:$G$29,4,FALSE)="Stipend Award",VLOOKUP(I237,Inputs!$A$7:$G$16,4,FALSE),0),0)</f>
        <v>0</v>
      </c>
      <c r="L237" s="5">
        <f>IFERROR(IF(F237=1,IF(VLOOKUP(I237,Inputs!$A$20:$G$29,5,FALSE)="Stipend Award",VLOOKUP(I237,Inputs!$A$7:$G$16,5,FALSE),0),0),0)</f>
        <v>0</v>
      </c>
      <c r="M237" s="5">
        <f>IFERROR(IF(G237=1,IF(VLOOKUP(I237,Inputs!$A$20:$G$29,6,FALSE)="Stipend Award",VLOOKUP(I237,Inputs!$A$7:$G$16,6,FALSE),0),0),0)</f>
        <v>0</v>
      </c>
      <c r="N237" s="5">
        <f>IFERROR(IF(H237=1,IF(VLOOKUP(I237,Inputs!$A$20:$G$29,7,FALSE)="Stipend Award",VLOOKUP(I237,Inputs!$A$7:$G$16,7,FALSE),0),0),0)</f>
        <v>0</v>
      </c>
      <c r="O237" s="5">
        <f>IFERROR(IF(VLOOKUP(I237,Inputs!$A$20:$G$29,3,FALSE)="Base Increase",VLOOKUP(I237,Inputs!$A$7:$G$16,3,FALSE),0),0)</f>
        <v>0</v>
      </c>
      <c r="P237" s="5">
        <f>IFERROR(IF(VLOOKUP(I237,Inputs!$A$20:$G$29,4,FALSE)="Base Increase",VLOOKUP(I237,Inputs!$A$7:$G$16,4,FALSE),0),0)</f>
        <v>0</v>
      </c>
      <c r="Q237" s="5">
        <f>IFERROR(IF(F237=1,IF(VLOOKUP(I237,Inputs!$A$20:$G$29,5,FALSE)="Base Increase",VLOOKUP(I237,Inputs!$A$7:$G$16,5,FALSE),0),0),0)</f>
        <v>0</v>
      </c>
      <c r="R237" s="5">
        <f>IFERROR(IF(G237=1,IF(VLOOKUP(I237,Inputs!$A$20:$G$29,6,FALSE)="Base Increase",VLOOKUP(I237,Inputs!$A$7:$G$16,6,FALSE),0),0),0)</f>
        <v>0</v>
      </c>
      <c r="S237" s="5">
        <f>IFERROR(IF(H237=1,IF(VLOOKUP(I237,Inputs!$A$20:$G$29,7,FALSE)="Base Increase",VLOOKUP(I237,Inputs!$A$7:$G$16,7,FALSE),0),0),0)</f>
        <v>0</v>
      </c>
      <c r="T237" s="5">
        <f t="shared" si="18"/>
        <v>0</v>
      </c>
      <c r="U237" s="5">
        <f t="shared" si="19"/>
        <v>0</v>
      </c>
      <c r="V237" s="5">
        <f t="shared" si="20"/>
        <v>0</v>
      </c>
      <c r="W237" s="5">
        <f t="shared" si="21"/>
        <v>0</v>
      </c>
      <c r="X237" s="5">
        <f>IF(AND(I237&lt;=4,V237&gt;Inputs!$B$32),MAX(C237,Inputs!$B$32),V237)</f>
        <v>0</v>
      </c>
      <c r="Y237" s="5">
        <f>IF(AND(I237&lt;=4,W237&gt;Inputs!$B$32),MAX(C237,Inputs!$B$32),W237)</f>
        <v>0</v>
      </c>
      <c r="Z237" s="5">
        <f>IF(AND(I237&lt;=7,X237&gt;Inputs!$B$33),MAX(C237,Inputs!$B$33),X237)</f>
        <v>0</v>
      </c>
      <c r="AA237" s="5">
        <f>IF(W237&gt;Inputs!$B$34,Inputs!$B$34,Y237)</f>
        <v>0</v>
      </c>
      <c r="AB237" s="5">
        <f>IF(Z237&gt;Inputs!$B$34,Inputs!$B$34,Z237)</f>
        <v>0</v>
      </c>
      <c r="AC237" s="5">
        <f>IF(AA237&gt;Inputs!$B$34,Inputs!$B$34,AA237)</f>
        <v>0</v>
      </c>
      <c r="AD237" s="11">
        <f t="shared" si="22"/>
        <v>0</v>
      </c>
      <c r="AE237" s="11">
        <f t="shared" si="23"/>
        <v>0</v>
      </c>
    </row>
    <row r="238" spans="1:31" x14ac:dyDescent="0.25">
      <c r="A238" s="1">
        <f>'Salary and Rating'!A239</f>
        <v>0</v>
      </c>
      <c r="B238" s="1">
        <f>'Salary and Rating'!B239</f>
        <v>0</v>
      </c>
      <c r="C238" s="13">
        <f>'2013-2014'!AD238</f>
        <v>0</v>
      </c>
      <c r="D238" s="5">
        <v>1</v>
      </c>
      <c r="E238" s="5">
        <v>0</v>
      </c>
      <c r="F238" s="5">
        <v>0</v>
      </c>
      <c r="G238" s="5">
        <v>0</v>
      </c>
      <c r="H238" s="5">
        <v>0</v>
      </c>
      <c r="I238" s="5">
        <f>'Salary and Rating'!L239</f>
        <v>0</v>
      </c>
      <c r="J238" s="5">
        <f>IFERROR(IF(VLOOKUP(I238,Inputs!$A$20:$G$29,3,FALSE)="Stipend Award",VLOOKUP(I238,Inputs!$A$7:$G$16,3,FALSE),0),0)</f>
        <v>0</v>
      </c>
      <c r="K238" s="5">
        <f>IFERROR(IF(VLOOKUP(I238,Inputs!$A$20:$G$29,4,FALSE)="Stipend Award",VLOOKUP(I238,Inputs!$A$7:$G$16,4,FALSE),0),0)</f>
        <v>0</v>
      </c>
      <c r="L238" s="5">
        <f>IFERROR(IF(F238=1,IF(VLOOKUP(I238,Inputs!$A$20:$G$29,5,FALSE)="Stipend Award",VLOOKUP(I238,Inputs!$A$7:$G$16,5,FALSE),0),0),0)</f>
        <v>0</v>
      </c>
      <c r="M238" s="5">
        <f>IFERROR(IF(G238=1,IF(VLOOKUP(I238,Inputs!$A$20:$G$29,6,FALSE)="Stipend Award",VLOOKUP(I238,Inputs!$A$7:$G$16,6,FALSE),0),0),0)</f>
        <v>0</v>
      </c>
      <c r="N238" s="5">
        <f>IFERROR(IF(H238=1,IF(VLOOKUP(I238,Inputs!$A$20:$G$29,7,FALSE)="Stipend Award",VLOOKUP(I238,Inputs!$A$7:$G$16,7,FALSE),0),0),0)</f>
        <v>0</v>
      </c>
      <c r="O238" s="5">
        <f>IFERROR(IF(VLOOKUP(I238,Inputs!$A$20:$G$29,3,FALSE)="Base Increase",VLOOKUP(I238,Inputs!$A$7:$G$16,3,FALSE),0),0)</f>
        <v>0</v>
      </c>
      <c r="P238" s="5">
        <f>IFERROR(IF(VLOOKUP(I238,Inputs!$A$20:$G$29,4,FALSE)="Base Increase",VLOOKUP(I238,Inputs!$A$7:$G$16,4,FALSE),0),0)</f>
        <v>0</v>
      </c>
      <c r="Q238" s="5">
        <f>IFERROR(IF(F238=1,IF(VLOOKUP(I238,Inputs!$A$20:$G$29,5,FALSE)="Base Increase",VLOOKUP(I238,Inputs!$A$7:$G$16,5,FALSE),0),0),0)</f>
        <v>0</v>
      </c>
      <c r="R238" s="5">
        <f>IFERROR(IF(G238=1,IF(VLOOKUP(I238,Inputs!$A$20:$G$29,6,FALSE)="Base Increase",VLOOKUP(I238,Inputs!$A$7:$G$16,6,FALSE),0),0),0)</f>
        <v>0</v>
      </c>
      <c r="S238" s="5">
        <f>IFERROR(IF(H238=1,IF(VLOOKUP(I238,Inputs!$A$20:$G$29,7,FALSE)="Base Increase",VLOOKUP(I238,Inputs!$A$7:$G$16,7,FALSE),0),0),0)</f>
        <v>0</v>
      </c>
      <c r="T238" s="5">
        <f t="shared" si="18"/>
        <v>0</v>
      </c>
      <c r="U238" s="5">
        <f t="shared" si="19"/>
        <v>0</v>
      </c>
      <c r="V238" s="5">
        <f t="shared" si="20"/>
        <v>0</v>
      </c>
      <c r="W238" s="5">
        <f t="shared" si="21"/>
        <v>0</v>
      </c>
      <c r="X238" s="5">
        <f>IF(AND(I238&lt;=4,V238&gt;Inputs!$B$32),MAX(C238,Inputs!$B$32),V238)</f>
        <v>0</v>
      </c>
      <c r="Y238" s="5">
        <f>IF(AND(I238&lt;=4,W238&gt;Inputs!$B$32),MAX(C238,Inputs!$B$32),W238)</f>
        <v>0</v>
      </c>
      <c r="Z238" s="5">
        <f>IF(AND(I238&lt;=7,X238&gt;Inputs!$B$33),MAX(C238,Inputs!$B$33),X238)</f>
        <v>0</v>
      </c>
      <c r="AA238" s="5">
        <f>IF(W238&gt;Inputs!$B$34,Inputs!$B$34,Y238)</f>
        <v>0</v>
      </c>
      <c r="AB238" s="5">
        <f>IF(Z238&gt;Inputs!$B$34,Inputs!$B$34,Z238)</f>
        <v>0</v>
      </c>
      <c r="AC238" s="5">
        <f>IF(AA238&gt;Inputs!$B$34,Inputs!$B$34,AA238)</f>
        <v>0</v>
      </c>
      <c r="AD238" s="11">
        <f t="shared" si="22"/>
        <v>0</v>
      </c>
      <c r="AE238" s="11">
        <f t="shared" si="23"/>
        <v>0</v>
      </c>
    </row>
    <row r="239" spans="1:31" x14ac:dyDescent="0.25">
      <c r="A239" s="1">
        <f>'Salary and Rating'!A240</f>
        <v>0</v>
      </c>
      <c r="B239" s="1">
        <f>'Salary and Rating'!B240</f>
        <v>0</v>
      </c>
      <c r="C239" s="13">
        <f>'2013-2014'!AD239</f>
        <v>0</v>
      </c>
      <c r="D239" s="5">
        <v>1</v>
      </c>
      <c r="E239" s="5">
        <v>0</v>
      </c>
      <c r="F239" s="5">
        <v>0</v>
      </c>
      <c r="G239" s="5">
        <v>0</v>
      </c>
      <c r="H239" s="5">
        <v>0</v>
      </c>
      <c r="I239" s="5">
        <f>'Salary and Rating'!L240</f>
        <v>0</v>
      </c>
      <c r="J239" s="5">
        <f>IFERROR(IF(VLOOKUP(I239,Inputs!$A$20:$G$29,3,FALSE)="Stipend Award",VLOOKUP(I239,Inputs!$A$7:$G$16,3,FALSE),0),0)</f>
        <v>0</v>
      </c>
      <c r="K239" s="5">
        <f>IFERROR(IF(VLOOKUP(I239,Inputs!$A$20:$G$29,4,FALSE)="Stipend Award",VLOOKUP(I239,Inputs!$A$7:$G$16,4,FALSE),0),0)</f>
        <v>0</v>
      </c>
      <c r="L239" s="5">
        <f>IFERROR(IF(F239=1,IF(VLOOKUP(I239,Inputs!$A$20:$G$29,5,FALSE)="Stipend Award",VLOOKUP(I239,Inputs!$A$7:$G$16,5,FALSE),0),0),0)</f>
        <v>0</v>
      </c>
      <c r="M239" s="5">
        <f>IFERROR(IF(G239=1,IF(VLOOKUP(I239,Inputs!$A$20:$G$29,6,FALSE)="Stipend Award",VLOOKUP(I239,Inputs!$A$7:$G$16,6,FALSE),0),0),0)</f>
        <v>0</v>
      </c>
      <c r="N239" s="5">
        <f>IFERROR(IF(H239=1,IF(VLOOKUP(I239,Inputs!$A$20:$G$29,7,FALSE)="Stipend Award",VLOOKUP(I239,Inputs!$A$7:$G$16,7,FALSE),0),0),0)</f>
        <v>0</v>
      </c>
      <c r="O239" s="5">
        <f>IFERROR(IF(VLOOKUP(I239,Inputs!$A$20:$G$29,3,FALSE)="Base Increase",VLOOKUP(I239,Inputs!$A$7:$G$16,3,FALSE),0),0)</f>
        <v>0</v>
      </c>
      <c r="P239" s="5">
        <f>IFERROR(IF(VLOOKUP(I239,Inputs!$A$20:$G$29,4,FALSE)="Base Increase",VLOOKUP(I239,Inputs!$A$7:$G$16,4,FALSE),0),0)</f>
        <v>0</v>
      </c>
      <c r="Q239" s="5">
        <f>IFERROR(IF(F239=1,IF(VLOOKUP(I239,Inputs!$A$20:$G$29,5,FALSE)="Base Increase",VLOOKUP(I239,Inputs!$A$7:$G$16,5,FALSE),0),0),0)</f>
        <v>0</v>
      </c>
      <c r="R239" s="5">
        <f>IFERROR(IF(G239=1,IF(VLOOKUP(I239,Inputs!$A$20:$G$29,6,FALSE)="Base Increase",VLOOKUP(I239,Inputs!$A$7:$G$16,6,FALSE),0),0),0)</f>
        <v>0</v>
      </c>
      <c r="S239" s="5">
        <f>IFERROR(IF(H239=1,IF(VLOOKUP(I239,Inputs!$A$20:$G$29,7,FALSE)="Base Increase",VLOOKUP(I239,Inputs!$A$7:$G$16,7,FALSE),0),0),0)</f>
        <v>0</v>
      </c>
      <c r="T239" s="5">
        <f t="shared" si="18"/>
        <v>0</v>
      </c>
      <c r="U239" s="5">
        <f t="shared" si="19"/>
        <v>0</v>
      </c>
      <c r="V239" s="5">
        <f t="shared" si="20"/>
        <v>0</v>
      </c>
      <c r="W239" s="5">
        <f t="shared" si="21"/>
        <v>0</v>
      </c>
      <c r="X239" s="5">
        <f>IF(AND(I239&lt;=4,V239&gt;Inputs!$B$32),MAX(C239,Inputs!$B$32),V239)</f>
        <v>0</v>
      </c>
      <c r="Y239" s="5">
        <f>IF(AND(I239&lt;=4,W239&gt;Inputs!$B$32),MAX(C239,Inputs!$B$32),W239)</f>
        <v>0</v>
      </c>
      <c r="Z239" s="5">
        <f>IF(AND(I239&lt;=7,X239&gt;Inputs!$B$33),MAX(C239,Inputs!$B$33),X239)</f>
        <v>0</v>
      </c>
      <c r="AA239" s="5">
        <f>IF(W239&gt;Inputs!$B$34,Inputs!$B$34,Y239)</f>
        <v>0</v>
      </c>
      <c r="AB239" s="5">
        <f>IF(Z239&gt;Inputs!$B$34,Inputs!$B$34,Z239)</f>
        <v>0</v>
      </c>
      <c r="AC239" s="5">
        <f>IF(AA239&gt;Inputs!$B$34,Inputs!$B$34,AA239)</f>
        <v>0</v>
      </c>
      <c r="AD239" s="11">
        <f t="shared" si="22"/>
        <v>0</v>
      </c>
      <c r="AE239" s="11">
        <f t="shared" si="23"/>
        <v>0</v>
      </c>
    </row>
    <row r="240" spans="1:31" x14ac:dyDescent="0.25">
      <c r="A240" s="1">
        <f>'Salary and Rating'!A241</f>
        <v>0</v>
      </c>
      <c r="B240" s="1">
        <f>'Salary and Rating'!B241</f>
        <v>0</v>
      </c>
      <c r="C240" s="13">
        <f>'2013-2014'!AD240</f>
        <v>0</v>
      </c>
      <c r="D240" s="5">
        <v>1</v>
      </c>
      <c r="E240" s="5">
        <v>0</v>
      </c>
      <c r="F240" s="5">
        <v>0</v>
      </c>
      <c r="G240" s="5">
        <v>0</v>
      </c>
      <c r="H240" s="5">
        <v>0</v>
      </c>
      <c r="I240" s="5">
        <f>'Salary and Rating'!L241</f>
        <v>0</v>
      </c>
      <c r="J240" s="5">
        <f>IFERROR(IF(VLOOKUP(I240,Inputs!$A$20:$G$29,3,FALSE)="Stipend Award",VLOOKUP(I240,Inputs!$A$7:$G$16,3,FALSE),0),0)</f>
        <v>0</v>
      </c>
      <c r="K240" s="5">
        <f>IFERROR(IF(VLOOKUP(I240,Inputs!$A$20:$G$29,4,FALSE)="Stipend Award",VLOOKUP(I240,Inputs!$A$7:$G$16,4,FALSE),0),0)</f>
        <v>0</v>
      </c>
      <c r="L240" s="5">
        <f>IFERROR(IF(F240=1,IF(VLOOKUP(I240,Inputs!$A$20:$G$29,5,FALSE)="Stipend Award",VLOOKUP(I240,Inputs!$A$7:$G$16,5,FALSE),0),0),0)</f>
        <v>0</v>
      </c>
      <c r="M240" s="5">
        <f>IFERROR(IF(G240=1,IF(VLOOKUP(I240,Inputs!$A$20:$G$29,6,FALSE)="Stipend Award",VLOOKUP(I240,Inputs!$A$7:$G$16,6,FALSE),0),0),0)</f>
        <v>0</v>
      </c>
      <c r="N240" s="5">
        <f>IFERROR(IF(H240=1,IF(VLOOKUP(I240,Inputs!$A$20:$G$29,7,FALSE)="Stipend Award",VLOOKUP(I240,Inputs!$A$7:$G$16,7,FALSE),0),0),0)</f>
        <v>0</v>
      </c>
      <c r="O240" s="5">
        <f>IFERROR(IF(VLOOKUP(I240,Inputs!$A$20:$G$29,3,FALSE)="Base Increase",VLOOKUP(I240,Inputs!$A$7:$G$16,3,FALSE),0),0)</f>
        <v>0</v>
      </c>
      <c r="P240" s="5">
        <f>IFERROR(IF(VLOOKUP(I240,Inputs!$A$20:$G$29,4,FALSE)="Base Increase",VLOOKUP(I240,Inputs!$A$7:$G$16,4,FALSE),0),0)</f>
        <v>0</v>
      </c>
      <c r="Q240" s="5">
        <f>IFERROR(IF(F240=1,IF(VLOOKUP(I240,Inputs!$A$20:$G$29,5,FALSE)="Base Increase",VLOOKUP(I240,Inputs!$A$7:$G$16,5,FALSE),0),0),0)</f>
        <v>0</v>
      </c>
      <c r="R240" s="5">
        <f>IFERROR(IF(G240=1,IF(VLOOKUP(I240,Inputs!$A$20:$G$29,6,FALSE)="Base Increase",VLOOKUP(I240,Inputs!$A$7:$G$16,6,FALSE),0),0),0)</f>
        <v>0</v>
      </c>
      <c r="S240" s="5">
        <f>IFERROR(IF(H240=1,IF(VLOOKUP(I240,Inputs!$A$20:$G$29,7,FALSE)="Base Increase",VLOOKUP(I240,Inputs!$A$7:$G$16,7,FALSE),0),0),0)</f>
        <v>0</v>
      </c>
      <c r="T240" s="5">
        <f t="shared" si="18"/>
        <v>0</v>
      </c>
      <c r="U240" s="5">
        <f t="shared" si="19"/>
        <v>0</v>
      </c>
      <c r="V240" s="5">
        <f t="shared" si="20"/>
        <v>0</v>
      </c>
      <c r="W240" s="5">
        <f t="shared" si="21"/>
        <v>0</v>
      </c>
      <c r="X240" s="5">
        <f>IF(AND(I240&lt;=4,V240&gt;Inputs!$B$32),MAX(C240,Inputs!$B$32),V240)</f>
        <v>0</v>
      </c>
      <c r="Y240" s="5">
        <f>IF(AND(I240&lt;=4,W240&gt;Inputs!$B$32),MAX(C240,Inputs!$B$32),W240)</f>
        <v>0</v>
      </c>
      <c r="Z240" s="5">
        <f>IF(AND(I240&lt;=7,X240&gt;Inputs!$B$33),MAX(C240,Inputs!$B$33),X240)</f>
        <v>0</v>
      </c>
      <c r="AA240" s="5">
        <f>IF(W240&gt;Inputs!$B$34,Inputs!$B$34,Y240)</f>
        <v>0</v>
      </c>
      <c r="AB240" s="5">
        <f>IF(Z240&gt;Inputs!$B$34,Inputs!$B$34,Z240)</f>
        <v>0</v>
      </c>
      <c r="AC240" s="5">
        <f>IF(AA240&gt;Inputs!$B$34,Inputs!$B$34,AA240)</f>
        <v>0</v>
      </c>
      <c r="AD240" s="11">
        <f t="shared" si="22"/>
        <v>0</v>
      </c>
      <c r="AE240" s="11">
        <f t="shared" si="23"/>
        <v>0</v>
      </c>
    </row>
    <row r="241" spans="1:31" x14ac:dyDescent="0.25">
      <c r="A241" s="1">
        <f>'Salary and Rating'!A242</f>
        <v>0</v>
      </c>
      <c r="B241" s="1">
        <f>'Salary and Rating'!B242</f>
        <v>0</v>
      </c>
      <c r="C241" s="13">
        <f>'2013-2014'!AD241</f>
        <v>0</v>
      </c>
      <c r="D241" s="5">
        <v>1</v>
      </c>
      <c r="E241" s="5">
        <v>0</v>
      </c>
      <c r="F241" s="5">
        <v>0</v>
      </c>
      <c r="G241" s="5">
        <v>0</v>
      </c>
      <c r="H241" s="5">
        <v>0</v>
      </c>
      <c r="I241" s="5">
        <f>'Salary and Rating'!L242</f>
        <v>0</v>
      </c>
      <c r="J241" s="5">
        <f>IFERROR(IF(VLOOKUP(I241,Inputs!$A$20:$G$29,3,FALSE)="Stipend Award",VLOOKUP(I241,Inputs!$A$7:$G$16,3,FALSE),0),0)</f>
        <v>0</v>
      </c>
      <c r="K241" s="5">
        <f>IFERROR(IF(VLOOKUP(I241,Inputs!$A$20:$G$29,4,FALSE)="Stipend Award",VLOOKUP(I241,Inputs!$A$7:$G$16,4,FALSE),0),0)</f>
        <v>0</v>
      </c>
      <c r="L241" s="5">
        <f>IFERROR(IF(F241=1,IF(VLOOKUP(I241,Inputs!$A$20:$G$29,5,FALSE)="Stipend Award",VLOOKUP(I241,Inputs!$A$7:$G$16,5,FALSE),0),0),0)</f>
        <v>0</v>
      </c>
      <c r="M241" s="5">
        <f>IFERROR(IF(G241=1,IF(VLOOKUP(I241,Inputs!$A$20:$G$29,6,FALSE)="Stipend Award",VLOOKUP(I241,Inputs!$A$7:$G$16,6,FALSE),0),0),0)</f>
        <v>0</v>
      </c>
      <c r="N241" s="5">
        <f>IFERROR(IF(H241=1,IF(VLOOKUP(I241,Inputs!$A$20:$G$29,7,FALSE)="Stipend Award",VLOOKUP(I241,Inputs!$A$7:$G$16,7,FALSE),0),0),0)</f>
        <v>0</v>
      </c>
      <c r="O241" s="5">
        <f>IFERROR(IF(VLOOKUP(I241,Inputs!$A$20:$G$29,3,FALSE)="Base Increase",VLOOKUP(I241,Inputs!$A$7:$G$16,3,FALSE),0),0)</f>
        <v>0</v>
      </c>
      <c r="P241" s="5">
        <f>IFERROR(IF(VLOOKUP(I241,Inputs!$A$20:$G$29,4,FALSE)="Base Increase",VLOOKUP(I241,Inputs!$A$7:$G$16,4,FALSE),0),0)</f>
        <v>0</v>
      </c>
      <c r="Q241" s="5">
        <f>IFERROR(IF(F241=1,IF(VLOOKUP(I241,Inputs!$A$20:$G$29,5,FALSE)="Base Increase",VLOOKUP(I241,Inputs!$A$7:$G$16,5,FALSE),0),0),0)</f>
        <v>0</v>
      </c>
      <c r="R241" s="5">
        <f>IFERROR(IF(G241=1,IF(VLOOKUP(I241,Inputs!$A$20:$G$29,6,FALSE)="Base Increase",VLOOKUP(I241,Inputs!$A$7:$G$16,6,FALSE),0),0),0)</f>
        <v>0</v>
      </c>
      <c r="S241" s="5">
        <f>IFERROR(IF(H241=1,IF(VLOOKUP(I241,Inputs!$A$20:$G$29,7,FALSE)="Base Increase",VLOOKUP(I241,Inputs!$A$7:$G$16,7,FALSE),0),0),0)</f>
        <v>0</v>
      </c>
      <c r="T241" s="5">
        <f t="shared" si="18"/>
        <v>0</v>
      </c>
      <c r="U241" s="5">
        <f t="shared" si="19"/>
        <v>0</v>
      </c>
      <c r="V241" s="5">
        <f t="shared" si="20"/>
        <v>0</v>
      </c>
      <c r="W241" s="5">
        <f t="shared" si="21"/>
        <v>0</v>
      </c>
      <c r="X241" s="5">
        <f>IF(AND(I241&lt;=4,V241&gt;Inputs!$B$32),MAX(C241,Inputs!$B$32),V241)</f>
        <v>0</v>
      </c>
      <c r="Y241" s="5">
        <f>IF(AND(I241&lt;=4,W241&gt;Inputs!$B$32),MAX(C241,Inputs!$B$32),W241)</f>
        <v>0</v>
      </c>
      <c r="Z241" s="5">
        <f>IF(AND(I241&lt;=7,X241&gt;Inputs!$B$33),MAX(C241,Inputs!$B$33),X241)</f>
        <v>0</v>
      </c>
      <c r="AA241" s="5">
        <f>IF(W241&gt;Inputs!$B$34,Inputs!$B$34,Y241)</f>
        <v>0</v>
      </c>
      <c r="AB241" s="5">
        <f>IF(Z241&gt;Inputs!$B$34,Inputs!$B$34,Z241)</f>
        <v>0</v>
      </c>
      <c r="AC241" s="5">
        <f>IF(AA241&gt;Inputs!$B$34,Inputs!$B$34,AA241)</f>
        <v>0</v>
      </c>
      <c r="AD241" s="11">
        <f t="shared" si="22"/>
        <v>0</v>
      </c>
      <c r="AE241" s="11">
        <f t="shared" si="23"/>
        <v>0</v>
      </c>
    </row>
    <row r="242" spans="1:31" x14ac:dyDescent="0.25">
      <c r="A242" s="1">
        <f>'Salary and Rating'!A243</f>
        <v>0</v>
      </c>
      <c r="B242" s="1">
        <f>'Salary and Rating'!B243</f>
        <v>0</v>
      </c>
      <c r="C242" s="13">
        <f>'2013-2014'!AD242</f>
        <v>0</v>
      </c>
      <c r="D242" s="5">
        <v>1</v>
      </c>
      <c r="E242" s="5">
        <v>0</v>
      </c>
      <c r="F242" s="5">
        <v>0</v>
      </c>
      <c r="G242" s="5">
        <v>0</v>
      </c>
      <c r="H242" s="5">
        <v>0</v>
      </c>
      <c r="I242" s="5">
        <f>'Salary and Rating'!L243</f>
        <v>0</v>
      </c>
      <c r="J242" s="5">
        <f>IFERROR(IF(VLOOKUP(I242,Inputs!$A$20:$G$29,3,FALSE)="Stipend Award",VLOOKUP(I242,Inputs!$A$7:$G$16,3,FALSE),0),0)</f>
        <v>0</v>
      </c>
      <c r="K242" s="5">
        <f>IFERROR(IF(VLOOKUP(I242,Inputs!$A$20:$G$29,4,FALSE)="Stipend Award",VLOOKUP(I242,Inputs!$A$7:$G$16,4,FALSE),0),0)</f>
        <v>0</v>
      </c>
      <c r="L242" s="5">
        <f>IFERROR(IF(F242=1,IF(VLOOKUP(I242,Inputs!$A$20:$G$29,5,FALSE)="Stipend Award",VLOOKUP(I242,Inputs!$A$7:$G$16,5,FALSE),0),0),0)</f>
        <v>0</v>
      </c>
      <c r="M242" s="5">
        <f>IFERROR(IF(G242=1,IF(VLOOKUP(I242,Inputs!$A$20:$G$29,6,FALSE)="Stipend Award",VLOOKUP(I242,Inputs!$A$7:$G$16,6,FALSE),0),0),0)</f>
        <v>0</v>
      </c>
      <c r="N242" s="5">
        <f>IFERROR(IF(H242=1,IF(VLOOKUP(I242,Inputs!$A$20:$G$29,7,FALSE)="Stipend Award",VLOOKUP(I242,Inputs!$A$7:$G$16,7,FALSE),0),0),0)</f>
        <v>0</v>
      </c>
      <c r="O242" s="5">
        <f>IFERROR(IF(VLOOKUP(I242,Inputs!$A$20:$G$29,3,FALSE)="Base Increase",VLOOKUP(I242,Inputs!$A$7:$G$16,3,FALSE),0),0)</f>
        <v>0</v>
      </c>
      <c r="P242" s="5">
        <f>IFERROR(IF(VLOOKUP(I242,Inputs!$A$20:$G$29,4,FALSE)="Base Increase",VLOOKUP(I242,Inputs!$A$7:$G$16,4,FALSE),0),0)</f>
        <v>0</v>
      </c>
      <c r="Q242" s="5">
        <f>IFERROR(IF(F242=1,IF(VLOOKUP(I242,Inputs!$A$20:$G$29,5,FALSE)="Base Increase",VLOOKUP(I242,Inputs!$A$7:$G$16,5,FALSE),0),0),0)</f>
        <v>0</v>
      </c>
      <c r="R242" s="5">
        <f>IFERROR(IF(G242=1,IF(VLOOKUP(I242,Inputs!$A$20:$G$29,6,FALSE)="Base Increase",VLOOKUP(I242,Inputs!$A$7:$G$16,6,FALSE),0),0),0)</f>
        <v>0</v>
      </c>
      <c r="S242" s="5">
        <f>IFERROR(IF(H242=1,IF(VLOOKUP(I242,Inputs!$A$20:$G$29,7,FALSE)="Base Increase",VLOOKUP(I242,Inputs!$A$7:$G$16,7,FALSE),0),0),0)</f>
        <v>0</v>
      </c>
      <c r="T242" s="5">
        <f t="shared" si="18"/>
        <v>0</v>
      </c>
      <c r="U242" s="5">
        <f t="shared" si="19"/>
        <v>0</v>
      </c>
      <c r="V242" s="5">
        <f t="shared" si="20"/>
        <v>0</v>
      </c>
      <c r="W242" s="5">
        <f t="shared" si="21"/>
        <v>0</v>
      </c>
      <c r="X242" s="5">
        <f>IF(AND(I242&lt;=4,V242&gt;Inputs!$B$32),MAX(C242,Inputs!$B$32),V242)</f>
        <v>0</v>
      </c>
      <c r="Y242" s="5">
        <f>IF(AND(I242&lt;=4,W242&gt;Inputs!$B$32),MAX(C242,Inputs!$B$32),W242)</f>
        <v>0</v>
      </c>
      <c r="Z242" s="5">
        <f>IF(AND(I242&lt;=7,X242&gt;Inputs!$B$33),MAX(C242,Inputs!$B$33),X242)</f>
        <v>0</v>
      </c>
      <c r="AA242" s="5">
        <f>IF(W242&gt;Inputs!$B$34,Inputs!$B$34,Y242)</f>
        <v>0</v>
      </c>
      <c r="AB242" s="5">
        <f>IF(Z242&gt;Inputs!$B$34,Inputs!$B$34,Z242)</f>
        <v>0</v>
      </c>
      <c r="AC242" s="5">
        <f>IF(AA242&gt;Inputs!$B$34,Inputs!$B$34,AA242)</f>
        <v>0</v>
      </c>
      <c r="AD242" s="11">
        <f t="shared" si="22"/>
        <v>0</v>
      </c>
      <c r="AE242" s="11">
        <f t="shared" si="23"/>
        <v>0</v>
      </c>
    </row>
    <row r="243" spans="1:31" x14ac:dyDescent="0.25">
      <c r="A243" s="1">
        <f>'Salary and Rating'!A244</f>
        <v>0</v>
      </c>
      <c r="B243" s="1">
        <f>'Salary and Rating'!B244</f>
        <v>0</v>
      </c>
      <c r="C243" s="13">
        <f>'2013-2014'!AD243</f>
        <v>0</v>
      </c>
      <c r="D243" s="5">
        <v>1</v>
      </c>
      <c r="E243" s="5">
        <v>0</v>
      </c>
      <c r="F243" s="5">
        <v>0</v>
      </c>
      <c r="G243" s="5">
        <v>0</v>
      </c>
      <c r="H243" s="5">
        <v>0</v>
      </c>
      <c r="I243" s="5">
        <f>'Salary and Rating'!L244</f>
        <v>0</v>
      </c>
      <c r="J243" s="5">
        <f>IFERROR(IF(VLOOKUP(I243,Inputs!$A$20:$G$29,3,FALSE)="Stipend Award",VLOOKUP(I243,Inputs!$A$7:$G$16,3,FALSE),0),0)</f>
        <v>0</v>
      </c>
      <c r="K243" s="5">
        <f>IFERROR(IF(VLOOKUP(I243,Inputs!$A$20:$G$29,4,FALSE)="Stipend Award",VLOOKUP(I243,Inputs!$A$7:$G$16,4,FALSE),0),0)</f>
        <v>0</v>
      </c>
      <c r="L243" s="5">
        <f>IFERROR(IF(F243=1,IF(VLOOKUP(I243,Inputs!$A$20:$G$29,5,FALSE)="Stipend Award",VLOOKUP(I243,Inputs!$A$7:$G$16,5,FALSE),0),0),0)</f>
        <v>0</v>
      </c>
      <c r="M243" s="5">
        <f>IFERROR(IF(G243=1,IF(VLOOKUP(I243,Inputs!$A$20:$G$29,6,FALSE)="Stipend Award",VLOOKUP(I243,Inputs!$A$7:$G$16,6,FALSE),0),0),0)</f>
        <v>0</v>
      </c>
      <c r="N243" s="5">
        <f>IFERROR(IF(H243=1,IF(VLOOKUP(I243,Inputs!$A$20:$G$29,7,FALSE)="Stipend Award",VLOOKUP(I243,Inputs!$A$7:$G$16,7,FALSE),0),0),0)</f>
        <v>0</v>
      </c>
      <c r="O243" s="5">
        <f>IFERROR(IF(VLOOKUP(I243,Inputs!$A$20:$G$29,3,FALSE)="Base Increase",VLOOKUP(I243,Inputs!$A$7:$G$16,3,FALSE),0),0)</f>
        <v>0</v>
      </c>
      <c r="P243" s="5">
        <f>IFERROR(IF(VLOOKUP(I243,Inputs!$A$20:$G$29,4,FALSE)="Base Increase",VLOOKUP(I243,Inputs!$A$7:$G$16,4,FALSE),0),0)</f>
        <v>0</v>
      </c>
      <c r="Q243" s="5">
        <f>IFERROR(IF(F243=1,IF(VLOOKUP(I243,Inputs!$A$20:$G$29,5,FALSE)="Base Increase",VLOOKUP(I243,Inputs!$A$7:$G$16,5,FALSE),0),0),0)</f>
        <v>0</v>
      </c>
      <c r="R243" s="5">
        <f>IFERROR(IF(G243=1,IF(VLOOKUP(I243,Inputs!$A$20:$G$29,6,FALSE)="Base Increase",VLOOKUP(I243,Inputs!$A$7:$G$16,6,FALSE),0),0),0)</f>
        <v>0</v>
      </c>
      <c r="S243" s="5">
        <f>IFERROR(IF(H243=1,IF(VLOOKUP(I243,Inputs!$A$20:$G$29,7,FALSE)="Base Increase",VLOOKUP(I243,Inputs!$A$7:$G$16,7,FALSE),0),0),0)</f>
        <v>0</v>
      </c>
      <c r="T243" s="5">
        <f t="shared" si="18"/>
        <v>0</v>
      </c>
      <c r="U243" s="5">
        <f t="shared" si="19"/>
        <v>0</v>
      </c>
      <c r="V243" s="5">
        <f t="shared" si="20"/>
        <v>0</v>
      </c>
      <c r="W243" s="5">
        <f t="shared" si="21"/>
        <v>0</v>
      </c>
      <c r="X243" s="5">
        <f>IF(AND(I243&lt;=4,V243&gt;Inputs!$B$32),MAX(C243,Inputs!$B$32),V243)</f>
        <v>0</v>
      </c>
      <c r="Y243" s="5">
        <f>IF(AND(I243&lt;=4,W243&gt;Inputs!$B$32),MAX(C243,Inputs!$B$32),W243)</f>
        <v>0</v>
      </c>
      <c r="Z243" s="5">
        <f>IF(AND(I243&lt;=7,X243&gt;Inputs!$B$33),MAX(C243,Inputs!$B$33),X243)</f>
        <v>0</v>
      </c>
      <c r="AA243" s="5">
        <f>IF(W243&gt;Inputs!$B$34,Inputs!$B$34,Y243)</f>
        <v>0</v>
      </c>
      <c r="AB243" s="5">
        <f>IF(Z243&gt;Inputs!$B$34,Inputs!$B$34,Z243)</f>
        <v>0</v>
      </c>
      <c r="AC243" s="5">
        <f>IF(AA243&gt;Inputs!$B$34,Inputs!$B$34,AA243)</f>
        <v>0</v>
      </c>
      <c r="AD243" s="11">
        <f t="shared" si="22"/>
        <v>0</v>
      </c>
      <c r="AE243" s="11">
        <f t="shared" si="23"/>
        <v>0</v>
      </c>
    </row>
    <row r="244" spans="1:31" x14ac:dyDescent="0.25">
      <c r="A244" s="1">
        <f>'Salary and Rating'!A245</f>
        <v>0</v>
      </c>
      <c r="B244" s="1">
        <f>'Salary and Rating'!B245</f>
        <v>0</v>
      </c>
      <c r="C244" s="13">
        <f>'2013-2014'!AD244</f>
        <v>0</v>
      </c>
      <c r="D244" s="5">
        <v>1</v>
      </c>
      <c r="E244" s="5">
        <v>0</v>
      </c>
      <c r="F244" s="5">
        <v>0</v>
      </c>
      <c r="G244" s="5">
        <v>0</v>
      </c>
      <c r="H244" s="5">
        <v>0</v>
      </c>
      <c r="I244" s="5">
        <f>'Salary and Rating'!L245</f>
        <v>0</v>
      </c>
      <c r="J244" s="5">
        <f>IFERROR(IF(VLOOKUP(I244,Inputs!$A$20:$G$29,3,FALSE)="Stipend Award",VLOOKUP(I244,Inputs!$A$7:$G$16,3,FALSE),0),0)</f>
        <v>0</v>
      </c>
      <c r="K244" s="5">
        <f>IFERROR(IF(VLOOKUP(I244,Inputs!$A$20:$G$29,4,FALSE)="Stipend Award",VLOOKUP(I244,Inputs!$A$7:$G$16,4,FALSE),0),0)</f>
        <v>0</v>
      </c>
      <c r="L244" s="5">
        <f>IFERROR(IF(F244=1,IF(VLOOKUP(I244,Inputs!$A$20:$G$29,5,FALSE)="Stipend Award",VLOOKUP(I244,Inputs!$A$7:$G$16,5,FALSE),0),0),0)</f>
        <v>0</v>
      </c>
      <c r="M244" s="5">
        <f>IFERROR(IF(G244=1,IF(VLOOKUP(I244,Inputs!$A$20:$G$29,6,FALSE)="Stipend Award",VLOOKUP(I244,Inputs!$A$7:$G$16,6,FALSE),0),0),0)</f>
        <v>0</v>
      </c>
      <c r="N244" s="5">
        <f>IFERROR(IF(H244=1,IF(VLOOKUP(I244,Inputs!$A$20:$G$29,7,FALSE)="Stipend Award",VLOOKUP(I244,Inputs!$A$7:$G$16,7,FALSE),0),0),0)</f>
        <v>0</v>
      </c>
      <c r="O244" s="5">
        <f>IFERROR(IF(VLOOKUP(I244,Inputs!$A$20:$G$29,3,FALSE)="Base Increase",VLOOKUP(I244,Inputs!$A$7:$G$16,3,FALSE),0),0)</f>
        <v>0</v>
      </c>
      <c r="P244" s="5">
        <f>IFERROR(IF(VLOOKUP(I244,Inputs!$A$20:$G$29,4,FALSE)="Base Increase",VLOOKUP(I244,Inputs!$A$7:$G$16,4,FALSE),0),0)</f>
        <v>0</v>
      </c>
      <c r="Q244" s="5">
        <f>IFERROR(IF(F244=1,IF(VLOOKUP(I244,Inputs!$A$20:$G$29,5,FALSE)="Base Increase",VLOOKUP(I244,Inputs!$A$7:$G$16,5,FALSE),0),0),0)</f>
        <v>0</v>
      </c>
      <c r="R244" s="5">
        <f>IFERROR(IF(G244=1,IF(VLOOKUP(I244,Inputs!$A$20:$G$29,6,FALSE)="Base Increase",VLOOKUP(I244,Inputs!$A$7:$G$16,6,FALSE),0),0),0)</f>
        <v>0</v>
      </c>
      <c r="S244" s="5">
        <f>IFERROR(IF(H244=1,IF(VLOOKUP(I244,Inputs!$A$20:$G$29,7,FALSE)="Base Increase",VLOOKUP(I244,Inputs!$A$7:$G$16,7,FALSE),0),0),0)</f>
        <v>0</v>
      </c>
      <c r="T244" s="5">
        <f t="shared" si="18"/>
        <v>0</v>
      </c>
      <c r="U244" s="5">
        <f t="shared" si="19"/>
        <v>0</v>
      </c>
      <c r="V244" s="5">
        <f t="shared" si="20"/>
        <v>0</v>
      </c>
      <c r="W244" s="5">
        <f t="shared" si="21"/>
        <v>0</v>
      </c>
      <c r="X244" s="5">
        <f>IF(AND(I244&lt;=4,V244&gt;Inputs!$B$32),MAX(C244,Inputs!$B$32),V244)</f>
        <v>0</v>
      </c>
      <c r="Y244" s="5">
        <f>IF(AND(I244&lt;=4,W244&gt;Inputs!$B$32),MAX(C244,Inputs!$B$32),W244)</f>
        <v>0</v>
      </c>
      <c r="Z244" s="5">
        <f>IF(AND(I244&lt;=7,X244&gt;Inputs!$B$33),MAX(C244,Inputs!$B$33),X244)</f>
        <v>0</v>
      </c>
      <c r="AA244" s="5">
        <f>IF(W244&gt;Inputs!$B$34,Inputs!$B$34,Y244)</f>
        <v>0</v>
      </c>
      <c r="AB244" s="5">
        <f>IF(Z244&gt;Inputs!$B$34,Inputs!$B$34,Z244)</f>
        <v>0</v>
      </c>
      <c r="AC244" s="5">
        <f>IF(AA244&gt;Inputs!$B$34,Inputs!$B$34,AA244)</f>
        <v>0</v>
      </c>
      <c r="AD244" s="11">
        <f t="shared" si="22"/>
        <v>0</v>
      </c>
      <c r="AE244" s="11">
        <f t="shared" si="23"/>
        <v>0</v>
      </c>
    </row>
    <row r="245" spans="1:31" x14ac:dyDescent="0.25">
      <c r="A245" s="1">
        <f>'Salary and Rating'!A246</f>
        <v>0</v>
      </c>
      <c r="B245" s="1">
        <f>'Salary and Rating'!B246</f>
        <v>0</v>
      </c>
      <c r="C245" s="13">
        <f>'2013-2014'!AD245</f>
        <v>0</v>
      </c>
      <c r="D245" s="5">
        <v>1</v>
      </c>
      <c r="E245" s="5">
        <v>0</v>
      </c>
      <c r="F245" s="5">
        <v>0</v>
      </c>
      <c r="G245" s="5">
        <v>0</v>
      </c>
      <c r="H245" s="5">
        <v>0</v>
      </c>
      <c r="I245" s="5">
        <f>'Salary and Rating'!L246</f>
        <v>0</v>
      </c>
      <c r="J245" s="5">
        <f>IFERROR(IF(VLOOKUP(I245,Inputs!$A$20:$G$29,3,FALSE)="Stipend Award",VLOOKUP(I245,Inputs!$A$7:$G$16,3,FALSE),0),0)</f>
        <v>0</v>
      </c>
      <c r="K245" s="5">
        <f>IFERROR(IF(VLOOKUP(I245,Inputs!$A$20:$G$29,4,FALSE)="Stipend Award",VLOOKUP(I245,Inputs!$A$7:$G$16,4,FALSE),0),0)</f>
        <v>0</v>
      </c>
      <c r="L245" s="5">
        <f>IFERROR(IF(F245=1,IF(VLOOKUP(I245,Inputs!$A$20:$G$29,5,FALSE)="Stipend Award",VLOOKUP(I245,Inputs!$A$7:$G$16,5,FALSE),0),0),0)</f>
        <v>0</v>
      </c>
      <c r="M245" s="5">
        <f>IFERROR(IF(G245=1,IF(VLOOKUP(I245,Inputs!$A$20:$G$29,6,FALSE)="Stipend Award",VLOOKUP(I245,Inputs!$A$7:$G$16,6,FALSE),0),0),0)</f>
        <v>0</v>
      </c>
      <c r="N245" s="5">
        <f>IFERROR(IF(H245=1,IF(VLOOKUP(I245,Inputs!$A$20:$G$29,7,FALSE)="Stipend Award",VLOOKUP(I245,Inputs!$A$7:$G$16,7,FALSE),0),0),0)</f>
        <v>0</v>
      </c>
      <c r="O245" s="5">
        <f>IFERROR(IF(VLOOKUP(I245,Inputs!$A$20:$G$29,3,FALSE)="Base Increase",VLOOKUP(I245,Inputs!$A$7:$G$16,3,FALSE),0),0)</f>
        <v>0</v>
      </c>
      <c r="P245" s="5">
        <f>IFERROR(IF(VLOOKUP(I245,Inputs!$A$20:$G$29,4,FALSE)="Base Increase",VLOOKUP(I245,Inputs!$A$7:$G$16,4,FALSE),0),0)</f>
        <v>0</v>
      </c>
      <c r="Q245" s="5">
        <f>IFERROR(IF(F245=1,IF(VLOOKUP(I245,Inputs!$A$20:$G$29,5,FALSE)="Base Increase",VLOOKUP(I245,Inputs!$A$7:$G$16,5,FALSE),0),0),0)</f>
        <v>0</v>
      </c>
      <c r="R245" s="5">
        <f>IFERROR(IF(G245=1,IF(VLOOKUP(I245,Inputs!$A$20:$G$29,6,FALSE)="Base Increase",VLOOKUP(I245,Inputs!$A$7:$G$16,6,FALSE),0),0),0)</f>
        <v>0</v>
      </c>
      <c r="S245" s="5">
        <f>IFERROR(IF(H245=1,IF(VLOOKUP(I245,Inputs!$A$20:$G$29,7,FALSE)="Base Increase",VLOOKUP(I245,Inputs!$A$7:$G$16,7,FALSE),0),0),0)</f>
        <v>0</v>
      </c>
      <c r="T245" s="5">
        <f t="shared" si="18"/>
        <v>0</v>
      </c>
      <c r="U245" s="5">
        <f t="shared" si="19"/>
        <v>0</v>
      </c>
      <c r="V245" s="5">
        <f t="shared" si="20"/>
        <v>0</v>
      </c>
      <c r="W245" s="5">
        <f t="shared" si="21"/>
        <v>0</v>
      </c>
      <c r="X245" s="5">
        <f>IF(AND(I245&lt;=4,V245&gt;Inputs!$B$32),MAX(C245,Inputs!$B$32),V245)</f>
        <v>0</v>
      </c>
      <c r="Y245" s="5">
        <f>IF(AND(I245&lt;=4,W245&gt;Inputs!$B$32),MAX(C245,Inputs!$B$32),W245)</f>
        <v>0</v>
      </c>
      <c r="Z245" s="5">
        <f>IF(AND(I245&lt;=7,X245&gt;Inputs!$B$33),MAX(C245,Inputs!$B$33),X245)</f>
        <v>0</v>
      </c>
      <c r="AA245" s="5">
        <f>IF(W245&gt;Inputs!$B$34,Inputs!$B$34,Y245)</f>
        <v>0</v>
      </c>
      <c r="AB245" s="5">
        <f>IF(Z245&gt;Inputs!$B$34,Inputs!$B$34,Z245)</f>
        <v>0</v>
      </c>
      <c r="AC245" s="5">
        <f>IF(AA245&gt;Inputs!$B$34,Inputs!$B$34,AA245)</f>
        <v>0</v>
      </c>
      <c r="AD245" s="11">
        <f t="shared" si="22"/>
        <v>0</v>
      </c>
      <c r="AE245" s="11">
        <f t="shared" si="23"/>
        <v>0</v>
      </c>
    </row>
    <row r="246" spans="1:31" x14ac:dyDescent="0.25">
      <c r="A246" s="1">
        <f>'Salary and Rating'!A247</f>
        <v>0</v>
      </c>
      <c r="B246" s="1">
        <f>'Salary and Rating'!B247</f>
        <v>0</v>
      </c>
      <c r="C246" s="13">
        <f>'2013-2014'!AD246</f>
        <v>0</v>
      </c>
      <c r="D246" s="5">
        <v>1</v>
      </c>
      <c r="E246" s="5">
        <v>0</v>
      </c>
      <c r="F246" s="5">
        <v>0</v>
      </c>
      <c r="G246" s="5">
        <v>0</v>
      </c>
      <c r="H246" s="5">
        <v>0</v>
      </c>
      <c r="I246" s="5">
        <f>'Salary and Rating'!L247</f>
        <v>0</v>
      </c>
      <c r="J246" s="5">
        <f>IFERROR(IF(VLOOKUP(I246,Inputs!$A$20:$G$29,3,FALSE)="Stipend Award",VLOOKUP(I246,Inputs!$A$7:$G$16,3,FALSE),0),0)</f>
        <v>0</v>
      </c>
      <c r="K246" s="5">
        <f>IFERROR(IF(VLOOKUP(I246,Inputs!$A$20:$G$29,4,FALSE)="Stipend Award",VLOOKUP(I246,Inputs!$A$7:$G$16,4,FALSE),0),0)</f>
        <v>0</v>
      </c>
      <c r="L246" s="5">
        <f>IFERROR(IF(F246=1,IF(VLOOKUP(I246,Inputs!$A$20:$G$29,5,FALSE)="Stipend Award",VLOOKUP(I246,Inputs!$A$7:$G$16,5,FALSE),0),0),0)</f>
        <v>0</v>
      </c>
      <c r="M246" s="5">
        <f>IFERROR(IF(G246=1,IF(VLOOKUP(I246,Inputs!$A$20:$G$29,6,FALSE)="Stipend Award",VLOOKUP(I246,Inputs!$A$7:$G$16,6,FALSE),0),0),0)</f>
        <v>0</v>
      </c>
      <c r="N246" s="5">
        <f>IFERROR(IF(H246=1,IF(VLOOKUP(I246,Inputs!$A$20:$G$29,7,FALSE)="Stipend Award",VLOOKUP(I246,Inputs!$A$7:$G$16,7,FALSE),0),0),0)</f>
        <v>0</v>
      </c>
      <c r="O246" s="5">
        <f>IFERROR(IF(VLOOKUP(I246,Inputs!$A$20:$G$29,3,FALSE)="Base Increase",VLOOKUP(I246,Inputs!$A$7:$G$16,3,FALSE),0),0)</f>
        <v>0</v>
      </c>
      <c r="P246" s="5">
        <f>IFERROR(IF(VLOOKUP(I246,Inputs!$A$20:$G$29,4,FALSE)="Base Increase",VLOOKUP(I246,Inputs!$A$7:$G$16,4,FALSE),0),0)</f>
        <v>0</v>
      </c>
      <c r="Q246" s="5">
        <f>IFERROR(IF(F246=1,IF(VLOOKUP(I246,Inputs!$A$20:$G$29,5,FALSE)="Base Increase",VLOOKUP(I246,Inputs!$A$7:$G$16,5,FALSE),0),0),0)</f>
        <v>0</v>
      </c>
      <c r="R246" s="5">
        <f>IFERROR(IF(G246=1,IF(VLOOKUP(I246,Inputs!$A$20:$G$29,6,FALSE)="Base Increase",VLOOKUP(I246,Inputs!$A$7:$G$16,6,FALSE),0),0),0)</f>
        <v>0</v>
      </c>
      <c r="S246" s="5">
        <f>IFERROR(IF(H246=1,IF(VLOOKUP(I246,Inputs!$A$20:$G$29,7,FALSE)="Base Increase",VLOOKUP(I246,Inputs!$A$7:$G$16,7,FALSE),0),0),0)</f>
        <v>0</v>
      </c>
      <c r="T246" s="5">
        <f t="shared" si="18"/>
        <v>0</v>
      </c>
      <c r="U246" s="5">
        <f t="shared" si="19"/>
        <v>0</v>
      </c>
      <c r="V246" s="5">
        <f t="shared" si="20"/>
        <v>0</v>
      </c>
      <c r="W246" s="5">
        <f t="shared" si="21"/>
        <v>0</v>
      </c>
      <c r="X246" s="5">
        <f>IF(AND(I246&lt;=4,V246&gt;Inputs!$B$32),MAX(C246,Inputs!$B$32),V246)</f>
        <v>0</v>
      </c>
      <c r="Y246" s="5">
        <f>IF(AND(I246&lt;=4,W246&gt;Inputs!$B$32),MAX(C246,Inputs!$B$32),W246)</f>
        <v>0</v>
      </c>
      <c r="Z246" s="5">
        <f>IF(AND(I246&lt;=7,X246&gt;Inputs!$B$33),MAX(C246,Inputs!$B$33),X246)</f>
        <v>0</v>
      </c>
      <c r="AA246" s="5">
        <f>IF(W246&gt;Inputs!$B$34,Inputs!$B$34,Y246)</f>
        <v>0</v>
      </c>
      <c r="AB246" s="5">
        <f>IF(Z246&gt;Inputs!$B$34,Inputs!$B$34,Z246)</f>
        <v>0</v>
      </c>
      <c r="AC246" s="5">
        <f>IF(AA246&gt;Inputs!$B$34,Inputs!$B$34,AA246)</f>
        <v>0</v>
      </c>
      <c r="AD246" s="11">
        <f t="shared" si="22"/>
        <v>0</v>
      </c>
      <c r="AE246" s="11">
        <f t="shared" si="23"/>
        <v>0</v>
      </c>
    </row>
    <row r="247" spans="1:31" x14ac:dyDescent="0.25">
      <c r="A247" s="1">
        <f>'Salary and Rating'!A248</f>
        <v>0</v>
      </c>
      <c r="B247" s="1">
        <f>'Salary and Rating'!B248</f>
        <v>0</v>
      </c>
      <c r="C247" s="13">
        <f>'2013-2014'!AD247</f>
        <v>0</v>
      </c>
      <c r="D247" s="5">
        <v>1</v>
      </c>
      <c r="E247" s="5">
        <v>0</v>
      </c>
      <c r="F247" s="5">
        <v>0</v>
      </c>
      <c r="G247" s="5">
        <v>0</v>
      </c>
      <c r="H247" s="5">
        <v>0</v>
      </c>
      <c r="I247" s="5">
        <f>'Salary and Rating'!L248</f>
        <v>0</v>
      </c>
      <c r="J247" s="5">
        <f>IFERROR(IF(VLOOKUP(I247,Inputs!$A$20:$G$29,3,FALSE)="Stipend Award",VLOOKUP(I247,Inputs!$A$7:$G$16,3,FALSE),0),0)</f>
        <v>0</v>
      </c>
      <c r="K247" s="5">
        <f>IFERROR(IF(VLOOKUP(I247,Inputs!$A$20:$G$29,4,FALSE)="Stipend Award",VLOOKUP(I247,Inputs!$A$7:$G$16,4,FALSE),0),0)</f>
        <v>0</v>
      </c>
      <c r="L247" s="5">
        <f>IFERROR(IF(F247=1,IF(VLOOKUP(I247,Inputs!$A$20:$G$29,5,FALSE)="Stipend Award",VLOOKUP(I247,Inputs!$A$7:$G$16,5,FALSE),0),0),0)</f>
        <v>0</v>
      </c>
      <c r="M247" s="5">
        <f>IFERROR(IF(G247=1,IF(VLOOKUP(I247,Inputs!$A$20:$G$29,6,FALSE)="Stipend Award",VLOOKUP(I247,Inputs!$A$7:$G$16,6,FALSE),0),0),0)</f>
        <v>0</v>
      </c>
      <c r="N247" s="5">
        <f>IFERROR(IF(H247=1,IF(VLOOKUP(I247,Inputs!$A$20:$G$29,7,FALSE)="Stipend Award",VLOOKUP(I247,Inputs!$A$7:$G$16,7,FALSE),0),0),0)</f>
        <v>0</v>
      </c>
      <c r="O247" s="5">
        <f>IFERROR(IF(VLOOKUP(I247,Inputs!$A$20:$G$29,3,FALSE)="Base Increase",VLOOKUP(I247,Inputs!$A$7:$G$16,3,FALSE),0),0)</f>
        <v>0</v>
      </c>
      <c r="P247" s="5">
        <f>IFERROR(IF(VLOOKUP(I247,Inputs!$A$20:$G$29,4,FALSE)="Base Increase",VLOOKUP(I247,Inputs!$A$7:$G$16,4,FALSE),0),0)</f>
        <v>0</v>
      </c>
      <c r="Q247" s="5">
        <f>IFERROR(IF(F247=1,IF(VLOOKUP(I247,Inputs!$A$20:$G$29,5,FALSE)="Base Increase",VLOOKUP(I247,Inputs!$A$7:$G$16,5,FALSE),0),0),0)</f>
        <v>0</v>
      </c>
      <c r="R247" s="5">
        <f>IFERROR(IF(G247=1,IF(VLOOKUP(I247,Inputs!$A$20:$G$29,6,FALSE)="Base Increase",VLOOKUP(I247,Inputs!$A$7:$G$16,6,FALSE),0),0),0)</f>
        <v>0</v>
      </c>
      <c r="S247" s="5">
        <f>IFERROR(IF(H247=1,IF(VLOOKUP(I247,Inputs!$A$20:$G$29,7,FALSE)="Base Increase",VLOOKUP(I247,Inputs!$A$7:$G$16,7,FALSE),0),0),0)</f>
        <v>0</v>
      </c>
      <c r="T247" s="5">
        <f t="shared" si="18"/>
        <v>0</v>
      </c>
      <c r="U247" s="5">
        <f t="shared" si="19"/>
        <v>0</v>
      </c>
      <c r="V247" s="5">
        <f t="shared" si="20"/>
        <v>0</v>
      </c>
      <c r="W247" s="5">
        <f t="shared" si="21"/>
        <v>0</v>
      </c>
      <c r="X247" s="5">
        <f>IF(AND(I247&lt;=4,V247&gt;Inputs!$B$32),MAX(C247,Inputs!$B$32),V247)</f>
        <v>0</v>
      </c>
      <c r="Y247" s="5">
        <f>IF(AND(I247&lt;=4,W247&gt;Inputs!$B$32),MAX(C247,Inputs!$B$32),W247)</f>
        <v>0</v>
      </c>
      <c r="Z247" s="5">
        <f>IF(AND(I247&lt;=7,X247&gt;Inputs!$B$33),MAX(C247,Inputs!$B$33),X247)</f>
        <v>0</v>
      </c>
      <c r="AA247" s="5">
        <f>IF(W247&gt;Inputs!$B$34,Inputs!$B$34,Y247)</f>
        <v>0</v>
      </c>
      <c r="AB247" s="5">
        <f>IF(Z247&gt;Inputs!$B$34,Inputs!$B$34,Z247)</f>
        <v>0</v>
      </c>
      <c r="AC247" s="5">
        <f>IF(AA247&gt;Inputs!$B$34,Inputs!$B$34,AA247)</f>
        <v>0</v>
      </c>
      <c r="AD247" s="11">
        <f t="shared" si="22"/>
        <v>0</v>
      </c>
      <c r="AE247" s="11">
        <f t="shared" si="23"/>
        <v>0</v>
      </c>
    </row>
    <row r="248" spans="1:31" x14ac:dyDescent="0.25">
      <c r="A248" s="1">
        <f>'Salary and Rating'!A249</f>
        <v>0</v>
      </c>
      <c r="B248" s="1">
        <f>'Salary and Rating'!B249</f>
        <v>0</v>
      </c>
      <c r="C248" s="13">
        <f>'2013-2014'!AD248</f>
        <v>0</v>
      </c>
      <c r="D248" s="5">
        <v>1</v>
      </c>
      <c r="E248" s="5">
        <v>0</v>
      </c>
      <c r="F248" s="5">
        <v>0</v>
      </c>
      <c r="G248" s="5">
        <v>0</v>
      </c>
      <c r="H248" s="5">
        <v>0</v>
      </c>
      <c r="I248" s="5">
        <f>'Salary and Rating'!L249</f>
        <v>0</v>
      </c>
      <c r="J248" s="5">
        <f>IFERROR(IF(VLOOKUP(I248,Inputs!$A$20:$G$29,3,FALSE)="Stipend Award",VLOOKUP(I248,Inputs!$A$7:$G$16,3,FALSE),0),0)</f>
        <v>0</v>
      </c>
      <c r="K248" s="5">
        <f>IFERROR(IF(VLOOKUP(I248,Inputs!$A$20:$G$29,4,FALSE)="Stipend Award",VLOOKUP(I248,Inputs!$A$7:$G$16,4,FALSE),0),0)</f>
        <v>0</v>
      </c>
      <c r="L248" s="5">
        <f>IFERROR(IF(F248=1,IF(VLOOKUP(I248,Inputs!$A$20:$G$29,5,FALSE)="Stipend Award",VLOOKUP(I248,Inputs!$A$7:$G$16,5,FALSE),0),0),0)</f>
        <v>0</v>
      </c>
      <c r="M248" s="5">
        <f>IFERROR(IF(G248=1,IF(VLOOKUP(I248,Inputs!$A$20:$G$29,6,FALSE)="Stipend Award",VLOOKUP(I248,Inputs!$A$7:$G$16,6,FALSE),0),0),0)</f>
        <v>0</v>
      </c>
      <c r="N248" s="5">
        <f>IFERROR(IF(H248=1,IF(VLOOKUP(I248,Inputs!$A$20:$G$29,7,FALSE)="Stipend Award",VLOOKUP(I248,Inputs!$A$7:$G$16,7,FALSE),0),0),0)</f>
        <v>0</v>
      </c>
      <c r="O248" s="5">
        <f>IFERROR(IF(VLOOKUP(I248,Inputs!$A$20:$G$29,3,FALSE)="Base Increase",VLOOKUP(I248,Inputs!$A$7:$G$16,3,FALSE),0),0)</f>
        <v>0</v>
      </c>
      <c r="P248" s="5">
        <f>IFERROR(IF(VLOOKUP(I248,Inputs!$A$20:$G$29,4,FALSE)="Base Increase",VLOOKUP(I248,Inputs!$A$7:$G$16,4,FALSE),0),0)</f>
        <v>0</v>
      </c>
      <c r="Q248" s="5">
        <f>IFERROR(IF(F248=1,IF(VLOOKUP(I248,Inputs!$A$20:$G$29,5,FALSE)="Base Increase",VLOOKUP(I248,Inputs!$A$7:$G$16,5,FALSE),0),0),0)</f>
        <v>0</v>
      </c>
      <c r="R248" s="5">
        <f>IFERROR(IF(G248=1,IF(VLOOKUP(I248,Inputs!$A$20:$G$29,6,FALSE)="Base Increase",VLOOKUP(I248,Inputs!$A$7:$G$16,6,FALSE),0),0),0)</f>
        <v>0</v>
      </c>
      <c r="S248" s="5">
        <f>IFERROR(IF(H248=1,IF(VLOOKUP(I248,Inputs!$A$20:$G$29,7,FALSE)="Base Increase",VLOOKUP(I248,Inputs!$A$7:$G$16,7,FALSE),0),0),0)</f>
        <v>0</v>
      </c>
      <c r="T248" s="5">
        <f t="shared" si="18"/>
        <v>0</v>
      </c>
      <c r="U248" s="5">
        <f t="shared" si="19"/>
        <v>0</v>
      </c>
      <c r="V248" s="5">
        <f t="shared" si="20"/>
        <v>0</v>
      </c>
      <c r="W248" s="5">
        <f t="shared" si="21"/>
        <v>0</v>
      </c>
      <c r="X248" s="5">
        <f>IF(AND(I248&lt;=4,V248&gt;Inputs!$B$32),MAX(C248,Inputs!$B$32),V248)</f>
        <v>0</v>
      </c>
      <c r="Y248" s="5">
        <f>IF(AND(I248&lt;=4,W248&gt;Inputs!$B$32),MAX(C248,Inputs!$B$32),W248)</f>
        <v>0</v>
      </c>
      <c r="Z248" s="5">
        <f>IF(AND(I248&lt;=7,X248&gt;Inputs!$B$33),MAX(C248,Inputs!$B$33),X248)</f>
        <v>0</v>
      </c>
      <c r="AA248" s="5">
        <f>IF(W248&gt;Inputs!$B$34,Inputs!$B$34,Y248)</f>
        <v>0</v>
      </c>
      <c r="AB248" s="5">
        <f>IF(Z248&gt;Inputs!$B$34,Inputs!$B$34,Z248)</f>
        <v>0</v>
      </c>
      <c r="AC248" s="5">
        <f>IF(AA248&gt;Inputs!$B$34,Inputs!$B$34,AA248)</f>
        <v>0</v>
      </c>
      <c r="AD248" s="11">
        <f t="shared" si="22"/>
        <v>0</v>
      </c>
      <c r="AE248" s="11">
        <f t="shared" si="23"/>
        <v>0</v>
      </c>
    </row>
    <row r="249" spans="1:31" x14ac:dyDescent="0.25">
      <c r="A249" s="1">
        <f>'Salary and Rating'!A250</f>
        <v>0</v>
      </c>
      <c r="B249" s="1">
        <f>'Salary and Rating'!B250</f>
        <v>0</v>
      </c>
      <c r="C249" s="13">
        <f>'2013-2014'!AD249</f>
        <v>0</v>
      </c>
      <c r="D249" s="5">
        <v>1</v>
      </c>
      <c r="E249" s="5">
        <v>0</v>
      </c>
      <c r="F249" s="5">
        <v>0</v>
      </c>
      <c r="G249" s="5">
        <v>0</v>
      </c>
      <c r="H249" s="5">
        <v>0</v>
      </c>
      <c r="I249" s="5">
        <f>'Salary and Rating'!L250</f>
        <v>0</v>
      </c>
      <c r="J249" s="5">
        <f>IFERROR(IF(VLOOKUP(I249,Inputs!$A$20:$G$29,3,FALSE)="Stipend Award",VLOOKUP(I249,Inputs!$A$7:$G$16,3,FALSE),0),0)</f>
        <v>0</v>
      </c>
      <c r="K249" s="5">
        <f>IFERROR(IF(VLOOKUP(I249,Inputs!$A$20:$G$29,4,FALSE)="Stipend Award",VLOOKUP(I249,Inputs!$A$7:$G$16,4,FALSE),0),0)</f>
        <v>0</v>
      </c>
      <c r="L249" s="5">
        <f>IFERROR(IF(F249=1,IF(VLOOKUP(I249,Inputs!$A$20:$G$29,5,FALSE)="Stipend Award",VLOOKUP(I249,Inputs!$A$7:$G$16,5,FALSE),0),0),0)</f>
        <v>0</v>
      </c>
      <c r="M249" s="5">
        <f>IFERROR(IF(G249=1,IF(VLOOKUP(I249,Inputs!$A$20:$G$29,6,FALSE)="Stipend Award",VLOOKUP(I249,Inputs!$A$7:$G$16,6,FALSE),0),0),0)</f>
        <v>0</v>
      </c>
      <c r="N249" s="5">
        <f>IFERROR(IF(H249=1,IF(VLOOKUP(I249,Inputs!$A$20:$G$29,7,FALSE)="Stipend Award",VLOOKUP(I249,Inputs!$A$7:$G$16,7,FALSE),0),0),0)</f>
        <v>0</v>
      </c>
      <c r="O249" s="5">
        <f>IFERROR(IF(VLOOKUP(I249,Inputs!$A$20:$G$29,3,FALSE)="Base Increase",VLOOKUP(I249,Inputs!$A$7:$G$16,3,FALSE),0),0)</f>
        <v>0</v>
      </c>
      <c r="P249" s="5">
        <f>IFERROR(IF(VLOOKUP(I249,Inputs!$A$20:$G$29,4,FALSE)="Base Increase",VLOOKUP(I249,Inputs!$A$7:$G$16,4,FALSE),0),0)</f>
        <v>0</v>
      </c>
      <c r="Q249" s="5">
        <f>IFERROR(IF(F249=1,IF(VLOOKUP(I249,Inputs!$A$20:$G$29,5,FALSE)="Base Increase",VLOOKUP(I249,Inputs!$A$7:$G$16,5,FALSE),0),0),0)</f>
        <v>0</v>
      </c>
      <c r="R249" s="5">
        <f>IFERROR(IF(G249=1,IF(VLOOKUP(I249,Inputs!$A$20:$G$29,6,FALSE)="Base Increase",VLOOKUP(I249,Inputs!$A$7:$G$16,6,FALSE),0),0),0)</f>
        <v>0</v>
      </c>
      <c r="S249" s="5">
        <f>IFERROR(IF(H249=1,IF(VLOOKUP(I249,Inputs!$A$20:$G$29,7,FALSE)="Base Increase",VLOOKUP(I249,Inputs!$A$7:$G$16,7,FALSE),0),0),0)</f>
        <v>0</v>
      </c>
      <c r="T249" s="5">
        <f t="shared" si="18"/>
        <v>0</v>
      </c>
      <c r="U249" s="5">
        <f t="shared" si="19"/>
        <v>0</v>
      </c>
      <c r="V249" s="5">
        <f t="shared" si="20"/>
        <v>0</v>
      </c>
      <c r="W249" s="5">
        <f t="shared" si="21"/>
        <v>0</v>
      </c>
      <c r="X249" s="5">
        <f>IF(AND(I249&lt;=4,V249&gt;Inputs!$B$32),MAX(C249,Inputs!$B$32),V249)</f>
        <v>0</v>
      </c>
      <c r="Y249" s="5">
        <f>IF(AND(I249&lt;=4,W249&gt;Inputs!$B$32),MAX(C249,Inputs!$B$32),W249)</f>
        <v>0</v>
      </c>
      <c r="Z249" s="5">
        <f>IF(AND(I249&lt;=7,X249&gt;Inputs!$B$33),MAX(C249,Inputs!$B$33),X249)</f>
        <v>0</v>
      </c>
      <c r="AA249" s="5">
        <f>IF(W249&gt;Inputs!$B$34,Inputs!$B$34,Y249)</f>
        <v>0</v>
      </c>
      <c r="AB249" s="5">
        <f>IF(Z249&gt;Inputs!$B$34,Inputs!$B$34,Z249)</f>
        <v>0</v>
      </c>
      <c r="AC249" s="5">
        <f>IF(AA249&gt;Inputs!$B$34,Inputs!$B$34,AA249)</f>
        <v>0</v>
      </c>
      <c r="AD249" s="11">
        <f t="shared" si="22"/>
        <v>0</v>
      </c>
      <c r="AE249" s="11">
        <f t="shared" si="23"/>
        <v>0</v>
      </c>
    </row>
    <row r="250" spans="1:31" x14ac:dyDescent="0.25">
      <c r="A250" s="1">
        <f>'Salary and Rating'!A251</f>
        <v>0</v>
      </c>
      <c r="B250" s="1">
        <f>'Salary and Rating'!B251</f>
        <v>0</v>
      </c>
      <c r="C250" s="13">
        <f>'2013-2014'!AD250</f>
        <v>0</v>
      </c>
      <c r="D250" s="5">
        <v>1</v>
      </c>
      <c r="E250" s="5">
        <v>0</v>
      </c>
      <c r="F250" s="5">
        <v>0</v>
      </c>
      <c r="G250" s="5">
        <v>0</v>
      </c>
      <c r="H250" s="5">
        <v>0</v>
      </c>
      <c r="I250" s="5">
        <f>'Salary and Rating'!L251</f>
        <v>0</v>
      </c>
      <c r="J250" s="5">
        <f>IFERROR(IF(VLOOKUP(I250,Inputs!$A$20:$G$29,3,FALSE)="Stipend Award",VLOOKUP(I250,Inputs!$A$7:$G$16,3,FALSE),0),0)</f>
        <v>0</v>
      </c>
      <c r="K250" s="5">
        <f>IFERROR(IF(VLOOKUP(I250,Inputs!$A$20:$G$29,4,FALSE)="Stipend Award",VLOOKUP(I250,Inputs!$A$7:$G$16,4,FALSE),0),0)</f>
        <v>0</v>
      </c>
      <c r="L250" s="5">
        <f>IFERROR(IF(F250=1,IF(VLOOKUP(I250,Inputs!$A$20:$G$29,5,FALSE)="Stipend Award",VLOOKUP(I250,Inputs!$A$7:$G$16,5,FALSE),0),0),0)</f>
        <v>0</v>
      </c>
      <c r="M250" s="5">
        <f>IFERROR(IF(G250=1,IF(VLOOKUP(I250,Inputs!$A$20:$G$29,6,FALSE)="Stipend Award",VLOOKUP(I250,Inputs!$A$7:$G$16,6,FALSE),0),0),0)</f>
        <v>0</v>
      </c>
      <c r="N250" s="5">
        <f>IFERROR(IF(H250=1,IF(VLOOKUP(I250,Inputs!$A$20:$G$29,7,FALSE)="Stipend Award",VLOOKUP(I250,Inputs!$A$7:$G$16,7,FALSE),0),0),0)</f>
        <v>0</v>
      </c>
      <c r="O250" s="5">
        <f>IFERROR(IF(VLOOKUP(I250,Inputs!$A$20:$G$29,3,FALSE)="Base Increase",VLOOKUP(I250,Inputs!$A$7:$G$16,3,FALSE),0),0)</f>
        <v>0</v>
      </c>
      <c r="P250" s="5">
        <f>IFERROR(IF(VLOOKUP(I250,Inputs!$A$20:$G$29,4,FALSE)="Base Increase",VLOOKUP(I250,Inputs!$A$7:$G$16,4,FALSE),0),0)</f>
        <v>0</v>
      </c>
      <c r="Q250" s="5">
        <f>IFERROR(IF(F250=1,IF(VLOOKUP(I250,Inputs!$A$20:$G$29,5,FALSE)="Base Increase",VLOOKUP(I250,Inputs!$A$7:$G$16,5,FALSE),0),0),0)</f>
        <v>0</v>
      </c>
      <c r="R250" s="5">
        <f>IFERROR(IF(G250=1,IF(VLOOKUP(I250,Inputs!$A$20:$G$29,6,FALSE)="Base Increase",VLOOKUP(I250,Inputs!$A$7:$G$16,6,FALSE),0),0),0)</f>
        <v>0</v>
      </c>
      <c r="S250" s="5">
        <f>IFERROR(IF(H250=1,IF(VLOOKUP(I250,Inputs!$A$20:$G$29,7,FALSE)="Base Increase",VLOOKUP(I250,Inputs!$A$7:$G$16,7,FALSE),0),0),0)</f>
        <v>0</v>
      </c>
      <c r="T250" s="5">
        <f t="shared" si="18"/>
        <v>0</v>
      </c>
      <c r="U250" s="5">
        <f t="shared" si="19"/>
        <v>0</v>
      </c>
      <c r="V250" s="5">
        <f t="shared" si="20"/>
        <v>0</v>
      </c>
      <c r="W250" s="5">
        <f t="shared" si="21"/>
        <v>0</v>
      </c>
      <c r="X250" s="5">
        <f>IF(AND(I250&lt;=4,V250&gt;Inputs!$B$32),MAX(C250,Inputs!$B$32),V250)</f>
        <v>0</v>
      </c>
      <c r="Y250" s="5">
        <f>IF(AND(I250&lt;=4,W250&gt;Inputs!$B$32),MAX(C250,Inputs!$B$32),W250)</f>
        <v>0</v>
      </c>
      <c r="Z250" s="5">
        <f>IF(AND(I250&lt;=7,X250&gt;Inputs!$B$33),MAX(C250,Inputs!$B$33),X250)</f>
        <v>0</v>
      </c>
      <c r="AA250" s="5">
        <f>IF(W250&gt;Inputs!$B$34,Inputs!$B$34,Y250)</f>
        <v>0</v>
      </c>
      <c r="AB250" s="5">
        <f>IF(Z250&gt;Inputs!$B$34,Inputs!$B$34,Z250)</f>
        <v>0</v>
      </c>
      <c r="AC250" s="5">
        <f>IF(AA250&gt;Inputs!$B$34,Inputs!$B$34,AA250)</f>
        <v>0</v>
      </c>
      <c r="AD250" s="11">
        <f t="shared" si="22"/>
        <v>0</v>
      </c>
      <c r="AE250" s="11">
        <f t="shared" si="23"/>
        <v>0</v>
      </c>
    </row>
    <row r="251" spans="1:31" x14ac:dyDescent="0.25">
      <c r="A251" s="1">
        <f>'Salary and Rating'!A252</f>
        <v>0</v>
      </c>
      <c r="B251" s="1">
        <f>'Salary and Rating'!B252</f>
        <v>0</v>
      </c>
      <c r="C251" s="13">
        <f>'2013-2014'!AD251</f>
        <v>0</v>
      </c>
      <c r="D251" s="5">
        <v>1</v>
      </c>
      <c r="E251" s="5">
        <v>0</v>
      </c>
      <c r="F251" s="5">
        <v>0</v>
      </c>
      <c r="G251" s="5">
        <v>0</v>
      </c>
      <c r="H251" s="5">
        <v>0</v>
      </c>
      <c r="I251" s="5">
        <f>'Salary and Rating'!L252</f>
        <v>0</v>
      </c>
      <c r="J251" s="5">
        <f>IFERROR(IF(VLOOKUP(I251,Inputs!$A$20:$G$29,3,FALSE)="Stipend Award",VLOOKUP(I251,Inputs!$A$7:$G$16,3,FALSE),0),0)</f>
        <v>0</v>
      </c>
      <c r="K251" s="5">
        <f>IFERROR(IF(VLOOKUP(I251,Inputs!$A$20:$G$29,4,FALSE)="Stipend Award",VLOOKUP(I251,Inputs!$A$7:$G$16,4,FALSE),0),0)</f>
        <v>0</v>
      </c>
      <c r="L251" s="5">
        <f>IFERROR(IF(F251=1,IF(VLOOKUP(I251,Inputs!$A$20:$G$29,5,FALSE)="Stipend Award",VLOOKUP(I251,Inputs!$A$7:$G$16,5,FALSE),0),0),0)</f>
        <v>0</v>
      </c>
      <c r="M251" s="5">
        <f>IFERROR(IF(G251=1,IF(VLOOKUP(I251,Inputs!$A$20:$G$29,6,FALSE)="Stipend Award",VLOOKUP(I251,Inputs!$A$7:$G$16,6,FALSE),0),0),0)</f>
        <v>0</v>
      </c>
      <c r="N251" s="5">
        <f>IFERROR(IF(H251=1,IF(VLOOKUP(I251,Inputs!$A$20:$G$29,7,FALSE)="Stipend Award",VLOOKUP(I251,Inputs!$A$7:$G$16,7,FALSE),0),0),0)</f>
        <v>0</v>
      </c>
      <c r="O251" s="5">
        <f>IFERROR(IF(VLOOKUP(I251,Inputs!$A$20:$G$29,3,FALSE)="Base Increase",VLOOKUP(I251,Inputs!$A$7:$G$16,3,FALSE),0),0)</f>
        <v>0</v>
      </c>
      <c r="P251" s="5">
        <f>IFERROR(IF(VLOOKUP(I251,Inputs!$A$20:$G$29,4,FALSE)="Base Increase",VLOOKUP(I251,Inputs!$A$7:$G$16,4,FALSE),0),0)</f>
        <v>0</v>
      </c>
      <c r="Q251" s="5">
        <f>IFERROR(IF(F251=1,IF(VLOOKUP(I251,Inputs!$A$20:$G$29,5,FALSE)="Base Increase",VLOOKUP(I251,Inputs!$A$7:$G$16,5,FALSE),0),0),0)</f>
        <v>0</v>
      </c>
      <c r="R251" s="5">
        <f>IFERROR(IF(G251=1,IF(VLOOKUP(I251,Inputs!$A$20:$G$29,6,FALSE)="Base Increase",VLOOKUP(I251,Inputs!$A$7:$G$16,6,FALSE),0),0),0)</f>
        <v>0</v>
      </c>
      <c r="S251" s="5">
        <f>IFERROR(IF(H251=1,IF(VLOOKUP(I251,Inputs!$A$20:$G$29,7,FALSE)="Base Increase",VLOOKUP(I251,Inputs!$A$7:$G$16,7,FALSE),0),0),0)</f>
        <v>0</v>
      </c>
      <c r="T251" s="5">
        <f t="shared" si="18"/>
        <v>0</v>
      </c>
      <c r="U251" s="5">
        <f t="shared" si="19"/>
        <v>0</v>
      </c>
      <c r="V251" s="5">
        <f t="shared" si="20"/>
        <v>0</v>
      </c>
      <c r="W251" s="5">
        <f t="shared" si="21"/>
        <v>0</v>
      </c>
      <c r="X251" s="5">
        <f>IF(AND(I251&lt;=4,V251&gt;Inputs!$B$32),MAX(C251,Inputs!$B$32),V251)</f>
        <v>0</v>
      </c>
      <c r="Y251" s="5">
        <f>IF(AND(I251&lt;=4,W251&gt;Inputs!$B$32),MAX(C251,Inputs!$B$32),W251)</f>
        <v>0</v>
      </c>
      <c r="Z251" s="5">
        <f>IF(AND(I251&lt;=7,X251&gt;Inputs!$B$33),MAX(C251,Inputs!$B$33),X251)</f>
        <v>0</v>
      </c>
      <c r="AA251" s="5">
        <f>IF(W251&gt;Inputs!$B$34,Inputs!$B$34,Y251)</f>
        <v>0</v>
      </c>
      <c r="AB251" s="5">
        <f>IF(Z251&gt;Inputs!$B$34,Inputs!$B$34,Z251)</f>
        <v>0</v>
      </c>
      <c r="AC251" s="5">
        <f>IF(AA251&gt;Inputs!$B$34,Inputs!$B$34,AA251)</f>
        <v>0</v>
      </c>
      <c r="AD251" s="11">
        <f t="shared" si="22"/>
        <v>0</v>
      </c>
      <c r="AE251" s="11">
        <f t="shared" si="23"/>
        <v>0</v>
      </c>
    </row>
    <row r="252" spans="1:31" x14ac:dyDescent="0.25">
      <c r="A252" s="1">
        <f>'Salary and Rating'!A253</f>
        <v>0</v>
      </c>
      <c r="B252" s="1">
        <f>'Salary and Rating'!B253</f>
        <v>0</v>
      </c>
      <c r="C252" s="13">
        <f>'2013-2014'!AD252</f>
        <v>0</v>
      </c>
      <c r="D252" s="5">
        <v>1</v>
      </c>
      <c r="E252" s="5">
        <v>0</v>
      </c>
      <c r="F252" s="5">
        <v>0</v>
      </c>
      <c r="G252" s="5">
        <v>0</v>
      </c>
      <c r="H252" s="5">
        <v>0</v>
      </c>
      <c r="I252" s="5">
        <f>'Salary and Rating'!L253</f>
        <v>0</v>
      </c>
      <c r="J252" s="5">
        <f>IFERROR(IF(VLOOKUP(I252,Inputs!$A$20:$G$29,3,FALSE)="Stipend Award",VLOOKUP(I252,Inputs!$A$7:$G$16,3,FALSE),0),0)</f>
        <v>0</v>
      </c>
      <c r="K252" s="5">
        <f>IFERROR(IF(VLOOKUP(I252,Inputs!$A$20:$G$29,4,FALSE)="Stipend Award",VLOOKUP(I252,Inputs!$A$7:$G$16,4,FALSE),0),0)</f>
        <v>0</v>
      </c>
      <c r="L252" s="5">
        <f>IFERROR(IF(F252=1,IF(VLOOKUP(I252,Inputs!$A$20:$G$29,5,FALSE)="Stipend Award",VLOOKUP(I252,Inputs!$A$7:$G$16,5,FALSE),0),0),0)</f>
        <v>0</v>
      </c>
      <c r="M252" s="5">
        <f>IFERROR(IF(G252=1,IF(VLOOKUP(I252,Inputs!$A$20:$G$29,6,FALSE)="Stipend Award",VLOOKUP(I252,Inputs!$A$7:$G$16,6,FALSE),0),0),0)</f>
        <v>0</v>
      </c>
      <c r="N252" s="5">
        <f>IFERROR(IF(H252=1,IF(VLOOKUP(I252,Inputs!$A$20:$G$29,7,FALSE)="Stipend Award",VLOOKUP(I252,Inputs!$A$7:$G$16,7,FALSE),0),0),0)</f>
        <v>0</v>
      </c>
      <c r="O252" s="5">
        <f>IFERROR(IF(VLOOKUP(I252,Inputs!$A$20:$G$29,3,FALSE)="Base Increase",VLOOKUP(I252,Inputs!$A$7:$G$16,3,FALSE),0),0)</f>
        <v>0</v>
      </c>
      <c r="P252" s="5">
        <f>IFERROR(IF(VLOOKUP(I252,Inputs!$A$20:$G$29,4,FALSE)="Base Increase",VLOOKUP(I252,Inputs!$A$7:$G$16,4,FALSE),0),0)</f>
        <v>0</v>
      </c>
      <c r="Q252" s="5">
        <f>IFERROR(IF(F252=1,IF(VLOOKUP(I252,Inputs!$A$20:$G$29,5,FALSE)="Base Increase",VLOOKUP(I252,Inputs!$A$7:$G$16,5,FALSE),0),0),0)</f>
        <v>0</v>
      </c>
      <c r="R252" s="5">
        <f>IFERROR(IF(G252=1,IF(VLOOKUP(I252,Inputs!$A$20:$G$29,6,FALSE)="Base Increase",VLOOKUP(I252,Inputs!$A$7:$G$16,6,FALSE),0),0),0)</f>
        <v>0</v>
      </c>
      <c r="S252" s="5">
        <f>IFERROR(IF(H252=1,IF(VLOOKUP(I252,Inputs!$A$20:$G$29,7,FALSE)="Base Increase",VLOOKUP(I252,Inputs!$A$7:$G$16,7,FALSE),0),0),0)</f>
        <v>0</v>
      </c>
      <c r="T252" s="5">
        <f t="shared" si="18"/>
        <v>0</v>
      </c>
      <c r="U252" s="5">
        <f t="shared" si="19"/>
        <v>0</v>
      </c>
      <c r="V252" s="5">
        <f t="shared" si="20"/>
        <v>0</v>
      </c>
      <c r="W252" s="5">
        <f t="shared" si="21"/>
        <v>0</v>
      </c>
      <c r="X252" s="5">
        <f>IF(AND(I252&lt;=4,V252&gt;Inputs!$B$32),MAX(C252,Inputs!$B$32),V252)</f>
        <v>0</v>
      </c>
      <c r="Y252" s="5">
        <f>IF(AND(I252&lt;=4,W252&gt;Inputs!$B$32),MAX(C252,Inputs!$B$32),W252)</f>
        <v>0</v>
      </c>
      <c r="Z252" s="5">
        <f>IF(AND(I252&lt;=7,X252&gt;Inputs!$B$33),MAX(C252,Inputs!$B$33),X252)</f>
        <v>0</v>
      </c>
      <c r="AA252" s="5">
        <f>IF(W252&gt;Inputs!$B$34,Inputs!$B$34,Y252)</f>
        <v>0</v>
      </c>
      <c r="AB252" s="5">
        <f>IF(Z252&gt;Inputs!$B$34,Inputs!$B$34,Z252)</f>
        <v>0</v>
      </c>
      <c r="AC252" s="5">
        <f>IF(AA252&gt;Inputs!$B$34,Inputs!$B$34,AA252)</f>
        <v>0</v>
      </c>
      <c r="AD252" s="11">
        <f t="shared" si="22"/>
        <v>0</v>
      </c>
      <c r="AE252" s="11">
        <f t="shared" si="23"/>
        <v>0</v>
      </c>
    </row>
    <row r="253" spans="1:31" x14ac:dyDescent="0.25">
      <c r="A253" s="1">
        <f>'Salary and Rating'!A254</f>
        <v>0</v>
      </c>
      <c r="B253" s="1">
        <f>'Salary and Rating'!B254</f>
        <v>0</v>
      </c>
      <c r="C253" s="13">
        <f>'2013-2014'!AD253</f>
        <v>0</v>
      </c>
      <c r="D253" s="5">
        <v>1</v>
      </c>
      <c r="E253" s="5">
        <v>0</v>
      </c>
      <c r="F253" s="5">
        <v>0</v>
      </c>
      <c r="G253" s="5">
        <v>0</v>
      </c>
      <c r="H253" s="5">
        <v>0</v>
      </c>
      <c r="I253" s="5">
        <f>'Salary and Rating'!L254</f>
        <v>0</v>
      </c>
      <c r="J253" s="5">
        <f>IFERROR(IF(VLOOKUP(I253,Inputs!$A$20:$G$29,3,FALSE)="Stipend Award",VLOOKUP(I253,Inputs!$A$7:$G$16,3,FALSE),0),0)</f>
        <v>0</v>
      </c>
      <c r="K253" s="5">
        <f>IFERROR(IF(VLOOKUP(I253,Inputs!$A$20:$G$29,4,FALSE)="Stipend Award",VLOOKUP(I253,Inputs!$A$7:$G$16,4,FALSE),0),0)</f>
        <v>0</v>
      </c>
      <c r="L253" s="5">
        <f>IFERROR(IF(F253=1,IF(VLOOKUP(I253,Inputs!$A$20:$G$29,5,FALSE)="Stipend Award",VLOOKUP(I253,Inputs!$A$7:$G$16,5,FALSE),0),0),0)</f>
        <v>0</v>
      </c>
      <c r="M253" s="5">
        <f>IFERROR(IF(G253=1,IF(VLOOKUP(I253,Inputs!$A$20:$G$29,6,FALSE)="Stipend Award",VLOOKUP(I253,Inputs!$A$7:$G$16,6,FALSE),0),0),0)</f>
        <v>0</v>
      </c>
      <c r="N253" s="5">
        <f>IFERROR(IF(H253=1,IF(VLOOKUP(I253,Inputs!$A$20:$G$29,7,FALSE)="Stipend Award",VLOOKUP(I253,Inputs!$A$7:$G$16,7,FALSE),0),0),0)</f>
        <v>0</v>
      </c>
      <c r="O253" s="5">
        <f>IFERROR(IF(VLOOKUP(I253,Inputs!$A$20:$G$29,3,FALSE)="Base Increase",VLOOKUP(I253,Inputs!$A$7:$G$16,3,FALSE),0),0)</f>
        <v>0</v>
      </c>
      <c r="P253" s="5">
        <f>IFERROR(IF(VLOOKUP(I253,Inputs!$A$20:$G$29,4,FALSE)="Base Increase",VLOOKUP(I253,Inputs!$A$7:$G$16,4,FALSE),0),0)</f>
        <v>0</v>
      </c>
      <c r="Q253" s="5">
        <f>IFERROR(IF(F253=1,IF(VLOOKUP(I253,Inputs!$A$20:$G$29,5,FALSE)="Base Increase",VLOOKUP(I253,Inputs!$A$7:$G$16,5,FALSE),0),0),0)</f>
        <v>0</v>
      </c>
      <c r="R253" s="5">
        <f>IFERROR(IF(G253=1,IF(VLOOKUP(I253,Inputs!$A$20:$G$29,6,FALSE)="Base Increase",VLOOKUP(I253,Inputs!$A$7:$G$16,6,FALSE),0),0),0)</f>
        <v>0</v>
      </c>
      <c r="S253" s="5">
        <f>IFERROR(IF(H253=1,IF(VLOOKUP(I253,Inputs!$A$20:$G$29,7,FALSE)="Base Increase",VLOOKUP(I253,Inputs!$A$7:$G$16,7,FALSE),0),0),0)</f>
        <v>0</v>
      </c>
      <c r="T253" s="5">
        <f t="shared" si="18"/>
        <v>0</v>
      </c>
      <c r="U253" s="5">
        <f t="shared" si="19"/>
        <v>0</v>
      </c>
      <c r="V253" s="5">
        <f t="shared" si="20"/>
        <v>0</v>
      </c>
      <c r="W253" s="5">
        <f t="shared" si="21"/>
        <v>0</v>
      </c>
      <c r="X253" s="5">
        <f>IF(AND(I253&lt;=4,V253&gt;Inputs!$B$32),MAX(C253,Inputs!$B$32),V253)</f>
        <v>0</v>
      </c>
      <c r="Y253" s="5">
        <f>IF(AND(I253&lt;=4,W253&gt;Inputs!$B$32),MAX(C253,Inputs!$B$32),W253)</f>
        <v>0</v>
      </c>
      <c r="Z253" s="5">
        <f>IF(AND(I253&lt;=7,X253&gt;Inputs!$B$33),MAX(C253,Inputs!$B$33),X253)</f>
        <v>0</v>
      </c>
      <c r="AA253" s="5">
        <f>IF(W253&gt;Inputs!$B$34,Inputs!$B$34,Y253)</f>
        <v>0</v>
      </c>
      <c r="AB253" s="5">
        <f>IF(Z253&gt;Inputs!$B$34,Inputs!$B$34,Z253)</f>
        <v>0</v>
      </c>
      <c r="AC253" s="5">
        <f>IF(AA253&gt;Inputs!$B$34,Inputs!$B$34,AA253)</f>
        <v>0</v>
      </c>
      <c r="AD253" s="11">
        <f t="shared" si="22"/>
        <v>0</v>
      </c>
      <c r="AE253" s="11">
        <f t="shared" si="23"/>
        <v>0</v>
      </c>
    </row>
    <row r="254" spans="1:31" x14ac:dyDescent="0.25">
      <c r="A254" s="1">
        <f>'Salary and Rating'!A255</f>
        <v>0</v>
      </c>
      <c r="B254" s="1">
        <f>'Salary and Rating'!B255</f>
        <v>0</v>
      </c>
      <c r="C254" s="13">
        <f>'2013-2014'!AD254</f>
        <v>0</v>
      </c>
      <c r="D254" s="5">
        <v>1</v>
      </c>
      <c r="E254" s="5">
        <v>0</v>
      </c>
      <c r="F254" s="5">
        <v>0</v>
      </c>
      <c r="G254" s="5">
        <v>0</v>
      </c>
      <c r="H254" s="5">
        <v>0</v>
      </c>
      <c r="I254" s="5">
        <f>'Salary and Rating'!L255</f>
        <v>0</v>
      </c>
      <c r="J254" s="5">
        <f>IFERROR(IF(VLOOKUP(I254,Inputs!$A$20:$G$29,3,FALSE)="Stipend Award",VLOOKUP(I254,Inputs!$A$7:$G$16,3,FALSE),0),0)</f>
        <v>0</v>
      </c>
      <c r="K254" s="5">
        <f>IFERROR(IF(VLOOKUP(I254,Inputs!$A$20:$G$29,4,FALSE)="Stipend Award",VLOOKUP(I254,Inputs!$A$7:$G$16,4,FALSE),0),0)</f>
        <v>0</v>
      </c>
      <c r="L254" s="5">
        <f>IFERROR(IF(F254=1,IF(VLOOKUP(I254,Inputs!$A$20:$G$29,5,FALSE)="Stipend Award",VLOOKUP(I254,Inputs!$A$7:$G$16,5,FALSE),0),0),0)</f>
        <v>0</v>
      </c>
      <c r="M254" s="5">
        <f>IFERROR(IF(G254=1,IF(VLOOKUP(I254,Inputs!$A$20:$G$29,6,FALSE)="Stipend Award",VLOOKUP(I254,Inputs!$A$7:$G$16,6,FALSE),0),0),0)</f>
        <v>0</v>
      </c>
      <c r="N254" s="5">
        <f>IFERROR(IF(H254=1,IF(VLOOKUP(I254,Inputs!$A$20:$G$29,7,FALSE)="Stipend Award",VLOOKUP(I254,Inputs!$A$7:$G$16,7,FALSE),0),0),0)</f>
        <v>0</v>
      </c>
      <c r="O254" s="5">
        <f>IFERROR(IF(VLOOKUP(I254,Inputs!$A$20:$G$29,3,FALSE)="Base Increase",VLOOKUP(I254,Inputs!$A$7:$G$16,3,FALSE),0),0)</f>
        <v>0</v>
      </c>
      <c r="P254" s="5">
        <f>IFERROR(IF(VLOOKUP(I254,Inputs!$A$20:$G$29,4,FALSE)="Base Increase",VLOOKUP(I254,Inputs!$A$7:$G$16,4,FALSE),0),0)</f>
        <v>0</v>
      </c>
      <c r="Q254" s="5">
        <f>IFERROR(IF(F254=1,IF(VLOOKUP(I254,Inputs!$A$20:$G$29,5,FALSE)="Base Increase",VLOOKUP(I254,Inputs!$A$7:$G$16,5,FALSE),0),0),0)</f>
        <v>0</v>
      </c>
      <c r="R254" s="5">
        <f>IFERROR(IF(G254=1,IF(VLOOKUP(I254,Inputs!$A$20:$G$29,6,FALSE)="Base Increase",VLOOKUP(I254,Inputs!$A$7:$G$16,6,FALSE),0),0),0)</f>
        <v>0</v>
      </c>
      <c r="S254" s="5">
        <f>IFERROR(IF(H254=1,IF(VLOOKUP(I254,Inputs!$A$20:$G$29,7,FALSE)="Base Increase",VLOOKUP(I254,Inputs!$A$7:$G$16,7,FALSE),0),0),0)</f>
        <v>0</v>
      </c>
      <c r="T254" s="5">
        <f t="shared" si="18"/>
        <v>0</v>
      </c>
      <c r="U254" s="5">
        <f t="shared" si="19"/>
        <v>0</v>
      </c>
      <c r="V254" s="5">
        <f t="shared" si="20"/>
        <v>0</v>
      </c>
      <c r="W254" s="5">
        <f t="shared" si="21"/>
        <v>0</v>
      </c>
      <c r="X254" s="5">
        <f>IF(AND(I254&lt;=4,V254&gt;Inputs!$B$32),MAX(C254,Inputs!$B$32),V254)</f>
        <v>0</v>
      </c>
      <c r="Y254" s="5">
        <f>IF(AND(I254&lt;=4,W254&gt;Inputs!$B$32),MAX(C254,Inputs!$B$32),W254)</f>
        <v>0</v>
      </c>
      <c r="Z254" s="5">
        <f>IF(AND(I254&lt;=7,X254&gt;Inputs!$B$33),MAX(C254,Inputs!$B$33),X254)</f>
        <v>0</v>
      </c>
      <c r="AA254" s="5">
        <f>IF(W254&gt;Inputs!$B$34,Inputs!$B$34,Y254)</f>
        <v>0</v>
      </c>
      <c r="AB254" s="5">
        <f>IF(Z254&gt;Inputs!$B$34,Inputs!$B$34,Z254)</f>
        <v>0</v>
      </c>
      <c r="AC254" s="5">
        <f>IF(AA254&gt;Inputs!$B$34,Inputs!$B$34,AA254)</f>
        <v>0</v>
      </c>
      <c r="AD254" s="11">
        <f t="shared" si="22"/>
        <v>0</v>
      </c>
      <c r="AE254" s="11">
        <f t="shared" si="23"/>
        <v>0</v>
      </c>
    </row>
    <row r="255" spans="1:31" x14ac:dyDescent="0.25">
      <c r="A255" s="1">
        <f>'Salary and Rating'!A256</f>
        <v>0</v>
      </c>
      <c r="B255" s="1">
        <f>'Salary and Rating'!B256</f>
        <v>0</v>
      </c>
      <c r="C255" s="13">
        <f>'2013-2014'!AD255</f>
        <v>0</v>
      </c>
      <c r="D255" s="5">
        <v>1</v>
      </c>
      <c r="E255" s="5">
        <v>0</v>
      </c>
      <c r="F255" s="5">
        <v>0</v>
      </c>
      <c r="G255" s="5">
        <v>0</v>
      </c>
      <c r="H255" s="5">
        <v>0</v>
      </c>
      <c r="I255" s="5">
        <f>'Salary and Rating'!L256</f>
        <v>0</v>
      </c>
      <c r="J255" s="5">
        <f>IFERROR(IF(VLOOKUP(I255,Inputs!$A$20:$G$29,3,FALSE)="Stipend Award",VLOOKUP(I255,Inputs!$A$7:$G$16,3,FALSE),0),0)</f>
        <v>0</v>
      </c>
      <c r="K255" s="5">
        <f>IFERROR(IF(VLOOKUP(I255,Inputs!$A$20:$G$29,4,FALSE)="Stipend Award",VLOOKUP(I255,Inputs!$A$7:$G$16,4,FALSE),0),0)</f>
        <v>0</v>
      </c>
      <c r="L255" s="5">
        <f>IFERROR(IF(F255=1,IF(VLOOKUP(I255,Inputs!$A$20:$G$29,5,FALSE)="Stipend Award",VLOOKUP(I255,Inputs!$A$7:$G$16,5,FALSE),0),0),0)</f>
        <v>0</v>
      </c>
      <c r="M255" s="5">
        <f>IFERROR(IF(G255=1,IF(VLOOKUP(I255,Inputs!$A$20:$G$29,6,FALSE)="Stipend Award",VLOOKUP(I255,Inputs!$A$7:$G$16,6,FALSE),0),0),0)</f>
        <v>0</v>
      </c>
      <c r="N255" s="5">
        <f>IFERROR(IF(H255=1,IF(VLOOKUP(I255,Inputs!$A$20:$G$29,7,FALSE)="Stipend Award",VLOOKUP(I255,Inputs!$A$7:$G$16,7,FALSE),0),0),0)</f>
        <v>0</v>
      </c>
      <c r="O255" s="5">
        <f>IFERROR(IF(VLOOKUP(I255,Inputs!$A$20:$G$29,3,FALSE)="Base Increase",VLOOKUP(I255,Inputs!$A$7:$G$16,3,FALSE),0),0)</f>
        <v>0</v>
      </c>
      <c r="P255" s="5">
        <f>IFERROR(IF(VLOOKUP(I255,Inputs!$A$20:$G$29,4,FALSE)="Base Increase",VLOOKUP(I255,Inputs!$A$7:$G$16,4,FALSE),0),0)</f>
        <v>0</v>
      </c>
      <c r="Q255" s="5">
        <f>IFERROR(IF(F255=1,IF(VLOOKUP(I255,Inputs!$A$20:$G$29,5,FALSE)="Base Increase",VLOOKUP(I255,Inputs!$A$7:$G$16,5,FALSE),0),0),0)</f>
        <v>0</v>
      </c>
      <c r="R255" s="5">
        <f>IFERROR(IF(G255=1,IF(VLOOKUP(I255,Inputs!$A$20:$G$29,6,FALSE)="Base Increase",VLOOKUP(I255,Inputs!$A$7:$G$16,6,FALSE),0),0),0)</f>
        <v>0</v>
      </c>
      <c r="S255" s="5">
        <f>IFERROR(IF(H255=1,IF(VLOOKUP(I255,Inputs!$A$20:$G$29,7,FALSE)="Base Increase",VLOOKUP(I255,Inputs!$A$7:$G$16,7,FALSE),0),0),0)</f>
        <v>0</v>
      </c>
      <c r="T255" s="5">
        <f t="shared" si="18"/>
        <v>0</v>
      </c>
      <c r="U255" s="5">
        <f t="shared" si="19"/>
        <v>0</v>
      </c>
      <c r="V255" s="5">
        <f t="shared" si="20"/>
        <v>0</v>
      </c>
      <c r="W255" s="5">
        <f t="shared" si="21"/>
        <v>0</v>
      </c>
      <c r="X255" s="5">
        <f>IF(AND(I255&lt;=4,V255&gt;Inputs!$B$32),MAX(C255,Inputs!$B$32),V255)</f>
        <v>0</v>
      </c>
      <c r="Y255" s="5">
        <f>IF(AND(I255&lt;=4,W255&gt;Inputs!$B$32),MAX(C255,Inputs!$B$32),W255)</f>
        <v>0</v>
      </c>
      <c r="Z255" s="5">
        <f>IF(AND(I255&lt;=7,X255&gt;Inputs!$B$33),MAX(C255,Inputs!$B$33),X255)</f>
        <v>0</v>
      </c>
      <c r="AA255" s="5">
        <f>IF(W255&gt;Inputs!$B$34,Inputs!$B$34,Y255)</f>
        <v>0</v>
      </c>
      <c r="AB255" s="5">
        <f>IF(Z255&gt;Inputs!$B$34,Inputs!$B$34,Z255)</f>
        <v>0</v>
      </c>
      <c r="AC255" s="5">
        <f>IF(AA255&gt;Inputs!$B$34,Inputs!$B$34,AA255)</f>
        <v>0</v>
      </c>
      <c r="AD255" s="11">
        <f t="shared" si="22"/>
        <v>0</v>
      </c>
      <c r="AE255" s="11">
        <f t="shared" si="23"/>
        <v>0</v>
      </c>
    </row>
    <row r="256" spans="1:31" x14ac:dyDescent="0.25">
      <c r="A256" s="1">
        <f>'Salary and Rating'!A257</f>
        <v>0</v>
      </c>
      <c r="B256" s="1">
        <f>'Salary and Rating'!B257</f>
        <v>0</v>
      </c>
      <c r="C256" s="13">
        <f>'2013-2014'!AD256</f>
        <v>0</v>
      </c>
      <c r="D256" s="5">
        <v>1</v>
      </c>
      <c r="E256" s="5">
        <v>0</v>
      </c>
      <c r="F256" s="5">
        <v>0</v>
      </c>
      <c r="G256" s="5">
        <v>0</v>
      </c>
      <c r="H256" s="5">
        <v>0</v>
      </c>
      <c r="I256" s="5">
        <f>'Salary and Rating'!L257</f>
        <v>0</v>
      </c>
      <c r="J256" s="5">
        <f>IFERROR(IF(VLOOKUP(I256,Inputs!$A$20:$G$29,3,FALSE)="Stipend Award",VLOOKUP(I256,Inputs!$A$7:$G$16,3,FALSE),0),0)</f>
        <v>0</v>
      </c>
      <c r="K256" s="5">
        <f>IFERROR(IF(VLOOKUP(I256,Inputs!$A$20:$G$29,4,FALSE)="Stipend Award",VLOOKUP(I256,Inputs!$A$7:$G$16,4,FALSE),0),0)</f>
        <v>0</v>
      </c>
      <c r="L256" s="5">
        <f>IFERROR(IF(F256=1,IF(VLOOKUP(I256,Inputs!$A$20:$G$29,5,FALSE)="Stipend Award",VLOOKUP(I256,Inputs!$A$7:$G$16,5,FALSE),0),0),0)</f>
        <v>0</v>
      </c>
      <c r="M256" s="5">
        <f>IFERROR(IF(G256=1,IF(VLOOKUP(I256,Inputs!$A$20:$G$29,6,FALSE)="Stipend Award",VLOOKUP(I256,Inputs!$A$7:$G$16,6,FALSE),0),0),0)</f>
        <v>0</v>
      </c>
      <c r="N256" s="5">
        <f>IFERROR(IF(H256=1,IF(VLOOKUP(I256,Inputs!$A$20:$G$29,7,FALSE)="Stipend Award",VLOOKUP(I256,Inputs!$A$7:$G$16,7,FALSE),0),0),0)</f>
        <v>0</v>
      </c>
      <c r="O256" s="5">
        <f>IFERROR(IF(VLOOKUP(I256,Inputs!$A$20:$G$29,3,FALSE)="Base Increase",VLOOKUP(I256,Inputs!$A$7:$G$16,3,FALSE),0),0)</f>
        <v>0</v>
      </c>
      <c r="P256" s="5">
        <f>IFERROR(IF(VLOOKUP(I256,Inputs!$A$20:$G$29,4,FALSE)="Base Increase",VLOOKUP(I256,Inputs!$A$7:$G$16,4,FALSE),0),0)</f>
        <v>0</v>
      </c>
      <c r="Q256" s="5">
        <f>IFERROR(IF(F256=1,IF(VLOOKUP(I256,Inputs!$A$20:$G$29,5,FALSE)="Base Increase",VLOOKUP(I256,Inputs!$A$7:$G$16,5,FALSE),0),0),0)</f>
        <v>0</v>
      </c>
      <c r="R256" s="5">
        <f>IFERROR(IF(G256=1,IF(VLOOKUP(I256,Inputs!$A$20:$G$29,6,FALSE)="Base Increase",VLOOKUP(I256,Inputs!$A$7:$G$16,6,FALSE),0),0),0)</f>
        <v>0</v>
      </c>
      <c r="S256" s="5">
        <f>IFERROR(IF(H256=1,IF(VLOOKUP(I256,Inputs!$A$20:$G$29,7,FALSE)="Base Increase",VLOOKUP(I256,Inputs!$A$7:$G$16,7,FALSE),0),0),0)</f>
        <v>0</v>
      </c>
      <c r="T256" s="5">
        <f t="shared" si="18"/>
        <v>0</v>
      </c>
      <c r="U256" s="5">
        <f t="shared" si="19"/>
        <v>0</v>
      </c>
      <c r="V256" s="5">
        <f t="shared" si="20"/>
        <v>0</v>
      </c>
      <c r="W256" s="5">
        <f t="shared" si="21"/>
        <v>0</v>
      </c>
      <c r="X256" s="5">
        <f>IF(AND(I256&lt;=4,V256&gt;Inputs!$B$32),MAX(C256,Inputs!$B$32),V256)</f>
        <v>0</v>
      </c>
      <c r="Y256" s="5">
        <f>IF(AND(I256&lt;=4,W256&gt;Inputs!$B$32),MAX(C256,Inputs!$B$32),W256)</f>
        <v>0</v>
      </c>
      <c r="Z256" s="5">
        <f>IF(AND(I256&lt;=7,X256&gt;Inputs!$B$33),MAX(C256,Inputs!$B$33),X256)</f>
        <v>0</v>
      </c>
      <c r="AA256" s="5">
        <f>IF(W256&gt;Inputs!$B$34,Inputs!$B$34,Y256)</f>
        <v>0</v>
      </c>
      <c r="AB256" s="5">
        <f>IF(Z256&gt;Inputs!$B$34,Inputs!$B$34,Z256)</f>
        <v>0</v>
      </c>
      <c r="AC256" s="5">
        <f>IF(AA256&gt;Inputs!$B$34,Inputs!$B$34,AA256)</f>
        <v>0</v>
      </c>
      <c r="AD256" s="11">
        <f t="shared" si="22"/>
        <v>0</v>
      </c>
      <c r="AE256" s="11">
        <f t="shared" si="23"/>
        <v>0</v>
      </c>
    </row>
    <row r="257" spans="1:31" x14ac:dyDescent="0.25">
      <c r="A257" s="1">
        <f>'Salary and Rating'!A258</f>
        <v>0</v>
      </c>
      <c r="B257" s="1">
        <f>'Salary and Rating'!B258</f>
        <v>0</v>
      </c>
      <c r="C257" s="13">
        <f>'2013-2014'!AD257</f>
        <v>0</v>
      </c>
      <c r="D257" s="5">
        <v>1</v>
      </c>
      <c r="E257" s="5">
        <v>0</v>
      </c>
      <c r="F257" s="5">
        <v>0</v>
      </c>
      <c r="G257" s="5">
        <v>0</v>
      </c>
      <c r="H257" s="5">
        <v>0</v>
      </c>
      <c r="I257" s="5">
        <f>'Salary and Rating'!L258</f>
        <v>0</v>
      </c>
      <c r="J257" s="5">
        <f>IFERROR(IF(VLOOKUP(I257,Inputs!$A$20:$G$29,3,FALSE)="Stipend Award",VLOOKUP(I257,Inputs!$A$7:$G$16,3,FALSE),0),0)</f>
        <v>0</v>
      </c>
      <c r="K257" s="5">
        <f>IFERROR(IF(VLOOKUP(I257,Inputs!$A$20:$G$29,4,FALSE)="Stipend Award",VLOOKUP(I257,Inputs!$A$7:$G$16,4,FALSE),0),0)</f>
        <v>0</v>
      </c>
      <c r="L257" s="5">
        <f>IFERROR(IF(F257=1,IF(VLOOKUP(I257,Inputs!$A$20:$G$29,5,FALSE)="Stipend Award",VLOOKUP(I257,Inputs!$A$7:$G$16,5,FALSE),0),0),0)</f>
        <v>0</v>
      </c>
      <c r="M257" s="5">
        <f>IFERROR(IF(G257=1,IF(VLOOKUP(I257,Inputs!$A$20:$G$29,6,FALSE)="Stipend Award",VLOOKUP(I257,Inputs!$A$7:$G$16,6,FALSE),0),0),0)</f>
        <v>0</v>
      </c>
      <c r="N257" s="5">
        <f>IFERROR(IF(H257=1,IF(VLOOKUP(I257,Inputs!$A$20:$G$29,7,FALSE)="Stipend Award",VLOOKUP(I257,Inputs!$A$7:$G$16,7,FALSE),0),0),0)</f>
        <v>0</v>
      </c>
      <c r="O257" s="5">
        <f>IFERROR(IF(VLOOKUP(I257,Inputs!$A$20:$G$29,3,FALSE)="Base Increase",VLOOKUP(I257,Inputs!$A$7:$G$16,3,FALSE),0),0)</f>
        <v>0</v>
      </c>
      <c r="P257" s="5">
        <f>IFERROR(IF(VLOOKUP(I257,Inputs!$A$20:$G$29,4,FALSE)="Base Increase",VLOOKUP(I257,Inputs!$A$7:$G$16,4,FALSE),0),0)</f>
        <v>0</v>
      </c>
      <c r="Q257" s="5">
        <f>IFERROR(IF(F257=1,IF(VLOOKUP(I257,Inputs!$A$20:$G$29,5,FALSE)="Base Increase",VLOOKUP(I257,Inputs!$A$7:$G$16,5,FALSE),0),0),0)</f>
        <v>0</v>
      </c>
      <c r="R257" s="5">
        <f>IFERROR(IF(G257=1,IF(VLOOKUP(I257,Inputs!$A$20:$G$29,6,FALSE)="Base Increase",VLOOKUP(I257,Inputs!$A$7:$G$16,6,FALSE),0),0),0)</f>
        <v>0</v>
      </c>
      <c r="S257" s="5">
        <f>IFERROR(IF(H257=1,IF(VLOOKUP(I257,Inputs!$A$20:$G$29,7,FALSE)="Base Increase",VLOOKUP(I257,Inputs!$A$7:$G$16,7,FALSE),0),0),0)</f>
        <v>0</v>
      </c>
      <c r="T257" s="5">
        <f t="shared" si="18"/>
        <v>0</v>
      </c>
      <c r="U257" s="5">
        <f t="shared" si="19"/>
        <v>0</v>
      </c>
      <c r="V257" s="5">
        <f t="shared" si="20"/>
        <v>0</v>
      </c>
      <c r="W257" s="5">
        <f t="shared" si="21"/>
        <v>0</v>
      </c>
      <c r="X257" s="5">
        <f>IF(AND(I257&lt;=4,V257&gt;Inputs!$B$32),MAX(C257,Inputs!$B$32),V257)</f>
        <v>0</v>
      </c>
      <c r="Y257" s="5">
        <f>IF(AND(I257&lt;=4,W257&gt;Inputs!$B$32),MAX(C257,Inputs!$B$32),W257)</f>
        <v>0</v>
      </c>
      <c r="Z257" s="5">
        <f>IF(AND(I257&lt;=7,X257&gt;Inputs!$B$33),MAX(C257,Inputs!$B$33),X257)</f>
        <v>0</v>
      </c>
      <c r="AA257" s="5">
        <f>IF(W257&gt;Inputs!$B$34,Inputs!$B$34,Y257)</f>
        <v>0</v>
      </c>
      <c r="AB257" s="5">
        <f>IF(Z257&gt;Inputs!$B$34,Inputs!$B$34,Z257)</f>
        <v>0</v>
      </c>
      <c r="AC257" s="5">
        <f>IF(AA257&gt;Inputs!$B$34,Inputs!$B$34,AA257)</f>
        <v>0</v>
      </c>
      <c r="AD257" s="11">
        <f t="shared" si="22"/>
        <v>0</v>
      </c>
      <c r="AE257" s="11">
        <f t="shared" si="23"/>
        <v>0</v>
      </c>
    </row>
    <row r="258" spans="1:31" x14ac:dyDescent="0.25">
      <c r="A258" s="1">
        <f>'Salary and Rating'!A259</f>
        <v>0</v>
      </c>
      <c r="B258" s="1">
        <f>'Salary and Rating'!B259</f>
        <v>0</v>
      </c>
      <c r="C258" s="13">
        <f>'2013-2014'!AD258</f>
        <v>0</v>
      </c>
      <c r="D258" s="5">
        <v>1</v>
      </c>
      <c r="E258" s="5">
        <v>0</v>
      </c>
      <c r="F258" s="5">
        <v>0</v>
      </c>
      <c r="G258" s="5">
        <v>0</v>
      </c>
      <c r="H258" s="5">
        <v>0</v>
      </c>
      <c r="I258" s="5">
        <f>'Salary and Rating'!L259</f>
        <v>0</v>
      </c>
      <c r="J258" s="5">
        <f>IFERROR(IF(VLOOKUP(I258,Inputs!$A$20:$G$29,3,FALSE)="Stipend Award",VLOOKUP(I258,Inputs!$A$7:$G$16,3,FALSE),0),0)</f>
        <v>0</v>
      </c>
      <c r="K258" s="5">
        <f>IFERROR(IF(VLOOKUP(I258,Inputs!$A$20:$G$29,4,FALSE)="Stipend Award",VLOOKUP(I258,Inputs!$A$7:$G$16,4,FALSE),0),0)</f>
        <v>0</v>
      </c>
      <c r="L258" s="5">
        <f>IFERROR(IF(F258=1,IF(VLOOKUP(I258,Inputs!$A$20:$G$29,5,FALSE)="Stipend Award",VLOOKUP(I258,Inputs!$A$7:$G$16,5,FALSE),0),0),0)</f>
        <v>0</v>
      </c>
      <c r="M258" s="5">
        <f>IFERROR(IF(G258=1,IF(VLOOKUP(I258,Inputs!$A$20:$G$29,6,FALSE)="Stipend Award",VLOOKUP(I258,Inputs!$A$7:$G$16,6,FALSE),0),0),0)</f>
        <v>0</v>
      </c>
      <c r="N258" s="5">
        <f>IFERROR(IF(H258=1,IF(VLOOKUP(I258,Inputs!$A$20:$G$29,7,FALSE)="Stipend Award",VLOOKUP(I258,Inputs!$A$7:$G$16,7,FALSE),0),0),0)</f>
        <v>0</v>
      </c>
      <c r="O258" s="5">
        <f>IFERROR(IF(VLOOKUP(I258,Inputs!$A$20:$G$29,3,FALSE)="Base Increase",VLOOKUP(I258,Inputs!$A$7:$G$16,3,FALSE),0),0)</f>
        <v>0</v>
      </c>
      <c r="P258" s="5">
        <f>IFERROR(IF(VLOOKUP(I258,Inputs!$A$20:$G$29,4,FALSE)="Base Increase",VLOOKUP(I258,Inputs!$A$7:$G$16,4,FALSE),0),0)</f>
        <v>0</v>
      </c>
      <c r="Q258" s="5">
        <f>IFERROR(IF(F258=1,IF(VLOOKUP(I258,Inputs!$A$20:$G$29,5,FALSE)="Base Increase",VLOOKUP(I258,Inputs!$A$7:$G$16,5,FALSE),0),0),0)</f>
        <v>0</v>
      </c>
      <c r="R258" s="5">
        <f>IFERROR(IF(G258=1,IF(VLOOKUP(I258,Inputs!$A$20:$G$29,6,FALSE)="Base Increase",VLOOKUP(I258,Inputs!$A$7:$G$16,6,FALSE),0),0),0)</f>
        <v>0</v>
      </c>
      <c r="S258" s="5">
        <f>IFERROR(IF(H258=1,IF(VLOOKUP(I258,Inputs!$A$20:$G$29,7,FALSE)="Base Increase",VLOOKUP(I258,Inputs!$A$7:$G$16,7,FALSE),0),0),0)</f>
        <v>0</v>
      </c>
      <c r="T258" s="5">
        <f t="shared" si="18"/>
        <v>0</v>
      </c>
      <c r="U258" s="5">
        <f t="shared" si="19"/>
        <v>0</v>
      </c>
      <c r="V258" s="5">
        <f t="shared" si="20"/>
        <v>0</v>
      </c>
      <c r="W258" s="5">
        <f t="shared" si="21"/>
        <v>0</v>
      </c>
      <c r="X258" s="5">
        <f>IF(AND(I258&lt;=4,V258&gt;Inputs!$B$32),MAX(C258,Inputs!$B$32),V258)</f>
        <v>0</v>
      </c>
      <c r="Y258" s="5">
        <f>IF(AND(I258&lt;=4,W258&gt;Inputs!$B$32),MAX(C258,Inputs!$B$32),W258)</f>
        <v>0</v>
      </c>
      <c r="Z258" s="5">
        <f>IF(AND(I258&lt;=7,X258&gt;Inputs!$B$33),MAX(C258,Inputs!$B$33),X258)</f>
        <v>0</v>
      </c>
      <c r="AA258" s="5">
        <f>IF(W258&gt;Inputs!$B$34,Inputs!$B$34,Y258)</f>
        <v>0</v>
      </c>
      <c r="AB258" s="5">
        <f>IF(Z258&gt;Inputs!$B$34,Inputs!$B$34,Z258)</f>
        <v>0</v>
      </c>
      <c r="AC258" s="5">
        <f>IF(AA258&gt;Inputs!$B$34,Inputs!$B$34,AA258)</f>
        <v>0</v>
      </c>
      <c r="AD258" s="11">
        <f t="shared" si="22"/>
        <v>0</v>
      </c>
      <c r="AE258" s="11">
        <f t="shared" si="23"/>
        <v>0</v>
      </c>
    </row>
    <row r="259" spans="1:31" x14ac:dyDescent="0.25">
      <c r="A259" s="1">
        <f>'Salary and Rating'!A260</f>
        <v>0</v>
      </c>
      <c r="B259" s="1">
        <f>'Salary and Rating'!B260</f>
        <v>0</v>
      </c>
      <c r="C259" s="13">
        <f>'2013-2014'!AD259</f>
        <v>0</v>
      </c>
      <c r="D259" s="5">
        <v>1</v>
      </c>
      <c r="E259" s="5">
        <v>0</v>
      </c>
      <c r="F259" s="5">
        <v>0</v>
      </c>
      <c r="G259" s="5">
        <v>0</v>
      </c>
      <c r="H259" s="5">
        <v>0</v>
      </c>
      <c r="I259" s="5">
        <f>'Salary and Rating'!L260</f>
        <v>0</v>
      </c>
      <c r="J259" s="5">
        <f>IFERROR(IF(VLOOKUP(I259,Inputs!$A$20:$G$29,3,FALSE)="Stipend Award",VLOOKUP(I259,Inputs!$A$7:$G$16,3,FALSE),0),0)</f>
        <v>0</v>
      </c>
      <c r="K259" s="5">
        <f>IFERROR(IF(VLOOKUP(I259,Inputs!$A$20:$G$29,4,FALSE)="Stipend Award",VLOOKUP(I259,Inputs!$A$7:$G$16,4,FALSE),0),0)</f>
        <v>0</v>
      </c>
      <c r="L259" s="5">
        <f>IFERROR(IF(F259=1,IF(VLOOKUP(I259,Inputs!$A$20:$G$29,5,FALSE)="Stipend Award",VLOOKUP(I259,Inputs!$A$7:$G$16,5,FALSE),0),0),0)</f>
        <v>0</v>
      </c>
      <c r="M259" s="5">
        <f>IFERROR(IF(G259=1,IF(VLOOKUP(I259,Inputs!$A$20:$G$29,6,FALSE)="Stipend Award",VLOOKUP(I259,Inputs!$A$7:$G$16,6,FALSE),0),0),0)</f>
        <v>0</v>
      </c>
      <c r="N259" s="5">
        <f>IFERROR(IF(H259=1,IF(VLOOKUP(I259,Inputs!$A$20:$G$29,7,FALSE)="Stipend Award",VLOOKUP(I259,Inputs!$A$7:$G$16,7,FALSE),0),0),0)</f>
        <v>0</v>
      </c>
      <c r="O259" s="5">
        <f>IFERROR(IF(VLOOKUP(I259,Inputs!$A$20:$G$29,3,FALSE)="Base Increase",VLOOKUP(I259,Inputs!$A$7:$G$16,3,FALSE),0),0)</f>
        <v>0</v>
      </c>
      <c r="P259" s="5">
        <f>IFERROR(IF(VLOOKUP(I259,Inputs!$A$20:$G$29,4,FALSE)="Base Increase",VLOOKUP(I259,Inputs!$A$7:$G$16,4,FALSE),0),0)</f>
        <v>0</v>
      </c>
      <c r="Q259" s="5">
        <f>IFERROR(IF(F259=1,IF(VLOOKUP(I259,Inputs!$A$20:$G$29,5,FALSE)="Base Increase",VLOOKUP(I259,Inputs!$A$7:$G$16,5,FALSE),0),0),0)</f>
        <v>0</v>
      </c>
      <c r="R259" s="5">
        <f>IFERROR(IF(G259=1,IF(VLOOKUP(I259,Inputs!$A$20:$G$29,6,FALSE)="Base Increase",VLOOKUP(I259,Inputs!$A$7:$G$16,6,FALSE),0),0),0)</f>
        <v>0</v>
      </c>
      <c r="S259" s="5">
        <f>IFERROR(IF(H259=1,IF(VLOOKUP(I259,Inputs!$A$20:$G$29,7,FALSE)="Base Increase",VLOOKUP(I259,Inputs!$A$7:$G$16,7,FALSE),0),0),0)</f>
        <v>0</v>
      </c>
      <c r="T259" s="5">
        <f t="shared" si="18"/>
        <v>0</v>
      </c>
      <c r="U259" s="5">
        <f t="shared" si="19"/>
        <v>0</v>
      </c>
      <c r="V259" s="5">
        <f t="shared" si="20"/>
        <v>0</v>
      </c>
      <c r="W259" s="5">
        <f t="shared" si="21"/>
        <v>0</v>
      </c>
      <c r="X259" s="5">
        <f>IF(AND(I259&lt;=4,V259&gt;Inputs!$B$32),MAX(C259,Inputs!$B$32),V259)</f>
        <v>0</v>
      </c>
      <c r="Y259" s="5">
        <f>IF(AND(I259&lt;=4,W259&gt;Inputs!$B$32),MAX(C259,Inputs!$B$32),W259)</f>
        <v>0</v>
      </c>
      <c r="Z259" s="5">
        <f>IF(AND(I259&lt;=7,X259&gt;Inputs!$B$33),MAX(C259,Inputs!$B$33),X259)</f>
        <v>0</v>
      </c>
      <c r="AA259" s="5">
        <f>IF(W259&gt;Inputs!$B$34,Inputs!$B$34,Y259)</f>
        <v>0</v>
      </c>
      <c r="AB259" s="5">
        <f>IF(Z259&gt;Inputs!$B$34,Inputs!$B$34,Z259)</f>
        <v>0</v>
      </c>
      <c r="AC259" s="5">
        <f>IF(AA259&gt;Inputs!$B$34,Inputs!$B$34,AA259)</f>
        <v>0</v>
      </c>
      <c r="AD259" s="11">
        <f t="shared" si="22"/>
        <v>0</v>
      </c>
      <c r="AE259" s="11">
        <f t="shared" si="23"/>
        <v>0</v>
      </c>
    </row>
    <row r="260" spans="1:31" x14ac:dyDescent="0.25">
      <c r="A260" s="1">
        <f>'Salary and Rating'!A261</f>
        <v>0</v>
      </c>
      <c r="B260" s="1">
        <f>'Salary and Rating'!B261</f>
        <v>0</v>
      </c>
      <c r="C260" s="13">
        <f>'2013-2014'!AD260</f>
        <v>0</v>
      </c>
      <c r="D260" s="5">
        <v>1</v>
      </c>
      <c r="E260" s="5">
        <v>0</v>
      </c>
      <c r="F260" s="5">
        <v>0</v>
      </c>
      <c r="G260" s="5">
        <v>0</v>
      </c>
      <c r="H260" s="5">
        <v>0</v>
      </c>
      <c r="I260" s="5">
        <f>'Salary and Rating'!L261</f>
        <v>0</v>
      </c>
      <c r="J260" s="5">
        <f>IFERROR(IF(VLOOKUP(I260,Inputs!$A$20:$G$29,3,FALSE)="Stipend Award",VLOOKUP(I260,Inputs!$A$7:$G$16,3,FALSE),0),0)</f>
        <v>0</v>
      </c>
      <c r="K260" s="5">
        <f>IFERROR(IF(VLOOKUP(I260,Inputs!$A$20:$G$29,4,FALSE)="Stipend Award",VLOOKUP(I260,Inputs!$A$7:$G$16,4,FALSE),0),0)</f>
        <v>0</v>
      </c>
      <c r="L260" s="5">
        <f>IFERROR(IF(F260=1,IF(VLOOKUP(I260,Inputs!$A$20:$G$29,5,FALSE)="Stipend Award",VLOOKUP(I260,Inputs!$A$7:$G$16,5,FALSE),0),0),0)</f>
        <v>0</v>
      </c>
      <c r="M260" s="5">
        <f>IFERROR(IF(G260=1,IF(VLOOKUP(I260,Inputs!$A$20:$G$29,6,FALSE)="Stipend Award",VLOOKUP(I260,Inputs!$A$7:$G$16,6,FALSE),0),0),0)</f>
        <v>0</v>
      </c>
      <c r="N260" s="5">
        <f>IFERROR(IF(H260=1,IF(VLOOKUP(I260,Inputs!$A$20:$G$29,7,FALSE)="Stipend Award",VLOOKUP(I260,Inputs!$A$7:$G$16,7,FALSE),0),0),0)</f>
        <v>0</v>
      </c>
      <c r="O260" s="5">
        <f>IFERROR(IF(VLOOKUP(I260,Inputs!$A$20:$G$29,3,FALSE)="Base Increase",VLOOKUP(I260,Inputs!$A$7:$G$16,3,FALSE),0),0)</f>
        <v>0</v>
      </c>
      <c r="P260" s="5">
        <f>IFERROR(IF(VLOOKUP(I260,Inputs!$A$20:$G$29,4,FALSE)="Base Increase",VLOOKUP(I260,Inputs!$A$7:$G$16,4,FALSE),0),0)</f>
        <v>0</v>
      </c>
      <c r="Q260" s="5">
        <f>IFERROR(IF(F260=1,IF(VLOOKUP(I260,Inputs!$A$20:$G$29,5,FALSE)="Base Increase",VLOOKUP(I260,Inputs!$A$7:$G$16,5,FALSE),0),0),0)</f>
        <v>0</v>
      </c>
      <c r="R260" s="5">
        <f>IFERROR(IF(G260=1,IF(VLOOKUP(I260,Inputs!$A$20:$G$29,6,FALSE)="Base Increase",VLOOKUP(I260,Inputs!$A$7:$G$16,6,FALSE),0),0),0)</f>
        <v>0</v>
      </c>
      <c r="S260" s="5">
        <f>IFERROR(IF(H260=1,IF(VLOOKUP(I260,Inputs!$A$20:$G$29,7,FALSE)="Base Increase",VLOOKUP(I260,Inputs!$A$7:$G$16,7,FALSE),0),0),0)</f>
        <v>0</v>
      </c>
      <c r="T260" s="5">
        <f t="shared" si="18"/>
        <v>0</v>
      </c>
      <c r="U260" s="5">
        <f t="shared" si="19"/>
        <v>0</v>
      </c>
      <c r="V260" s="5">
        <f t="shared" si="20"/>
        <v>0</v>
      </c>
      <c r="W260" s="5">
        <f t="shared" si="21"/>
        <v>0</v>
      </c>
      <c r="X260" s="5">
        <f>IF(AND(I260&lt;=4,V260&gt;Inputs!$B$32),MAX(C260,Inputs!$B$32),V260)</f>
        <v>0</v>
      </c>
      <c r="Y260" s="5">
        <f>IF(AND(I260&lt;=4,W260&gt;Inputs!$B$32),MAX(C260,Inputs!$B$32),W260)</f>
        <v>0</v>
      </c>
      <c r="Z260" s="5">
        <f>IF(AND(I260&lt;=7,X260&gt;Inputs!$B$33),MAX(C260,Inputs!$B$33),X260)</f>
        <v>0</v>
      </c>
      <c r="AA260" s="5">
        <f>IF(W260&gt;Inputs!$B$34,Inputs!$B$34,Y260)</f>
        <v>0</v>
      </c>
      <c r="AB260" s="5">
        <f>IF(Z260&gt;Inputs!$B$34,Inputs!$B$34,Z260)</f>
        <v>0</v>
      </c>
      <c r="AC260" s="5">
        <f>IF(AA260&gt;Inputs!$B$34,Inputs!$B$34,AA260)</f>
        <v>0</v>
      </c>
      <c r="AD260" s="11">
        <f t="shared" si="22"/>
        <v>0</v>
      </c>
      <c r="AE260" s="11">
        <f t="shared" si="23"/>
        <v>0</v>
      </c>
    </row>
    <row r="261" spans="1:31" x14ac:dyDescent="0.25">
      <c r="A261" s="1">
        <f>'Salary and Rating'!A262</f>
        <v>0</v>
      </c>
      <c r="B261" s="1">
        <f>'Salary and Rating'!B262</f>
        <v>0</v>
      </c>
      <c r="C261" s="13">
        <f>'2013-2014'!AD261</f>
        <v>0</v>
      </c>
      <c r="D261" s="5">
        <v>1</v>
      </c>
      <c r="E261" s="5">
        <v>0</v>
      </c>
      <c r="F261" s="5">
        <v>0</v>
      </c>
      <c r="G261" s="5">
        <v>0</v>
      </c>
      <c r="H261" s="5">
        <v>0</v>
      </c>
      <c r="I261" s="5">
        <f>'Salary and Rating'!L262</f>
        <v>0</v>
      </c>
      <c r="J261" s="5">
        <f>IFERROR(IF(VLOOKUP(I261,Inputs!$A$20:$G$29,3,FALSE)="Stipend Award",VLOOKUP(I261,Inputs!$A$7:$G$16,3,FALSE),0),0)</f>
        <v>0</v>
      </c>
      <c r="K261" s="5">
        <f>IFERROR(IF(VLOOKUP(I261,Inputs!$A$20:$G$29,4,FALSE)="Stipend Award",VLOOKUP(I261,Inputs!$A$7:$G$16,4,FALSE),0),0)</f>
        <v>0</v>
      </c>
      <c r="L261" s="5">
        <f>IFERROR(IF(F261=1,IF(VLOOKUP(I261,Inputs!$A$20:$G$29,5,FALSE)="Stipend Award",VLOOKUP(I261,Inputs!$A$7:$G$16,5,FALSE),0),0),0)</f>
        <v>0</v>
      </c>
      <c r="M261" s="5">
        <f>IFERROR(IF(G261=1,IF(VLOOKUP(I261,Inputs!$A$20:$G$29,6,FALSE)="Stipend Award",VLOOKUP(I261,Inputs!$A$7:$G$16,6,FALSE),0),0),0)</f>
        <v>0</v>
      </c>
      <c r="N261" s="5">
        <f>IFERROR(IF(H261=1,IF(VLOOKUP(I261,Inputs!$A$20:$G$29,7,FALSE)="Stipend Award",VLOOKUP(I261,Inputs!$A$7:$G$16,7,FALSE),0),0),0)</f>
        <v>0</v>
      </c>
      <c r="O261" s="5">
        <f>IFERROR(IF(VLOOKUP(I261,Inputs!$A$20:$G$29,3,FALSE)="Base Increase",VLOOKUP(I261,Inputs!$A$7:$G$16,3,FALSE),0),0)</f>
        <v>0</v>
      </c>
      <c r="P261" s="5">
        <f>IFERROR(IF(VLOOKUP(I261,Inputs!$A$20:$G$29,4,FALSE)="Base Increase",VLOOKUP(I261,Inputs!$A$7:$G$16,4,FALSE),0),0)</f>
        <v>0</v>
      </c>
      <c r="Q261" s="5">
        <f>IFERROR(IF(F261=1,IF(VLOOKUP(I261,Inputs!$A$20:$G$29,5,FALSE)="Base Increase",VLOOKUP(I261,Inputs!$A$7:$G$16,5,FALSE),0),0),0)</f>
        <v>0</v>
      </c>
      <c r="R261" s="5">
        <f>IFERROR(IF(G261=1,IF(VLOOKUP(I261,Inputs!$A$20:$G$29,6,FALSE)="Base Increase",VLOOKUP(I261,Inputs!$A$7:$G$16,6,FALSE),0),0),0)</f>
        <v>0</v>
      </c>
      <c r="S261" s="5">
        <f>IFERROR(IF(H261=1,IF(VLOOKUP(I261,Inputs!$A$20:$G$29,7,FALSE)="Base Increase",VLOOKUP(I261,Inputs!$A$7:$G$16,7,FALSE),0),0),0)</f>
        <v>0</v>
      </c>
      <c r="T261" s="5">
        <f t="shared" ref="T261:T303" si="24">SUM(J261:N261)</f>
        <v>0</v>
      </c>
      <c r="U261" s="5">
        <f t="shared" ref="U261:U303" si="25">SUM(O261:S261)</f>
        <v>0</v>
      </c>
      <c r="V261" s="5">
        <f t="shared" ref="V261:V303" si="26">U261+C261</f>
        <v>0</v>
      </c>
      <c r="W261" s="5">
        <f t="shared" ref="W261:W303" si="27">U261+T261+C261</f>
        <v>0</v>
      </c>
      <c r="X261" s="5">
        <f>IF(AND(I261&lt;=4,V261&gt;Inputs!$B$32),MAX(C261,Inputs!$B$32),V261)</f>
        <v>0</v>
      </c>
      <c r="Y261" s="5">
        <f>IF(AND(I261&lt;=4,W261&gt;Inputs!$B$32),MAX(C261,Inputs!$B$32),W261)</f>
        <v>0</v>
      </c>
      <c r="Z261" s="5">
        <f>IF(AND(I261&lt;=7,X261&gt;Inputs!$B$33),MAX(C261,Inputs!$B$33),X261)</f>
        <v>0</v>
      </c>
      <c r="AA261" s="5">
        <f>IF(W261&gt;Inputs!$B$34,Inputs!$B$34,Y261)</f>
        <v>0</v>
      </c>
      <c r="AB261" s="5">
        <f>IF(Z261&gt;Inputs!$B$34,Inputs!$B$34,Z261)</f>
        <v>0</v>
      </c>
      <c r="AC261" s="5">
        <f>IF(AA261&gt;Inputs!$B$34,Inputs!$B$34,AA261)</f>
        <v>0</v>
      </c>
      <c r="AD261" s="11">
        <f t="shared" ref="AD261:AD303" si="28">IF(E261=0,0,AB261)</f>
        <v>0</v>
      </c>
      <c r="AE261" s="11">
        <f t="shared" ref="AE261:AE303" si="29">IF(E261=0,0,AC261)</f>
        <v>0</v>
      </c>
    </row>
    <row r="262" spans="1:31" x14ac:dyDescent="0.25">
      <c r="A262" s="1">
        <f>'Salary and Rating'!A263</f>
        <v>0</v>
      </c>
      <c r="B262" s="1">
        <f>'Salary and Rating'!B263</f>
        <v>0</v>
      </c>
      <c r="C262" s="13">
        <f>'2013-2014'!AD262</f>
        <v>0</v>
      </c>
      <c r="D262" s="5">
        <v>1</v>
      </c>
      <c r="E262" s="5">
        <v>0</v>
      </c>
      <c r="F262" s="5">
        <v>0</v>
      </c>
      <c r="G262" s="5">
        <v>0</v>
      </c>
      <c r="H262" s="5">
        <v>0</v>
      </c>
      <c r="I262" s="5">
        <f>'Salary and Rating'!L263</f>
        <v>0</v>
      </c>
      <c r="J262" s="5">
        <f>IFERROR(IF(VLOOKUP(I262,Inputs!$A$20:$G$29,3,FALSE)="Stipend Award",VLOOKUP(I262,Inputs!$A$7:$G$16,3,FALSE),0),0)</f>
        <v>0</v>
      </c>
      <c r="K262" s="5">
        <f>IFERROR(IF(VLOOKUP(I262,Inputs!$A$20:$G$29,4,FALSE)="Stipend Award",VLOOKUP(I262,Inputs!$A$7:$G$16,4,FALSE),0),0)</f>
        <v>0</v>
      </c>
      <c r="L262" s="5">
        <f>IFERROR(IF(F262=1,IF(VLOOKUP(I262,Inputs!$A$20:$G$29,5,FALSE)="Stipend Award",VLOOKUP(I262,Inputs!$A$7:$G$16,5,FALSE),0),0),0)</f>
        <v>0</v>
      </c>
      <c r="M262" s="5">
        <f>IFERROR(IF(G262=1,IF(VLOOKUP(I262,Inputs!$A$20:$G$29,6,FALSE)="Stipend Award",VLOOKUP(I262,Inputs!$A$7:$G$16,6,FALSE),0),0),0)</f>
        <v>0</v>
      </c>
      <c r="N262" s="5">
        <f>IFERROR(IF(H262=1,IF(VLOOKUP(I262,Inputs!$A$20:$G$29,7,FALSE)="Stipend Award",VLOOKUP(I262,Inputs!$A$7:$G$16,7,FALSE),0),0),0)</f>
        <v>0</v>
      </c>
      <c r="O262" s="5">
        <f>IFERROR(IF(VLOOKUP(I262,Inputs!$A$20:$G$29,3,FALSE)="Base Increase",VLOOKUP(I262,Inputs!$A$7:$G$16,3,FALSE),0),0)</f>
        <v>0</v>
      </c>
      <c r="P262" s="5">
        <f>IFERROR(IF(VLOOKUP(I262,Inputs!$A$20:$G$29,4,FALSE)="Base Increase",VLOOKUP(I262,Inputs!$A$7:$G$16,4,FALSE),0),0)</f>
        <v>0</v>
      </c>
      <c r="Q262" s="5">
        <f>IFERROR(IF(F262=1,IF(VLOOKUP(I262,Inputs!$A$20:$G$29,5,FALSE)="Base Increase",VLOOKUP(I262,Inputs!$A$7:$G$16,5,FALSE),0),0),0)</f>
        <v>0</v>
      </c>
      <c r="R262" s="5">
        <f>IFERROR(IF(G262=1,IF(VLOOKUP(I262,Inputs!$A$20:$G$29,6,FALSE)="Base Increase",VLOOKUP(I262,Inputs!$A$7:$G$16,6,FALSE),0),0),0)</f>
        <v>0</v>
      </c>
      <c r="S262" s="5">
        <f>IFERROR(IF(H262=1,IF(VLOOKUP(I262,Inputs!$A$20:$G$29,7,FALSE)="Base Increase",VLOOKUP(I262,Inputs!$A$7:$G$16,7,FALSE),0),0),0)</f>
        <v>0</v>
      </c>
      <c r="T262" s="5">
        <f t="shared" si="24"/>
        <v>0</v>
      </c>
      <c r="U262" s="5">
        <f t="shared" si="25"/>
        <v>0</v>
      </c>
      <c r="V262" s="5">
        <f t="shared" si="26"/>
        <v>0</v>
      </c>
      <c r="W262" s="5">
        <f t="shared" si="27"/>
        <v>0</v>
      </c>
      <c r="X262" s="5">
        <f>IF(AND(I262&lt;=4,V262&gt;Inputs!$B$32),MAX(C262,Inputs!$B$32),V262)</f>
        <v>0</v>
      </c>
      <c r="Y262" s="5">
        <f>IF(AND(I262&lt;=4,W262&gt;Inputs!$B$32),MAX(C262,Inputs!$B$32),W262)</f>
        <v>0</v>
      </c>
      <c r="Z262" s="5">
        <f>IF(AND(I262&lt;=7,X262&gt;Inputs!$B$33),MAX(C262,Inputs!$B$33),X262)</f>
        <v>0</v>
      </c>
      <c r="AA262" s="5">
        <f>IF(W262&gt;Inputs!$B$34,Inputs!$B$34,Y262)</f>
        <v>0</v>
      </c>
      <c r="AB262" s="5">
        <f>IF(Z262&gt;Inputs!$B$34,Inputs!$B$34,Z262)</f>
        <v>0</v>
      </c>
      <c r="AC262" s="5">
        <f>IF(AA262&gt;Inputs!$B$34,Inputs!$B$34,AA262)</f>
        <v>0</v>
      </c>
      <c r="AD262" s="11">
        <f t="shared" si="28"/>
        <v>0</v>
      </c>
      <c r="AE262" s="11">
        <f t="shared" si="29"/>
        <v>0</v>
      </c>
    </row>
    <row r="263" spans="1:31" x14ac:dyDescent="0.25">
      <c r="A263" s="1">
        <f>'Salary and Rating'!A264</f>
        <v>0</v>
      </c>
      <c r="B263" s="1">
        <f>'Salary and Rating'!B264</f>
        <v>0</v>
      </c>
      <c r="C263" s="13">
        <f>'2013-2014'!AD263</f>
        <v>0</v>
      </c>
      <c r="D263" s="5">
        <v>1</v>
      </c>
      <c r="E263" s="5">
        <v>0</v>
      </c>
      <c r="F263" s="5">
        <v>0</v>
      </c>
      <c r="G263" s="5">
        <v>0</v>
      </c>
      <c r="H263" s="5">
        <v>0</v>
      </c>
      <c r="I263" s="5">
        <f>'Salary and Rating'!L264</f>
        <v>0</v>
      </c>
      <c r="J263" s="5">
        <f>IFERROR(IF(VLOOKUP(I263,Inputs!$A$20:$G$29,3,FALSE)="Stipend Award",VLOOKUP(I263,Inputs!$A$7:$G$16,3,FALSE),0),0)</f>
        <v>0</v>
      </c>
      <c r="K263" s="5">
        <f>IFERROR(IF(VLOOKUP(I263,Inputs!$A$20:$G$29,4,FALSE)="Stipend Award",VLOOKUP(I263,Inputs!$A$7:$G$16,4,FALSE),0),0)</f>
        <v>0</v>
      </c>
      <c r="L263" s="5">
        <f>IFERROR(IF(F263=1,IF(VLOOKUP(I263,Inputs!$A$20:$G$29,5,FALSE)="Stipend Award",VLOOKUP(I263,Inputs!$A$7:$G$16,5,FALSE),0),0),0)</f>
        <v>0</v>
      </c>
      <c r="M263" s="5">
        <f>IFERROR(IF(G263=1,IF(VLOOKUP(I263,Inputs!$A$20:$G$29,6,FALSE)="Stipend Award",VLOOKUP(I263,Inputs!$A$7:$G$16,6,FALSE),0),0),0)</f>
        <v>0</v>
      </c>
      <c r="N263" s="5">
        <f>IFERROR(IF(H263=1,IF(VLOOKUP(I263,Inputs!$A$20:$G$29,7,FALSE)="Stipend Award",VLOOKUP(I263,Inputs!$A$7:$G$16,7,FALSE),0),0),0)</f>
        <v>0</v>
      </c>
      <c r="O263" s="5">
        <f>IFERROR(IF(VLOOKUP(I263,Inputs!$A$20:$G$29,3,FALSE)="Base Increase",VLOOKUP(I263,Inputs!$A$7:$G$16,3,FALSE),0),0)</f>
        <v>0</v>
      </c>
      <c r="P263" s="5">
        <f>IFERROR(IF(VLOOKUP(I263,Inputs!$A$20:$G$29,4,FALSE)="Base Increase",VLOOKUP(I263,Inputs!$A$7:$G$16,4,FALSE),0),0)</f>
        <v>0</v>
      </c>
      <c r="Q263" s="5">
        <f>IFERROR(IF(F263=1,IF(VLOOKUP(I263,Inputs!$A$20:$G$29,5,FALSE)="Base Increase",VLOOKUP(I263,Inputs!$A$7:$G$16,5,FALSE),0),0),0)</f>
        <v>0</v>
      </c>
      <c r="R263" s="5">
        <f>IFERROR(IF(G263=1,IF(VLOOKUP(I263,Inputs!$A$20:$G$29,6,FALSE)="Base Increase",VLOOKUP(I263,Inputs!$A$7:$G$16,6,FALSE),0),0),0)</f>
        <v>0</v>
      </c>
      <c r="S263" s="5">
        <f>IFERROR(IF(H263=1,IF(VLOOKUP(I263,Inputs!$A$20:$G$29,7,FALSE)="Base Increase",VLOOKUP(I263,Inputs!$A$7:$G$16,7,FALSE),0),0),0)</f>
        <v>0</v>
      </c>
      <c r="T263" s="5">
        <f t="shared" si="24"/>
        <v>0</v>
      </c>
      <c r="U263" s="5">
        <f t="shared" si="25"/>
        <v>0</v>
      </c>
      <c r="V263" s="5">
        <f t="shared" si="26"/>
        <v>0</v>
      </c>
      <c r="W263" s="5">
        <f t="shared" si="27"/>
        <v>0</v>
      </c>
      <c r="X263" s="5">
        <f>IF(AND(I263&lt;=4,V263&gt;Inputs!$B$32),MAX(C263,Inputs!$B$32),V263)</f>
        <v>0</v>
      </c>
      <c r="Y263" s="5">
        <f>IF(AND(I263&lt;=4,W263&gt;Inputs!$B$32),MAX(C263,Inputs!$B$32),W263)</f>
        <v>0</v>
      </c>
      <c r="Z263" s="5">
        <f>IF(AND(I263&lt;=7,X263&gt;Inputs!$B$33),MAX(C263,Inputs!$B$33),X263)</f>
        <v>0</v>
      </c>
      <c r="AA263" s="5">
        <f>IF(W263&gt;Inputs!$B$34,Inputs!$B$34,Y263)</f>
        <v>0</v>
      </c>
      <c r="AB263" s="5">
        <f>IF(Z263&gt;Inputs!$B$34,Inputs!$B$34,Z263)</f>
        <v>0</v>
      </c>
      <c r="AC263" s="5">
        <f>IF(AA263&gt;Inputs!$B$34,Inputs!$B$34,AA263)</f>
        <v>0</v>
      </c>
      <c r="AD263" s="11">
        <f t="shared" si="28"/>
        <v>0</v>
      </c>
      <c r="AE263" s="11">
        <f t="shared" si="29"/>
        <v>0</v>
      </c>
    </row>
    <row r="264" spans="1:31" x14ac:dyDescent="0.25">
      <c r="A264" s="1">
        <f>'Salary and Rating'!A265</f>
        <v>0</v>
      </c>
      <c r="B264" s="1">
        <f>'Salary and Rating'!B265</f>
        <v>0</v>
      </c>
      <c r="C264" s="13">
        <f>'2013-2014'!AD264</f>
        <v>0</v>
      </c>
      <c r="D264" s="5">
        <v>1</v>
      </c>
      <c r="E264" s="5">
        <v>0</v>
      </c>
      <c r="F264" s="5">
        <v>0</v>
      </c>
      <c r="G264" s="5">
        <v>0</v>
      </c>
      <c r="H264" s="5">
        <v>0</v>
      </c>
      <c r="I264" s="5">
        <f>'Salary and Rating'!L265</f>
        <v>0</v>
      </c>
      <c r="J264" s="5">
        <f>IFERROR(IF(VLOOKUP(I264,Inputs!$A$20:$G$29,3,FALSE)="Stipend Award",VLOOKUP(I264,Inputs!$A$7:$G$16,3,FALSE),0),0)</f>
        <v>0</v>
      </c>
      <c r="K264" s="5">
        <f>IFERROR(IF(VLOOKUP(I264,Inputs!$A$20:$G$29,4,FALSE)="Stipend Award",VLOOKUP(I264,Inputs!$A$7:$G$16,4,FALSE),0),0)</f>
        <v>0</v>
      </c>
      <c r="L264" s="5">
        <f>IFERROR(IF(F264=1,IF(VLOOKUP(I264,Inputs!$A$20:$G$29,5,FALSE)="Stipend Award",VLOOKUP(I264,Inputs!$A$7:$G$16,5,FALSE),0),0),0)</f>
        <v>0</v>
      </c>
      <c r="M264" s="5">
        <f>IFERROR(IF(G264=1,IF(VLOOKUP(I264,Inputs!$A$20:$G$29,6,FALSE)="Stipend Award",VLOOKUP(I264,Inputs!$A$7:$G$16,6,FALSE),0),0),0)</f>
        <v>0</v>
      </c>
      <c r="N264" s="5">
        <f>IFERROR(IF(H264=1,IF(VLOOKUP(I264,Inputs!$A$20:$G$29,7,FALSE)="Stipend Award",VLOOKUP(I264,Inputs!$A$7:$G$16,7,FALSE),0),0),0)</f>
        <v>0</v>
      </c>
      <c r="O264" s="5">
        <f>IFERROR(IF(VLOOKUP(I264,Inputs!$A$20:$G$29,3,FALSE)="Base Increase",VLOOKUP(I264,Inputs!$A$7:$G$16,3,FALSE),0),0)</f>
        <v>0</v>
      </c>
      <c r="P264" s="5">
        <f>IFERROR(IF(VLOOKUP(I264,Inputs!$A$20:$G$29,4,FALSE)="Base Increase",VLOOKUP(I264,Inputs!$A$7:$G$16,4,FALSE),0),0)</f>
        <v>0</v>
      </c>
      <c r="Q264" s="5">
        <f>IFERROR(IF(F264=1,IF(VLOOKUP(I264,Inputs!$A$20:$G$29,5,FALSE)="Base Increase",VLOOKUP(I264,Inputs!$A$7:$G$16,5,FALSE),0),0),0)</f>
        <v>0</v>
      </c>
      <c r="R264" s="5">
        <f>IFERROR(IF(G264=1,IF(VLOOKUP(I264,Inputs!$A$20:$G$29,6,FALSE)="Base Increase",VLOOKUP(I264,Inputs!$A$7:$G$16,6,FALSE),0),0),0)</f>
        <v>0</v>
      </c>
      <c r="S264" s="5">
        <f>IFERROR(IF(H264=1,IF(VLOOKUP(I264,Inputs!$A$20:$G$29,7,FALSE)="Base Increase",VLOOKUP(I264,Inputs!$A$7:$G$16,7,FALSE),0),0),0)</f>
        <v>0</v>
      </c>
      <c r="T264" s="5">
        <f t="shared" si="24"/>
        <v>0</v>
      </c>
      <c r="U264" s="5">
        <f t="shared" si="25"/>
        <v>0</v>
      </c>
      <c r="V264" s="5">
        <f t="shared" si="26"/>
        <v>0</v>
      </c>
      <c r="W264" s="5">
        <f t="shared" si="27"/>
        <v>0</v>
      </c>
      <c r="X264" s="5">
        <f>IF(AND(I264&lt;=4,V264&gt;Inputs!$B$32),MAX(C264,Inputs!$B$32),V264)</f>
        <v>0</v>
      </c>
      <c r="Y264" s="5">
        <f>IF(AND(I264&lt;=4,W264&gt;Inputs!$B$32),MAX(C264,Inputs!$B$32),W264)</f>
        <v>0</v>
      </c>
      <c r="Z264" s="5">
        <f>IF(AND(I264&lt;=7,X264&gt;Inputs!$B$33),MAX(C264,Inputs!$B$33),X264)</f>
        <v>0</v>
      </c>
      <c r="AA264" s="5">
        <f>IF(W264&gt;Inputs!$B$34,Inputs!$B$34,Y264)</f>
        <v>0</v>
      </c>
      <c r="AB264" s="5">
        <f>IF(Z264&gt;Inputs!$B$34,Inputs!$B$34,Z264)</f>
        <v>0</v>
      </c>
      <c r="AC264" s="5">
        <f>IF(AA264&gt;Inputs!$B$34,Inputs!$B$34,AA264)</f>
        <v>0</v>
      </c>
      <c r="AD264" s="11">
        <f t="shared" si="28"/>
        <v>0</v>
      </c>
      <c r="AE264" s="11">
        <f t="shared" si="29"/>
        <v>0</v>
      </c>
    </row>
    <row r="265" spans="1:31" x14ac:dyDescent="0.25">
      <c r="A265" s="1">
        <f>'Salary and Rating'!A266</f>
        <v>0</v>
      </c>
      <c r="B265" s="1">
        <f>'Salary and Rating'!B266</f>
        <v>0</v>
      </c>
      <c r="C265" s="13">
        <f>'2013-2014'!AD265</f>
        <v>0</v>
      </c>
      <c r="D265" s="5">
        <v>1</v>
      </c>
      <c r="E265" s="5">
        <v>0</v>
      </c>
      <c r="F265" s="5">
        <v>0</v>
      </c>
      <c r="G265" s="5">
        <v>0</v>
      </c>
      <c r="H265" s="5">
        <v>0</v>
      </c>
      <c r="I265" s="5">
        <f>'Salary and Rating'!L266</f>
        <v>0</v>
      </c>
      <c r="J265" s="5">
        <f>IFERROR(IF(VLOOKUP(I265,Inputs!$A$20:$G$29,3,FALSE)="Stipend Award",VLOOKUP(I265,Inputs!$A$7:$G$16,3,FALSE),0),0)</f>
        <v>0</v>
      </c>
      <c r="K265" s="5">
        <f>IFERROR(IF(VLOOKUP(I265,Inputs!$A$20:$G$29,4,FALSE)="Stipend Award",VLOOKUP(I265,Inputs!$A$7:$G$16,4,FALSE),0),0)</f>
        <v>0</v>
      </c>
      <c r="L265" s="5">
        <f>IFERROR(IF(F265=1,IF(VLOOKUP(I265,Inputs!$A$20:$G$29,5,FALSE)="Stipend Award",VLOOKUP(I265,Inputs!$A$7:$G$16,5,FALSE),0),0),0)</f>
        <v>0</v>
      </c>
      <c r="M265" s="5">
        <f>IFERROR(IF(G265=1,IF(VLOOKUP(I265,Inputs!$A$20:$G$29,6,FALSE)="Stipend Award",VLOOKUP(I265,Inputs!$A$7:$G$16,6,FALSE),0),0),0)</f>
        <v>0</v>
      </c>
      <c r="N265" s="5">
        <f>IFERROR(IF(H265=1,IF(VLOOKUP(I265,Inputs!$A$20:$G$29,7,FALSE)="Stipend Award",VLOOKUP(I265,Inputs!$A$7:$G$16,7,FALSE),0),0),0)</f>
        <v>0</v>
      </c>
      <c r="O265" s="5">
        <f>IFERROR(IF(VLOOKUP(I265,Inputs!$A$20:$G$29,3,FALSE)="Base Increase",VLOOKUP(I265,Inputs!$A$7:$G$16,3,FALSE),0),0)</f>
        <v>0</v>
      </c>
      <c r="P265" s="5">
        <f>IFERROR(IF(VLOOKUP(I265,Inputs!$A$20:$G$29,4,FALSE)="Base Increase",VLOOKUP(I265,Inputs!$A$7:$G$16,4,FALSE),0),0)</f>
        <v>0</v>
      </c>
      <c r="Q265" s="5">
        <f>IFERROR(IF(F265=1,IF(VLOOKUP(I265,Inputs!$A$20:$G$29,5,FALSE)="Base Increase",VLOOKUP(I265,Inputs!$A$7:$G$16,5,FALSE),0),0),0)</f>
        <v>0</v>
      </c>
      <c r="R265" s="5">
        <f>IFERROR(IF(G265=1,IF(VLOOKUP(I265,Inputs!$A$20:$G$29,6,FALSE)="Base Increase",VLOOKUP(I265,Inputs!$A$7:$G$16,6,FALSE),0),0),0)</f>
        <v>0</v>
      </c>
      <c r="S265" s="5">
        <f>IFERROR(IF(H265=1,IF(VLOOKUP(I265,Inputs!$A$20:$G$29,7,FALSE)="Base Increase",VLOOKUP(I265,Inputs!$A$7:$G$16,7,FALSE),0),0),0)</f>
        <v>0</v>
      </c>
      <c r="T265" s="5">
        <f t="shared" si="24"/>
        <v>0</v>
      </c>
      <c r="U265" s="5">
        <f t="shared" si="25"/>
        <v>0</v>
      </c>
      <c r="V265" s="5">
        <f t="shared" si="26"/>
        <v>0</v>
      </c>
      <c r="W265" s="5">
        <f t="shared" si="27"/>
        <v>0</v>
      </c>
      <c r="X265" s="5">
        <f>IF(AND(I265&lt;=4,V265&gt;Inputs!$B$32),MAX(C265,Inputs!$B$32),V265)</f>
        <v>0</v>
      </c>
      <c r="Y265" s="5">
        <f>IF(AND(I265&lt;=4,W265&gt;Inputs!$B$32),MAX(C265,Inputs!$B$32),W265)</f>
        <v>0</v>
      </c>
      <c r="Z265" s="5">
        <f>IF(AND(I265&lt;=7,X265&gt;Inputs!$B$33),MAX(C265,Inputs!$B$33),X265)</f>
        <v>0</v>
      </c>
      <c r="AA265" s="5">
        <f>IF(W265&gt;Inputs!$B$34,Inputs!$B$34,Y265)</f>
        <v>0</v>
      </c>
      <c r="AB265" s="5">
        <f>IF(Z265&gt;Inputs!$B$34,Inputs!$B$34,Z265)</f>
        <v>0</v>
      </c>
      <c r="AC265" s="5">
        <f>IF(AA265&gt;Inputs!$B$34,Inputs!$B$34,AA265)</f>
        <v>0</v>
      </c>
      <c r="AD265" s="11">
        <f t="shared" si="28"/>
        <v>0</v>
      </c>
      <c r="AE265" s="11">
        <f t="shared" si="29"/>
        <v>0</v>
      </c>
    </row>
    <row r="266" spans="1:31" x14ac:dyDescent="0.25">
      <c r="A266" s="1">
        <f>'Salary and Rating'!A267</f>
        <v>0</v>
      </c>
      <c r="B266" s="1">
        <f>'Salary and Rating'!B267</f>
        <v>0</v>
      </c>
      <c r="C266" s="13">
        <f>'2013-2014'!AD266</f>
        <v>0</v>
      </c>
      <c r="D266" s="5">
        <v>1</v>
      </c>
      <c r="E266" s="5">
        <v>0</v>
      </c>
      <c r="F266" s="5">
        <v>0</v>
      </c>
      <c r="G266" s="5">
        <v>0</v>
      </c>
      <c r="H266" s="5">
        <v>0</v>
      </c>
      <c r="I266" s="5">
        <f>'Salary and Rating'!L267</f>
        <v>0</v>
      </c>
      <c r="J266" s="5">
        <f>IFERROR(IF(VLOOKUP(I266,Inputs!$A$20:$G$29,3,FALSE)="Stipend Award",VLOOKUP(I266,Inputs!$A$7:$G$16,3,FALSE),0),0)</f>
        <v>0</v>
      </c>
      <c r="K266" s="5">
        <f>IFERROR(IF(VLOOKUP(I266,Inputs!$A$20:$G$29,4,FALSE)="Stipend Award",VLOOKUP(I266,Inputs!$A$7:$G$16,4,FALSE),0),0)</f>
        <v>0</v>
      </c>
      <c r="L266" s="5">
        <f>IFERROR(IF(F266=1,IF(VLOOKUP(I266,Inputs!$A$20:$G$29,5,FALSE)="Stipend Award",VLOOKUP(I266,Inputs!$A$7:$G$16,5,FALSE),0),0),0)</f>
        <v>0</v>
      </c>
      <c r="M266" s="5">
        <f>IFERROR(IF(G266=1,IF(VLOOKUP(I266,Inputs!$A$20:$G$29,6,FALSE)="Stipend Award",VLOOKUP(I266,Inputs!$A$7:$G$16,6,FALSE),0),0),0)</f>
        <v>0</v>
      </c>
      <c r="N266" s="5">
        <f>IFERROR(IF(H266=1,IF(VLOOKUP(I266,Inputs!$A$20:$G$29,7,FALSE)="Stipend Award",VLOOKUP(I266,Inputs!$A$7:$G$16,7,FALSE),0),0),0)</f>
        <v>0</v>
      </c>
      <c r="O266" s="5">
        <f>IFERROR(IF(VLOOKUP(I266,Inputs!$A$20:$G$29,3,FALSE)="Base Increase",VLOOKUP(I266,Inputs!$A$7:$G$16,3,FALSE),0),0)</f>
        <v>0</v>
      </c>
      <c r="P266" s="5">
        <f>IFERROR(IF(VLOOKUP(I266,Inputs!$A$20:$G$29,4,FALSE)="Base Increase",VLOOKUP(I266,Inputs!$A$7:$G$16,4,FALSE),0),0)</f>
        <v>0</v>
      </c>
      <c r="Q266" s="5">
        <f>IFERROR(IF(F266=1,IF(VLOOKUP(I266,Inputs!$A$20:$G$29,5,FALSE)="Base Increase",VLOOKUP(I266,Inputs!$A$7:$G$16,5,FALSE),0),0),0)</f>
        <v>0</v>
      </c>
      <c r="R266" s="5">
        <f>IFERROR(IF(G266=1,IF(VLOOKUP(I266,Inputs!$A$20:$G$29,6,FALSE)="Base Increase",VLOOKUP(I266,Inputs!$A$7:$G$16,6,FALSE),0),0),0)</f>
        <v>0</v>
      </c>
      <c r="S266" s="5">
        <f>IFERROR(IF(H266=1,IF(VLOOKUP(I266,Inputs!$A$20:$G$29,7,FALSE)="Base Increase",VLOOKUP(I266,Inputs!$A$7:$G$16,7,FALSE),0),0),0)</f>
        <v>0</v>
      </c>
      <c r="T266" s="5">
        <f t="shared" si="24"/>
        <v>0</v>
      </c>
      <c r="U266" s="5">
        <f t="shared" si="25"/>
        <v>0</v>
      </c>
      <c r="V266" s="5">
        <f t="shared" si="26"/>
        <v>0</v>
      </c>
      <c r="W266" s="5">
        <f t="shared" si="27"/>
        <v>0</v>
      </c>
      <c r="X266" s="5">
        <f>IF(AND(I266&lt;=4,V266&gt;Inputs!$B$32),MAX(C266,Inputs!$B$32),V266)</f>
        <v>0</v>
      </c>
      <c r="Y266" s="5">
        <f>IF(AND(I266&lt;=4,W266&gt;Inputs!$B$32),MAX(C266,Inputs!$B$32),W266)</f>
        <v>0</v>
      </c>
      <c r="Z266" s="5">
        <f>IF(AND(I266&lt;=7,X266&gt;Inputs!$B$33),MAX(C266,Inputs!$B$33),X266)</f>
        <v>0</v>
      </c>
      <c r="AA266" s="5">
        <f>IF(W266&gt;Inputs!$B$34,Inputs!$B$34,Y266)</f>
        <v>0</v>
      </c>
      <c r="AB266" s="5">
        <f>IF(Z266&gt;Inputs!$B$34,Inputs!$B$34,Z266)</f>
        <v>0</v>
      </c>
      <c r="AC266" s="5">
        <f>IF(AA266&gt;Inputs!$B$34,Inputs!$B$34,AA266)</f>
        <v>0</v>
      </c>
      <c r="AD266" s="11">
        <f t="shared" si="28"/>
        <v>0</v>
      </c>
      <c r="AE266" s="11">
        <f t="shared" si="29"/>
        <v>0</v>
      </c>
    </row>
    <row r="267" spans="1:31" x14ac:dyDescent="0.25">
      <c r="A267" s="1">
        <f>'Salary and Rating'!A268</f>
        <v>0</v>
      </c>
      <c r="B267" s="1">
        <f>'Salary and Rating'!B268</f>
        <v>0</v>
      </c>
      <c r="C267" s="13">
        <f>'2013-2014'!AD267</f>
        <v>0</v>
      </c>
      <c r="D267" s="5">
        <v>1</v>
      </c>
      <c r="E267" s="5">
        <v>0</v>
      </c>
      <c r="F267" s="5">
        <v>0</v>
      </c>
      <c r="G267" s="5">
        <v>0</v>
      </c>
      <c r="H267" s="5">
        <v>0</v>
      </c>
      <c r="I267" s="5">
        <f>'Salary and Rating'!L268</f>
        <v>0</v>
      </c>
      <c r="J267" s="5">
        <f>IFERROR(IF(VLOOKUP(I267,Inputs!$A$20:$G$29,3,FALSE)="Stipend Award",VLOOKUP(I267,Inputs!$A$7:$G$16,3,FALSE),0),0)</f>
        <v>0</v>
      </c>
      <c r="K267" s="5">
        <f>IFERROR(IF(VLOOKUP(I267,Inputs!$A$20:$G$29,4,FALSE)="Stipend Award",VLOOKUP(I267,Inputs!$A$7:$G$16,4,FALSE),0),0)</f>
        <v>0</v>
      </c>
      <c r="L267" s="5">
        <f>IFERROR(IF(F267=1,IF(VLOOKUP(I267,Inputs!$A$20:$G$29,5,FALSE)="Stipend Award",VLOOKUP(I267,Inputs!$A$7:$G$16,5,FALSE),0),0),0)</f>
        <v>0</v>
      </c>
      <c r="M267" s="5">
        <f>IFERROR(IF(G267=1,IF(VLOOKUP(I267,Inputs!$A$20:$G$29,6,FALSE)="Stipend Award",VLOOKUP(I267,Inputs!$A$7:$G$16,6,FALSE),0),0),0)</f>
        <v>0</v>
      </c>
      <c r="N267" s="5">
        <f>IFERROR(IF(H267=1,IF(VLOOKUP(I267,Inputs!$A$20:$G$29,7,FALSE)="Stipend Award",VLOOKUP(I267,Inputs!$A$7:$G$16,7,FALSE),0),0),0)</f>
        <v>0</v>
      </c>
      <c r="O267" s="5">
        <f>IFERROR(IF(VLOOKUP(I267,Inputs!$A$20:$G$29,3,FALSE)="Base Increase",VLOOKUP(I267,Inputs!$A$7:$G$16,3,FALSE),0),0)</f>
        <v>0</v>
      </c>
      <c r="P267" s="5">
        <f>IFERROR(IF(VLOOKUP(I267,Inputs!$A$20:$G$29,4,FALSE)="Base Increase",VLOOKUP(I267,Inputs!$A$7:$G$16,4,FALSE),0),0)</f>
        <v>0</v>
      </c>
      <c r="Q267" s="5">
        <f>IFERROR(IF(F267=1,IF(VLOOKUP(I267,Inputs!$A$20:$G$29,5,FALSE)="Base Increase",VLOOKUP(I267,Inputs!$A$7:$G$16,5,FALSE),0),0),0)</f>
        <v>0</v>
      </c>
      <c r="R267" s="5">
        <f>IFERROR(IF(G267=1,IF(VLOOKUP(I267,Inputs!$A$20:$G$29,6,FALSE)="Base Increase",VLOOKUP(I267,Inputs!$A$7:$G$16,6,FALSE),0),0),0)</f>
        <v>0</v>
      </c>
      <c r="S267" s="5">
        <f>IFERROR(IF(H267=1,IF(VLOOKUP(I267,Inputs!$A$20:$G$29,7,FALSE)="Base Increase",VLOOKUP(I267,Inputs!$A$7:$G$16,7,FALSE),0),0),0)</f>
        <v>0</v>
      </c>
      <c r="T267" s="5">
        <f t="shared" si="24"/>
        <v>0</v>
      </c>
      <c r="U267" s="5">
        <f t="shared" si="25"/>
        <v>0</v>
      </c>
      <c r="V267" s="5">
        <f t="shared" si="26"/>
        <v>0</v>
      </c>
      <c r="W267" s="5">
        <f t="shared" si="27"/>
        <v>0</v>
      </c>
      <c r="X267" s="5">
        <f>IF(AND(I267&lt;=4,V267&gt;Inputs!$B$32),MAX(C267,Inputs!$B$32),V267)</f>
        <v>0</v>
      </c>
      <c r="Y267" s="5">
        <f>IF(AND(I267&lt;=4,W267&gt;Inputs!$B$32),MAX(C267,Inputs!$B$32),W267)</f>
        <v>0</v>
      </c>
      <c r="Z267" s="5">
        <f>IF(AND(I267&lt;=7,X267&gt;Inputs!$B$33),MAX(C267,Inputs!$B$33),X267)</f>
        <v>0</v>
      </c>
      <c r="AA267" s="5">
        <f>IF(W267&gt;Inputs!$B$34,Inputs!$B$34,Y267)</f>
        <v>0</v>
      </c>
      <c r="AB267" s="5">
        <f>IF(Z267&gt;Inputs!$B$34,Inputs!$B$34,Z267)</f>
        <v>0</v>
      </c>
      <c r="AC267" s="5">
        <f>IF(AA267&gt;Inputs!$B$34,Inputs!$B$34,AA267)</f>
        <v>0</v>
      </c>
      <c r="AD267" s="11">
        <f t="shared" si="28"/>
        <v>0</v>
      </c>
      <c r="AE267" s="11">
        <f t="shared" si="29"/>
        <v>0</v>
      </c>
    </row>
    <row r="268" spans="1:31" x14ac:dyDescent="0.25">
      <c r="A268" s="1">
        <f>'Salary and Rating'!A269</f>
        <v>0</v>
      </c>
      <c r="B268" s="1">
        <f>'Salary and Rating'!B269</f>
        <v>0</v>
      </c>
      <c r="C268" s="13">
        <f>'2013-2014'!AD268</f>
        <v>0</v>
      </c>
      <c r="D268" s="5">
        <v>1</v>
      </c>
      <c r="E268" s="5">
        <v>0</v>
      </c>
      <c r="F268" s="5">
        <v>0</v>
      </c>
      <c r="G268" s="5">
        <v>0</v>
      </c>
      <c r="H268" s="5">
        <v>0</v>
      </c>
      <c r="I268" s="5">
        <f>'Salary and Rating'!L269</f>
        <v>0</v>
      </c>
      <c r="J268" s="5">
        <f>IFERROR(IF(VLOOKUP(I268,Inputs!$A$20:$G$29,3,FALSE)="Stipend Award",VLOOKUP(I268,Inputs!$A$7:$G$16,3,FALSE),0),0)</f>
        <v>0</v>
      </c>
      <c r="K268" s="5">
        <f>IFERROR(IF(VLOOKUP(I268,Inputs!$A$20:$G$29,4,FALSE)="Stipend Award",VLOOKUP(I268,Inputs!$A$7:$G$16,4,FALSE),0),0)</f>
        <v>0</v>
      </c>
      <c r="L268" s="5">
        <f>IFERROR(IF(F268=1,IF(VLOOKUP(I268,Inputs!$A$20:$G$29,5,FALSE)="Stipend Award",VLOOKUP(I268,Inputs!$A$7:$G$16,5,FALSE),0),0),0)</f>
        <v>0</v>
      </c>
      <c r="M268" s="5">
        <f>IFERROR(IF(G268=1,IF(VLOOKUP(I268,Inputs!$A$20:$G$29,6,FALSE)="Stipend Award",VLOOKUP(I268,Inputs!$A$7:$G$16,6,FALSE),0),0),0)</f>
        <v>0</v>
      </c>
      <c r="N268" s="5">
        <f>IFERROR(IF(H268=1,IF(VLOOKUP(I268,Inputs!$A$20:$G$29,7,FALSE)="Stipend Award",VLOOKUP(I268,Inputs!$A$7:$G$16,7,FALSE),0),0),0)</f>
        <v>0</v>
      </c>
      <c r="O268" s="5">
        <f>IFERROR(IF(VLOOKUP(I268,Inputs!$A$20:$G$29,3,FALSE)="Base Increase",VLOOKUP(I268,Inputs!$A$7:$G$16,3,FALSE),0),0)</f>
        <v>0</v>
      </c>
      <c r="P268" s="5">
        <f>IFERROR(IF(VLOOKUP(I268,Inputs!$A$20:$G$29,4,FALSE)="Base Increase",VLOOKUP(I268,Inputs!$A$7:$G$16,4,FALSE),0),0)</f>
        <v>0</v>
      </c>
      <c r="Q268" s="5">
        <f>IFERROR(IF(F268=1,IF(VLOOKUP(I268,Inputs!$A$20:$G$29,5,FALSE)="Base Increase",VLOOKUP(I268,Inputs!$A$7:$G$16,5,FALSE),0),0),0)</f>
        <v>0</v>
      </c>
      <c r="R268" s="5">
        <f>IFERROR(IF(G268=1,IF(VLOOKUP(I268,Inputs!$A$20:$G$29,6,FALSE)="Base Increase",VLOOKUP(I268,Inputs!$A$7:$G$16,6,FALSE),0),0),0)</f>
        <v>0</v>
      </c>
      <c r="S268" s="5">
        <f>IFERROR(IF(H268=1,IF(VLOOKUP(I268,Inputs!$A$20:$G$29,7,FALSE)="Base Increase",VLOOKUP(I268,Inputs!$A$7:$G$16,7,FALSE),0),0),0)</f>
        <v>0</v>
      </c>
      <c r="T268" s="5">
        <f t="shared" si="24"/>
        <v>0</v>
      </c>
      <c r="U268" s="5">
        <f t="shared" si="25"/>
        <v>0</v>
      </c>
      <c r="V268" s="5">
        <f t="shared" si="26"/>
        <v>0</v>
      </c>
      <c r="W268" s="5">
        <f t="shared" si="27"/>
        <v>0</v>
      </c>
      <c r="X268" s="5">
        <f>IF(AND(I268&lt;=4,V268&gt;Inputs!$B$32),MAX(C268,Inputs!$B$32),V268)</f>
        <v>0</v>
      </c>
      <c r="Y268" s="5">
        <f>IF(AND(I268&lt;=4,W268&gt;Inputs!$B$32),MAX(C268,Inputs!$B$32),W268)</f>
        <v>0</v>
      </c>
      <c r="Z268" s="5">
        <f>IF(AND(I268&lt;=7,X268&gt;Inputs!$B$33),MAX(C268,Inputs!$B$33),X268)</f>
        <v>0</v>
      </c>
      <c r="AA268" s="5">
        <f>IF(W268&gt;Inputs!$B$34,Inputs!$B$34,Y268)</f>
        <v>0</v>
      </c>
      <c r="AB268" s="5">
        <f>IF(Z268&gt;Inputs!$B$34,Inputs!$B$34,Z268)</f>
        <v>0</v>
      </c>
      <c r="AC268" s="5">
        <f>IF(AA268&gt;Inputs!$B$34,Inputs!$B$34,AA268)</f>
        <v>0</v>
      </c>
      <c r="AD268" s="11">
        <f t="shared" si="28"/>
        <v>0</v>
      </c>
      <c r="AE268" s="11">
        <f t="shared" si="29"/>
        <v>0</v>
      </c>
    </row>
    <row r="269" spans="1:31" x14ac:dyDescent="0.25">
      <c r="A269" s="1">
        <f>'Salary and Rating'!A270</f>
        <v>0</v>
      </c>
      <c r="B269" s="1">
        <f>'Salary and Rating'!B270</f>
        <v>0</v>
      </c>
      <c r="C269" s="13">
        <f>'2013-2014'!AD269</f>
        <v>0</v>
      </c>
      <c r="D269" s="5">
        <v>1</v>
      </c>
      <c r="E269" s="5">
        <v>0</v>
      </c>
      <c r="F269" s="5">
        <v>0</v>
      </c>
      <c r="G269" s="5">
        <v>0</v>
      </c>
      <c r="H269" s="5">
        <v>0</v>
      </c>
      <c r="I269" s="5">
        <f>'Salary and Rating'!L270</f>
        <v>0</v>
      </c>
      <c r="J269" s="5">
        <f>IFERROR(IF(VLOOKUP(I269,Inputs!$A$20:$G$29,3,FALSE)="Stipend Award",VLOOKUP(I269,Inputs!$A$7:$G$16,3,FALSE),0),0)</f>
        <v>0</v>
      </c>
      <c r="K269" s="5">
        <f>IFERROR(IF(VLOOKUP(I269,Inputs!$A$20:$G$29,4,FALSE)="Stipend Award",VLOOKUP(I269,Inputs!$A$7:$G$16,4,FALSE),0),0)</f>
        <v>0</v>
      </c>
      <c r="L269" s="5">
        <f>IFERROR(IF(F269=1,IF(VLOOKUP(I269,Inputs!$A$20:$G$29,5,FALSE)="Stipend Award",VLOOKUP(I269,Inputs!$A$7:$G$16,5,FALSE),0),0),0)</f>
        <v>0</v>
      </c>
      <c r="M269" s="5">
        <f>IFERROR(IF(G269=1,IF(VLOOKUP(I269,Inputs!$A$20:$G$29,6,FALSE)="Stipend Award",VLOOKUP(I269,Inputs!$A$7:$G$16,6,FALSE),0),0),0)</f>
        <v>0</v>
      </c>
      <c r="N269" s="5">
        <f>IFERROR(IF(H269=1,IF(VLOOKUP(I269,Inputs!$A$20:$G$29,7,FALSE)="Stipend Award",VLOOKUP(I269,Inputs!$A$7:$G$16,7,FALSE),0),0),0)</f>
        <v>0</v>
      </c>
      <c r="O269" s="5">
        <f>IFERROR(IF(VLOOKUP(I269,Inputs!$A$20:$G$29,3,FALSE)="Base Increase",VLOOKUP(I269,Inputs!$A$7:$G$16,3,FALSE),0),0)</f>
        <v>0</v>
      </c>
      <c r="P269" s="5">
        <f>IFERROR(IF(VLOOKUP(I269,Inputs!$A$20:$G$29,4,FALSE)="Base Increase",VLOOKUP(I269,Inputs!$A$7:$G$16,4,FALSE),0),0)</f>
        <v>0</v>
      </c>
      <c r="Q269" s="5">
        <f>IFERROR(IF(F269=1,IF(VLOOKUP(I269,Inputs!$A$20:$G$29,5,FALSE)="Base Increase",VLOOKUP(I269,Inputs!$A$7:$G$16,5,FALSE),0),0),0)</f>
        <v>0</v>
      </c>
      <c r="R269" s="5">
        <f>IFERROR(IF(G269=1,IF(VLOOKUP(I269,Inputs!$A$20:$G$29,6,FALSE)="Base Increase",VLOOKUP(I269,Inputs!$A$7:$G$16,6,FALSE),0),0),0)</f>
        <v>0</v>
      </c>
      <c r="S269" s="5">
        <f>IFERROR(IF(H269=1,IF(VLOOKUP(I269,Inputs!$A$20:$G$29,7,FALSE)="Base Increase",VLOOKUP(I269,Inputs!$A$7:$G$16,7,FALSE),0),0),0)</f>
        <v>0</v>
      </c>
      <c r="T269" s="5">
        <f t="shared" si="24"/>
        <v>0</v>
      </c>
      <c r="U269" s="5">
        <f t="shared" si="25"/>
        <v>0</v>
      </c>
      <c r="V269" s="5">
        <f t="shared" si="26"/>
        <v>0</v>
      </c>
      <c r="W269" s="5">
        <f t="shared" si="27"/>
        <v>0</v>
      </c>
      <c r="X269" s="5">
        <f>IF(AND(I269&lt;=4,V269&gt;Inputs!$B$32),MAX(C269,Inputs!$B$32),V269)</f>
        <v>0</v>
      </c>
      <c r="Y269" s="5">
        <f>IF(AND(I269&lt;=4,W269&gt;Inputs!$B$32),MAX(C269,Inputs!$B$32),W269)</f>
        <v>0</v>
      </c>
      <c r="Z269" s="5">
        <f>IF(AND(I269&lt;=7,X269&gt;Inputs!$B$33),MAX(C269,Inputs!$B$33),X269)</f>
        <v>0</v>
      </c>
      <c r="AA269" s="5">
        <f>IF(W269&gt;Inputs!$B$34,Inputs!$B$34,Y269)</f>
        <v>0</v>
      </c>
      <c r="AB269" s="5">
        <f>IF(Z269&gt;Inputs!$B$34,Inputs!$B$34,Z269)</f>
        <v>0</v>
      </c>
      <c r="AC269" s="5">
        <f>IF(AA269&gt;Inputs!$B$34,Inputs!$B$34,AA269)</f>
        <v>0</v>
      </c>
      <c r="AD269" s="11">
        <f t="shared" si="28"/>
        <v>0</v>
      </c>
      <c r="AE269" s="11">
        <f t="shared" si="29"/>
        <v>0</v>
      </c>
    </row>
    <row r="270" spans="1:31" x14ac:dyDescent="0.25">
      <c r="A270" s="1">
        <f>'Salary and Rating'!A271</f>
        <v>0</v>
      </c>
      <c r="B270" s="1">
        <f>'Salary and Rating'!B271</f>
        <v>0</v>
      </c>
      <c r="C270" s="13">
        <f>'2013-2014'!AD270</f>
        <v>0</v>
      </c>
      <c r="D270" s="5">
        <v>1</v>
      </c>
      <c r="E270" s="5">
        <v>0</v>
      </c>
      <c r="F270" s="5">
        <v>0</v>
      </c>
      <c r="G270" s="5">
        <v>0</v>
      </c>
      <c r="H270" s="5">
        <v>0</v>
      </c>
      <c r="I270" s="5">
        <f>'Salary and Rating'!L271</f>
        <v>0</v>
      </c>
      <c r="J270" s="5">
        <f>IFERROR(IF(VLOOKUP(I270,Inputs!$A$20:$G$29,3,FALSE)="Stipend Award",VLOOKUP(I270,Inputs!$A$7:$G$16,3,FALSE),0),0)</f>
        <v>0</v>
      </c>
      <c r="K270" s="5">
        <f>IFERROR(IF(VLOOKUP(I270,Inputs!$A$20:$G$29,4,FALSE)="Stipend Award",VLOOKUP(I270,Inputs!$A$7:$G$16,4,FALSE),0),0)</f>
        <v>0</v>
      </c>
      <c r="L270" s="5">
        <f>IFERROR(IF(F270=1,IF(VLOOKUP(I270,Inputs!$A$20:$G$29,5,FALSE)="Stipend Award",VLOOKUP(I270,Inputs!$A$7:$G$16,5,FALSE),0),0),0)</f>
        <v>0</v>
      </c>
      <c r="M270" s="5">
        <f>IFERROR(IF(G270=1,IF(VLOOKUP(I270,Inputs!$A$20:$G$29,6,FALSE)="Stipend Award",VLOOKUP(I270,Inputs!$A$7:$G$16,6,FALSE),0),0),0)</f>
        <v>0</v>
      </c>
      <c r="N270" s="5">
        <f>IFERROR(IF(H270=1,IF(VLOOKUP(I270,Inputs!$A$20:$G$29,7,FALSE)="Stipend Award",VLOOKUP(I270,Inputs!$A$7:$G$16,7,FALSE),0),0),0)</f>
        <v>0</v>
      </c>
      <c r="O270" s="5">
        <f>IFERROR(IF(VLOOKUP(I270,Inputs!$A$20:$G$29,3,FALSE)="Base Increase",VLOOKUP(I270,Inputs!$A$7:$G$16,3,FALSE),0),0)</f>
        <v>0</v>
      </c>
      <c r="P270" s="5">
        <f>IFERROR(IF(VLOOKUP(I270,Inputs!$A$20:$G$29,4,FALSE)="Base Increase",VLOOKUP(I270,Inputs!$A$7:$G$16,4,FALSE),0),0)</f>
        <v>0</v>
      </c>
      <c r="Q270" s="5">
        <f>IFERROR(IF(F270=1,IF(VLOOKUP(I270,Inputs!$A$20:$G$29,5,FALSE)="Base Increase",VLOOKUP(I270,Inputs!$A$7:$G$16,5,FALSE),0),0),0)</f>
        <v>0</v>
      </c>
      <c r="R270" s="5">
        <f>IFERROR(IF(G270=1,IF(VLOOKUP(I270,Inputs!$A$20:$G$29,6,FALSE)="Base Increase",VLOOKUP(I270,Inputs!$A$7:$G$16,6,FALSE),0),0),0)</f>
        <v>0</v>
      </c>
      <c r="S270" s="5">
        <f>IFERROR(IF(H270=1,IF(VLOOKUP(I270,Inputs!$A$20:$G$29,7,FALSE)="Base Increase",VLOOKUP(I270,Inputs!$A$7:$G$16,7,FALSE),0),0),0)</f>
        <v>0</v>
      </c>
      <c r="T270" s="5">
        <f t="shared" si="24"/>
        <v>0</v>
      </c>
      <c r="U270" s="5">
        <f t="shared" si="25"/>
        <v>0</v>
      </c>
      <c r="V270" s="5">
        <f t="shared" si="26"/>
        <v>0</v>
      </c>
      <c r="W270" s="5">
        <f t="shared" si="27"/>
        <v>0</v>
      </c>
      <c r="X270" s="5">
        <f>IF(AND(I270&lt;=4,V270&gt;Inputs!$B$32),MAX(C270,Inputs!$B$32),V270)</f>
        <v>0</v>
      </c>
      <c r="Y270" s="5">
        <f>IF(AND(I270&lt;=4,W270&gt;Inputs!$B$32),MAX(C270,Inputs!$B$32),W270)</f>
        <v>0</v>
      </c>
      <c r="Z270" s="5">
        <f>IF(AND(I270&lt;=7,X270&gt;Inputs!$B$33),MAX(C270,Inputs!$B$33),X270)</f>
        <v>0</v>
      </c>
      <c r="AA270" s="5">
        <f>IF(W270&gt;Inputs!$B$34,Inputs!$B$34,Y270)</f>
        <v>0</v>
      </c>
      <c r="AB270" s="5">
        <f>IF(Z270&gt;Inputs!$B$34,Inputs!$B$34,Z270)</f>
        <v>0</v>
      </c>
      <c r="AC270" s="5">
        <f>IF(AA270&gt;Inputs!$B$34,Inputs!$B$34,AA270)</f>
        <v>0</v>
      </c>
      <c r="AD270" s="11">
        <f t="shared" si="28"/>
        <v>0</v>
      </c>
      <c r="AE270" s="11">
        <f t="shared" si="29"/>
        <v>0</v>
      </c>
    </row>
    <row r="271" spans="1:31" x14ac:dyDescent="0.25">
      <c r="A271" s="1">
        <f>'Salary and Rating'!A272</f>
        <v>0</v>
      </c>
      <c r="B271" s="1">
        <f>'Salary and Rating'!B272</f>
        <v>0</v>
      </c>
      <c r="C271" s="13">
        <f>'2013-2014'!AD271</f>
        <v>0</v>
      </c>
      <c r="D271" s="5">
        <v>1</v>
      </c>
      <c r="E271" s="5">
        <v>0</v>
      </c>
      <c r="F271" s="5">
        <v>0</v>
      </c>
      <c r="G271" s="5">
        <v>0</v>
      </c>
      <c r="H271" s="5">
        <v>0</v>
      </c>
      <c r="I271" s="5">
        <f>'Salary and Rating'!L272</f>
        <v>0</v>
      </c>
      <c r="J271" s="5">
        <f>IFERROR(IF(VLOOKUP(I271,Inputs!$A$20:$G$29,3,FALSE)="Stipend Award",VLOOKUP(I271,Inputs!$A$7:$G$16,3,FALSE),0),0)</f>
        <v>0</v>
      </c>
      <c r="K271" s="5">
        <f>IFERROR(IF(VLOOKUP(I271,Inputs!$A$20:$G$29,4,FALSE)="Stipend Award",VLOOKUP(I271,Inputs!$A$7:$G$16,4,FALSE),0),0)</f>
        <v>0</v>
      </c>
      <c r="L271" s="5">
        <f>IFERROR(IF(F271=1,IF(VLOOKUP(I271,Inputs!$A$20:$G$29,5,FALSE)="Stipend Award",VLOOKUP(I271,Inputs!$A$7:$G$16,5,FALSE),0),0),0)</f>
        <v>0</v>
      </c>
      <c r="M271" s="5">
        <f>IFERROR(IF(G271=1,IF(VLOOKUP(I271,Inputs!$A$20:$G$29,6,FALSE)="Stipend Award",VLOOKUP(I271,Inputs!$A$7:$G$16,6,FALSE),0),0),0)</f>
        <v>0</v>
      </c>
      <c r="N271" s="5">
        <f>IFERROR(IF(H271=1,IF(VLOOKUP(I271,Inputs!$A$20:$G$29,7,FALSE)="Stipend Award",VLOOKUP(I271,Inputs!$A$7:$G$16,7,FALSE),0),0),0)</f>
        <v>0</v>
      </c>
      <c r="O271" s="5">
        <f>IFERROR(IF(VLOOKUP(I271,Inputs!$A$20:$G$29,3,FALSE)="Base Increase",VLOOKUP(I271,Inputs!$A$7:$G$16,3,FALSE),0),0)</f>
        <v>0</v>
      </c>
      <c r="P271" s="5">
        <f>IFERROR(IF(VLOOKUP(I271,Inputs!$A$20:$G$29,4,FALSE)="Base Increase",VLOOKUP(I271,Inputs!$A$7:$G$16,4,FALSE),0),0)</f>
        <v>0</v>
      </c>
      <c r="Q271" s="5">
        <f>IFERROR(IF(F271=1,IF(VLOOKUP(I271,Inputs!$A$20:$G$29,5,FALSE)="Base Increase",VLOOKUP(I271,Inputs!$A$7:$G$16,5,FALSE),0),0),0)</f>
        <v>0</v>
      </c>
      <c r="R271" s="5">
        <f>IFERROR(IF(G271=1,IF(VLOOKUP(I271,Inputs!$A$20:$G$29,6,FALSE)="Base Increase",VLOOKUP(I271,Inputs!$A$7:$G$16,6,FALSE),0),0),0)</f>
        <v>0</v>
      </c>
      <c r="S271" s="5">
        <f>IFERROR(IF(H271=1,IF(VLOOKUP(I271,Inputs!$A$20:$G$29,7,FALSE)="Base Increase",VLOOKUP(I271,Inputs!$A$7:$G$16,7,FALSE),0),0),0)</f>
        <v>0</v>
      </c>
      <c r="T271" s="5">
        <f t="shared" si="24"/>
        <v>0</v>
      </c>
      <c r="U271" s="5">
        <f t="shared" si="25"/>
        <v>0</v>
      </c>
      <c r="V271" s="5">
        <f t="shared" si="26"/>
        <v>0</v>
      </c>
      <c r="W271" s="5">
        <f t="shared" si="27"/>
        <v>0</v>
      </c>
      <c r="X271" s="5">
        <f>IF(AND(I271&lt;=4,V271&gt;Inputs!$B$32),MAX(C271,Inputs!$B$32),V271)</f>
        <v>0</v>
      </c>
      <c r="Y271" s="5">
        <f>IF(AND(I271&lt;=4,W271&gt;Inputs!$B$32),MAX(C271,Inputs!$B$32),W271)</f>
        <v>0</v>
      </c>
      <c r="Z271" s="5">
        <f>IF(AND(I271&lt;=7,X271&gt;Inputs!$B$33),MAX(C271,Inputs!$B$33),X271)</f>
        <v>0</v>
      </c>
      <c r="AA271" s="5">
        <f>IF(W271&gt;Inputs!$B$34,Inputs!$B$34,Y271)</f>
        <v>0</v>
      </c>
      <c r="AB271" s="5">
        <f>IF(Z271&gt;Inputs!$B$34,Inputs!$B$34,Z271)</f>
        <v>0</v>
      </c>
      <c r="AC271" s="5">
        <f>IF(AA271&gt;Inputs!$B$34,Inputs!$B$34,AA271)</f>
        <v>0</v>
      </c>
      <c r="AD271" s="11">
        <f t="shared" si="28"/>
        <v>0</v>
      </c>
      <c r="AE271" s="11">
        <f t="shared" si="29"/>
        <v>0</v>
      </c>
    </row>
    <row r="272" spans="1:31" x14ac:dyDescent="0.25">
      <c r="A272" s="1">
        <f>'Salary and Rating'!A273</f>
        <v>0</v>
      </c>
      <c r="B272" s="1">
        <f>'Salary and Rating'!B273</f>
        <v>0</v>
      </c>
      <c r="C272" s="13">
        <f>'2013-2014'!AD272</f>
        <v>0</v>
      </c>
      <c r="D272" s="5">
        <v>1</v>
      </c>
      <c r="E272" s="5">
        <v>0</v>
      </c>
      <c r="F272" s="5">
        <v>0</v>
      </c>
      <c r="G272" s="5">
        <v>0</v>
      </c>
      <c r="H272" s="5">
        <v>0</v>
      </c>
      <c r="I272" s="5">
        <f>'Salary and Rating'!L273</f>
        <v>0</v>
      </c>
      <c r="J272" s="5">
        <f>IFERROR(IF(VLOOKUP(I272,Inputs!$A$20:$G$29,3,FALSE)="Stipend Award",VLOOKUP(I272,Inputs!$A$7:$G$16,3,FALSE),0),0)</f>
        <v>0</v>
      </c>
      <c r="K272" s="5">
        <f>IFERROR(IF(VLOOKUP(I272,Inputs!$A$20:$G$29,4,FALSE)="Stipend Award",VLOOKUP(I272,Inputs!$A$7:$G$16,4,FALSE),0),0)</f>
        <v>0</v>
      </c>
      <c r="L272" s="5">
        <f>IFERROR(IF(F272=1,IF(VLOOKUP(I272,Inputs!$A$20:$G$29,5,FALSE)="Stipend Award",VLOOKUP(I272,Inputs!$A$7:$G$16,5,FALSE),0),0),0)</f>
        <v>0</v>
      </c>
      <c r="M272" s="5">
        <f>IFERROR(IF(G272=1,IF(VLOOKUP(I272,Inputs!$A$20:$G$29,6,FALSE)="Stipend Award",VLOOKUP(I272,Inputs!$A$7:$G$16,6,FALSE),0),0),0)</f>
        <v>0</v>
      </c>
      <c r="N272" s="5">
        <f>IFERROR(IF(H272=1,IF(VLOOKUP(I272,Inputs!$A$20:$G$29,7,FALSE)="Stipend Award",VLOOKUP(I272,Inputs!$A$7:$G$16,7,FALSE),0),0),0)</f>
        <v>0</v>
      </c>
      <c r="O272" s="5">
        <f>IFERROR(IF(VLOOKUP(I272,Inputs!$A$20:$G$29,3,FALSE)="Base Increase",VLOOKUP(I272,Inputs!$A$7:$G$16,3,FALSE),0),0)</f>
        <v>0</v>
      </c>
      <c r="P272" s="5">
        <f>IFERROR(IF(VLOOKUP(I272,Inputs!$A$20:$G$29,4,FALSE)="Base Increase",VLOOKUP(I272,Inputs!$A$7:$G$16,4,FALSE),0),0)</f>
        <v>0</v>
      </c>
      <c r="Q272" s="5">
        <f>IFERROR(IF(F272=1,IF(VLOOKUP(I272,Inputs!$A$20:$G$29,5,FALSE)="Base Increase",VLOOKUP(I272,Inputs!$A$7:$G$16,5,FALSE),0),0),0)</f>
        <v>0</v>
      </c>
      <c r="R272" s="5">
        <f>IFERROR(IF(G272=1,IF(VLOOKUP(I272,Inputs!$A$20:$G$29,6,FALSE)="Base Increase",VLOOKUP(I272,Inputs!$A$7:$G$16,6,FALSE),0),0),0)</f>
        <v>0</v>
      </c>
      <c r="S272" s="5">
        <f>IFERROR(IF(H272=1,IF(VLOOKUP(I272,Inputs!$A$20:$G$29,7,FALSE)="Base Increase",VLOOKUP(I272,Inputs!$A$7:$G$16,7,FALSE),0),0),0)</f>
        <v>0</v>
      </c>
      <c r="T272" s="5">
        <f t="shared" si="24"/>
        <v>0</v>
      </c>
      <c r="U272" s="5">
        <f t="shared" si="25"/>
        <v>0</v>
      </c>
      <c r="V272" s="5">
        <f t="shared" si="26"/>
        <v>0</v>
      </c>
      <c r="W272" s="5">
        <f t="shared" si="27"/>
        <v>0</v>
      </c>
      <c r="X272" s="5">
        <f>IF(AND(I272&lt;=4,V272&gt;Inputs!$B$32),MAX(C272,Inputs!$B$32),V272)</f>
        <v>0</v>
      </c>
      <c r="Y272" s="5">
        <f>IF(AND(I272&lt;=4,W272&gt;Inputs!$B$32),MAX(C272,Inputs!$B$32),W272)</f>
        <v>0</v>
      </c>
      <c r="Z272" s="5">
        <f>IF(AND(I272&lt;=7,X272&gt;Inputs!$B$33),MAX(C272,Inputs!$B$33),X272)</f>
        <v>0</v>
      </c>
      <c r="AA272" s="5">
        <f>IF(W272&gt;Inputs!$B$34,Inputs!$B$34,Y272)</f>
        <v>0</v>
      </c>
      <c r="AB272" s="5">
        <f>IF(Z272&gt;Inputs!$B$34,Inputs!$B$34,Z272)</f>
        <v>0</v>
      </c>
      <c r="AC272" s="5">
        <f>IF(AA272&gt;Inputs!$B$34,Inputs!$B$34,AA272)</f>
        <v>0</v>
      </c>
      <c r="AD272" s="11">
        <f t="shared" si="28"/>
        <v>0</v>
      </c>
      <c r="AE272" s="11">
        <f t="shared" si="29"/>
        <v>0</v>
      </c>
    </row>
    <row r="273" spans="1:31" x14ac:dyDescent="0.25">
      <c r="A273" s="1">
        <f>'Salary and Rating'!A274</f>
        <v>0</v>
      </c>
      <c r="B273" s="1">
        <f>'Salary and Rating'!B274</f>
        <v>0</v>
      </c>
      <c r="C273" s="13">
        <f>'2013-2014'!AD273</f>
        <v>0</v>
      </c>
      <c r="D273" s="5">
        <v>1</v>
      </c>
      <c r="E273" s="5">
        <v>0</v>
      </c>
      <c r="F273" s="5">
        <v>0</v>
      </c>
      <c r="G273" s="5">
        <v>0</v>
      </c>
      <c r="H273" s="5">
        <v>0</v>
      </c>
      <c r="I273" s="5">
        <f>'Salary and Rating'!L274</f>
        <v>0</v>
      </c>
      <c r="J273" s="5">
        <f>IFERROR(IF(VLOOKUP(I273,Inputs!$A$20:$G$29,3,FALSE)="Stipend Award",VLOOKUP(I273,Inputs!$A$7:$G$16,3,FALSE),0),0)</f>
        <v>0</v>
      </c>
      <c r="K273" s="5">
        <f>IFERROR(IF(VLOOKUP(I273,Inputs!$A$20:$G$29,4,FALSE)="Stipend Award",VLOOKUP(I273,Inputs!$A$7:$G$16,4,FALSE),0),0)</f>
        <v>0</v>
      </c>
      <c r="L273" s="5">
        <f>IFERROR(IF(F273=1,IF(VLOOKUP(I273,Inputs!$A$20:$G$29,5,FALSE)="Stipend Award",VLOOKUP(I273,Inputs!$A$7:$G$16,5,FALSE),0),0),0)</f>
        <v>0</v>
      </c>
      <c r="M273" s="5">
        <f>IFERROR(IF(G273=1,IF(VLOOKUP(I273,Inputs!$A$20:$G$29,6,FALSE)="Stipend Award",VLOOKUP(I273,Inputs!$A$7:$G$16,6,FALSE),0),0),0)</f>
        <v>0</v>
      </c>
      <c r="N273" s="5">
        <f>IFERROR(IF(H273=1,IF(VLOOKUP(I273,Inputs!$A$20:$G$29,7,FALSE)="Stipend Award",VLOOKUP(I273,Inputs!$A$7:$G$16,7,FALSE),0),0),0)</f>
        <v>0</v>
      </c>
      <c r="O273" s="5">
        <f>IFERROR(IF(VLOOKUP(I273,Inputs!$A$20:$G$29,3,FALSE)="Base Increase",VLOOKUP(I273,Inputs!$A$7:$G$16,3,FALSE),0),0)</f>
        <v>0</v>
      </c>
      <c r="P273" s="5">
        <f>IFERROR(IF(VLOOKUP(I273,Inputs!$A$20:$G$29,4,FALSE)="Base Increase",VLOOKUP(I273,Inputs!$A$7:$G$16,4,FALSE),0),0)</f>
        <v>0</v>
      </c>
      <c r="Q273" s="5">
        <f>IFERROR(IF(F273=1,IF(VLOOKUP(I273,Inputs!$A$20:$G$29,5,FALSE)="Base Increase",VLOOKUP(I273,Inputs!$A$7:$G$16,5,FALSE),0),0),0)</f>
        <v>0</v>
      </c>
      <c r="R273" s="5">
        <f>IFERROR(IF(G273=1,IF(VLOOKUP(I273,Inputs!$A$20:$G$29,6,FALSE)="Base Increase",VLOOKUP(I273,Inputs!$A$7:$G$16,6,FALSE),0),0),0)</f>
        <v>0</v>
      </c>
      <c r="S273" s="5">
        <f>IFERROR(IF(H273=1,IF(VLOOKUP(I273,Inputs!$A$20:$G$29,7,FALSE)="Base Increase",VLOOKUP(I273,Inputs!$A$7:$G$16,7,FALSE),0),0),0)</f>
        <v>0</v>
      </c>
      <c r="T273" s="5">
        <f t="shared" si="24"/>
        <v>0</v>
      </c>
      <c r="U273" s="5">
        <f t="shared" si="25"/>
        <v>0</v>
      </c>
      <c r="V273" s="5">
        <f t="shared" si="26"/>
        <v>0</v>
      </c>
      <c r="W273" s="5">
        <f t="shared" si="27"/>
        <v>0</v>
      </c>
      <c r="X273" s="5">
        <f>IF(AND(I273&lt;=4,V273&gt;Inputs!$B$32),MAX(C273,Inputs!$B$32),V273)</f>
        <v>0</v>
      </c>
      <c r="Y273" s="5">
        <f>IF(AND(I273&lt;=4,W273&gt;Inputs!$B$32),MAX(C273,Inputs!$B$32),W273)</f>
        <v>0</v>
      </c>
      <c r="Z273" s="5">
        <f>IF(AND(I273&lt;=7,X273&gt;Inputs!$B$33),MAX(C273,Inputs!$B$33),X273)</f>
        <v>0</v>
      </c>
      <c r="AA273" s="5">
        <f>IF(W273&gt;Inputs!$B$34,Inputs!$B$34,Y273)</f>
        <v>0</v>
      </c>
      <c r="AB273" s="5">
        <f>IF(Z273&gt;Inputs!$B$34,Inputs!$B$34,Z273)</f>
        <v>0</v>
      </c>
      <c r="AC273" s="5">
        <f>IF(AA273&gt;Inputs!$B$34,Inputs!$B$34,AA273)</f>
        <v>0</v>
      </c>
      <c r="AD273" s="11">
        <f t="shared" si="28"/>
        <v>0</v>
      </c>
      <c r="AE273" s="11">
        <f t="shared" si="29"/>
        <v>0</v>
      </c>
    </row>
    <row r="274" spans="1:31" x14ac:dyDescent="0.25">
      <c r="A274" s="1">
        <f>'Salary and Rating'!A275</f>
        <v>0</v>
      </c>
      <c r="B274" s="1">
        <f>'Salary and Rating'!B275</f>
        <v>0</v>
      </c>
      <c r="C274" s="13">
        <f>'2013-2014'!AD274</f>
        <v>0</v>
      </c>
      <c r="D274" s="5">
        <v>1</v>
      </c>
      <c r="E274" s="5">
        <v>0</v>
      </c>
      <c r="F274" s="5">
        <v>0</v>
      </c>
      <c r="G274" s="5">
        <v>0</v>
      </c>
      <c r="H274" s="5">
        <v>0</v>
      </c>
      <c r="I274" s="5">
        <f>'Salary and Rating'!L275</f>
        <v>0</v>
      </c>
      <c r="J274" s="5">
        <f>IFERROR(IF(VLOOKUP(I274,Inputs!$A$20:$G$29,3,FALSE)="Stipend Award",VLOOKUP(I274,Inputs!$A$7:$G$16,3,FALSE),0),0)</f>
        <v>0</v>
      </c>
      <c r="K274" s="5">
        <f>IFERROR(IF(VLOOKUP(I274,Inputs!$A$20:$G$29,4,FALSE)="Stipend Award",VLOOKUP(I274,Inputs!$A$7:$G$16,4,FALSE),0),0)</f>
        <v>0</v>
      </c>
      <c r="L274" s="5">
        <f>IFERROR(IF(F274=1,IF(VLOOKUP(I274,Inputs!$A$20:$G$29,5,FALSE)="Stipend Award",VLOOKUP(I274,Inputs!$A$7:$G$16,5,FALSE),0),0),0)</f>
        <v>0</v>
      </c>
      <c r="M274" s="5">
        <f>IFERROR(IF(G274=1,IF(VLOOKUP(I274,Inputs!$A$20:$G$29,6,FALSE)="Stipend Award",VLOOKUP(I274,Inputs!$A$7:$G$16,6,FALSE),0),0),0)</f>
        <v>0</v>
      </c>
      <c r="N274" s="5">
        <f>IFERROR(IF(H274=1,IF(VLOOKUP(I274,Inputs!$A$20:$G$29,7,FALSE)="Stipend Award",VLOOKUP(I274,Inputs!$A$7:$G$16,7,FALSE),0),0),0)</f>
        <v>0</v>
      </c>
      <c r="O274" s="5">
        <f>IFERROR(IF(VLOOKUP(I274,Inputs!$A$20:$G$29,3,FALSE)="Base Increase",VLOOKUP(I274,Inputs!$A$7:$G$16,3,FALSE),0),0)</f>
        <v>0</v>
      </c>
      <c r="P274" s="5">
        <f>IFERROR(IF(VLOOKUP(I274,Inputs!$A$20:$G$29,4,FALSE)="Base Increase",VLOOKUP(I274,Inputs!$A$7:$G$16,4,FALSE),0),0)</f>
        <v>0</v>
      </c>
      <c r="Q274" s="5">
        <f>IFERROR(IF(F274=1,IF(VLOOKUP(I274,Inputs!$A$20:$G$29,5,FALSE)="Base Increase",VLOOKUP(I274,Inputs!$A$7:$G$16,5,FALSE),0),0),0)</f>
        <v>0</v>
      </c>
      <c r="R274" s="5">
        <f>IFERROR(IF(G274=1,IF(VLOOKUP(I274,Inputs!$A$20:$G$29,6,FALSE)="Base Increase",VLOOKUP(I274,Inputs!$A$7:$G$16,6,FALSE),0),0),0)</f>
        <v>0</v>
      </c>
      <c r="S274" s="5">
        <f>IFERROR(IF(H274=1,IF(VLOOKUP(I274,Inputs!$A$20:$G$29,7,FALSE)="Base Increase",VLOOKUP(I274,Inputs!$A$7:$G$16,7,FALSE),0),0),0)</f>
        <v>0</v>
      </c>
      <c r="T274" s="5">
        <f t="shared" si="24"/>
        <v>0</v>
      </c>
      <c r="U274" s="5">
        <f t="shared" si="25"/>
        <v>0</v>
      </c>
      <c r="V274" s="5">
        <f t="shared" si="26"/>
        <v>0</v>
      </c>
      <c r="W274" s="5">
        <f t="shared" si="27"/>
        <v>0</v>
      </c>
      <c r="X274" s="5">
        <f>IF(AND(I274&lt;=4,V274&gt;Inputs!$B$32),MAX(C274,Inputs!$B$32),V274)</f>
        <v>0</v>
      </c>
      <c r="Y274" s="5">
        <f>IF(AND(I274&lt;=4,W274&gt;Inputs!$B$32),MAX(C274,Inputs!$B$32),W274)</f>
        <v>0</v>
      </c>
      <c r="Z274" s="5">
        <f>IF(AND(I274&lt;=7,X274&gt;Inputs!$B$33),MAX(C274,Inputs!$B$33),X274)</f>
        <v>0</v>
      </c>
      <c r="AA274" s="5">
        <f>IF(W274&gt;Inputs!$B$34,Inputs!$B$34,Y274)</f>
        <v>0</v>
      </c>
      <c r="AB274" s="5">
        <f>IF(Z274&gt;Inputs!$B$34,Inputs!$B$34,Z274)</f>
        <v>0</v>
      </c>
      <c r="AC274" s="5">
        <f>IF(AA274&gt;Inputs!$B$34,Inputs!$B$34,AA274)</f>
        <v>0</v>
      </c>
      <c r="AD274" s="11">
        <f t="shared" si="28"/>
        <v>0</v>
      </c>
      <c r="AE274" s="11">
        <f t="shared" si="29"/>
        <v>0</v>
      </c>
    </row>
    <row r="275" spans="1:31" x14ac:dyDescent="0.25">
      <c r="A275" s="1">
        <f>'Salary and Rating'!A276</f>
        <v>0</v>
      </c>
      <c r="B275" s="1">
        <f>'Salary and Rating'!B276</f>
        <v>0</v>
      </c>
      <c r="C275" s="13">
        <f>'2013-2014'!AD275</f>
        <v>0</v>
      </c>
      <c r="D275" s="5">
        <v>1</v>
      </c>
      <c r="E275" s="5">
        <v>0</v>
      </c>
      <c r="F275" s="5">
        <v>0</v>
      </c>
      <c r="G275" s="5">
        <v>0</v>
      </c>
      <c r="H275" s="5">
        <v>0</v>
      </c>
      <c r="I275" s="5">
        <f>'Salary and Rating'!L276</f>
        <v>0</v>
      </c>
      <c r="J275" s="5">
        <f>IFERROR(IF(VLOOKUP(I275,Inputs!$A$20:$G$29,3,FALSE)="Stipend Award",VLOOKUP(I275,Inputs!$A$7:$G$16,3,FALSE),0),0)</f>
        <v>0</v>
      </c>
      <c r="K275" s="5">
        <f>IFERROR(IF(VLOOKUP(I275,Inputs!$A$20:$G$29,4,FALSE)="Stipend Award",VLOOKUP(I275,Inputs!$A$7:$G$16,4,FALSE),0),0)</f>
        <v>0</v>
      </c>
      <c r="L275" s="5">
        <f>IFERROR(IF(F275=1,IF(VLOOKUP(I275,Inputs!$A$20:$G$29,5,FALSE)="Stipend Award",VLOOKUP(I275,Inputs!$A$7:$G$16,5,FALSE),0),0),0)</f>
        <v>0</v>
      </c>
      <c r="M275" s="5">
        <f>IFERROR(IF(G275=1,IF(VLOOKUP(I275,Inputs!$A$20:$G$29,6,FALSE)="Stipend Award",VLOOKUP(I275,Inputs!$A$7:$G$16,6,FALSE),0),0),0)</f>
        <v>0</v>
      </c>
      <c r="N275" s="5">
        <f>IFERROR(IF(H275=1,IF(VLOOKUP(I275,Inputs!$A$20:$G$29,7,FALSE)="Stipend Award",VLOOKUP(I275,Inputs!$A$7:$G$16,7,FALSE),0),0),0)</f>
        <v>0</v>
      </c>
      <c r="O275" s="5">
        <f>IFERROR(IF(VLOOKUP(I275,Inputs!$A$20:$G$29,3,FALSE)="Base Increase",VLOOKUP(I275,Inputs!$A$7:$G$16,3,FALSE),0),0)</f>
        <v>0</v>
      </c>
      <c r="P275" s="5">
        <f>IFERROR(IF(VLOOKUP(I275,Inputs!$A$20:$G$29,4,FALSE)="Base Increase",VLOOKUP(I275,Inputs!$A$7:$G$16,4,FALSE),0),0)</f>
        <v>0</v>
      </c>
      <c r="Q275" s="5">
        <f>IFERROR(IF(F275=1,IF(VLOOKUP(I275,Inputs!$A$20:$G$29,5,FALSE)="Base Increase",VLOOKUP(I275,Inputs!$A$7:$G$16,5,FALSE),0),0),0)</f>
        <v>0</v>
      </c>
      <c r="R275" s="5">
        <f>IFERROR(IF(G275=1,IF(VLOOKUP(I275,Inputs!$A$20:$G$29,6,FALSE)="Base Increase",VLOOKUP(I275,Inputs!$A$7:$G$16,6,FALSE),0),0),0)</f>
        <v>0</v>
      </c>
      <c r="S275" s="5">
        <f>IFERROR(IF(H275=1,IF(VLOOKUP(I275,Inputs!$A$20:$G$29,7,FALSE)="Base Increase",VLOOKUP(I275,Inputs!$A$7:$G$16,7,FALSE),0),0),0)</f>
        <v>0</v>
      </c>
      <c r="T275" s="5">
        <f t="shared" si="24"/>
        <v>0</v>
      </c>
      <c r="U275" s="5">
        <f t="shared" si="25"/>
        <v>0</v>
      </c>
      <c r="V275" s="5">
        <f t="shared" si="26"/>
        <v>0</v>
      </c>
      <c r="W275" s="5">
        <f t="shared" si="27"/>
        <v>0</v>
      </c>
      <c r="X275" s="5">
        <f>IF(AND(I275&lt;=4,V275&gt;Inputs!$B$32),MAX(C275,Inputs!$B$32),V275)</f>
        <v>0</v>
      </c>
      <c r="Y275" s="5">
        <f>IF(AND(I275&lt;=4,W275&gt;Inputs!$B$32),MAX(C275,Inputs!$B$32),W275)</f>
        <v>0</v>
      </c>
      <c r="Z275" s="5">
        <f>IF(AND(I275&lt;=7,X275&gt;Inputs!$B$33),MAX(C275,Inputs!$B$33),X275)</f>
        <v>0</v>
      </c>
      <c r="AA275" s="5">
        <f>IF(W275&gt;Inputs!$B$34,Inputs!$B$34,Y275)</f>
        <v>0</v>
      </c>
      <c r="AB275" s="5">
        <f>IF(Z275&gt;Inputs!$B$34,Inputs!$B$34,Z275)</f>
        <v>0</v>
      </c>
      <c r="AC275" s="5">
        <f>IF(AA275&gt;Inputs!$B$34,Inputs!$B$34,AA275)</f>
        <v>0</v>
      </c>
      <c r="AD275" s="11">
        <f t="shared" si="28"/>
        <v>0</v>
      </c>
      <c r="AE275" s="11">
        <f t="shared" si="29"/>
        <v>0</v>
      </c>
    </row>
    <row r="276" spans="1:31" x14ac:dyDescent="0.25">
      <c r="A276" s="1">
        <f>'Salary and Rating'!A277</f>
        <v>0</v>
      </c>
      <c r="B276" s="1">
        <f>'Salary and Rating'!B277</f>
        <v>0</v>
      </c>
      <c r="C276" s="13">
        <f>'2013-2014'!AD276</f>
        <v>0</v>
      </c>
      <c r="D276" s="5">
        <v>1</v>
      </c>
      <c r="E276" s="5">
        <v>0</v>
      </c>
      <c r="F276" s="5">
        <v>0</v>
      </c>
      <c r="G276" s="5">
        <v>0</v>
      </c>
      <c r="H276" s="5">
        <v>0</v>
      </c>
      <c r="I276" s="5">
        <f>'Salary and Rating'!L277</f>
        <v>0</v>
      </c>
      <c r="J276" s="5">
        <f>IFERROR(IF(VLOOKUP(I276,Inputs!$A$20:$G$29,3,FALSE)="Stipend Award",VLOOKUP(I276,Inputs!$A$7:$G$16,3,FALSE),0),0)</f>
        <v>0</v>
      </c>
      <c r="K276" s="5">
        <f>IFERROR(IF(VLOOKUP(I276,Inputs!$A$20:$G$29,4,FALSE)="Stipend Award",VLOOKUP(I276,Inputs!$A$7:$G$16,4,FALSE),0),0)</f>
        <v>0</v>
      </c>
      <c r="L276" s="5">
        <f>IFERROR(IF(F276=1,IF(VLOOKUP(I276,Inputs!$A$20:$G$29,5,FALSE)="Stipend Award",VLOOKUP(I276,Inputs!$A$7:$G$16,5,FALSE),0),0),0)</f>
        <v>0</v>
      </c>
      <c r="M276" s="5">
        <f>IFERROR(IF(G276=1,IF(VLOOKUP(I276,Inputs!$A$20:$G$29,6,FALSE)="Stipend Award",VLOOKUP(I276,Inputs!$A$7:$G$16,6,FALSE),0),0),0)</f>
        <v>0</v>
      </c>
      <c r="N276" s="5">
        <f>IFERROR(IF(H276=1,IF(VLOOKUP(I276,Inputs!$A$20:$G$29,7,FALSE)="Stipend Award",VLOOKUP(I276,Inputs!$A$7:$G$16,7,FALSE),0),0),0)</f>
        <v>0</v>
      </c>
      <c r="O276" s="5">
        <f>IFERROR(IF(VLOOKUP(I276,Inputs!$A$20:$G$29,3,FALSE)="Base Increase",VLOOKUP(I276,Inputs!$A$7:$G$16,3,FALSE),0),0)</f>
        <v>0</v>
      </c>
      <c r="P276" s="5">
        <f>IFERROR(IF(VLOOKUP(I276,Inputs!$A$20:$G$29,4,FALSE)="Base Increase",VLOOKUP(I276,Inputs!$A$7:$G$16,4,FALSE),0),0)</f>
        <v>0</v>
      </c>
      <c r="Q276" s="5">
        <f>IFERROR(IF(F276=1,IF(VLOOKUP(I276,Inputs!$A$20:$G$29,5,FALSE)="Base Increase",VLOOKUP(I276,Inputs!$A$7:$G$16,5,FALSE),0),0),0)</f>
        <v>0</v>
      </c>
      <c r="R276" s="5">
        <f>IFERROR(IF(G276=1,IF(VLOOKUP(I276,Inputs!$A$20:$G$29,6,FALSE)="Base Increase",VLOOKUP(I276,Inputs!$A$7:$G$16,6,FALSE),0),0),0)</f>
        <v>0</v>
      </c>
      <c r="S276" s="5">
        <f>IFERROR(IF(H276=1,IF(VLOOKUP(I276,Inputs!$A$20:$G$29,7,FALSE)="Base Increase",VLOOKUP(I276,Inputs!$A$7:$G$16,7,FALSE),0),0),0)</f>
        <v>0</v>
      </c>
      <c r="T276" s="5">
        <f t="shared" si="24"/>
        <v>0</v>
      </c>
      <c r="U276" s="5">
        <f t="shared" si="25"/>
        <v>0</v>
      </c>
      <c r="V276" s="5">
        <f t="shared" si="26"/>
        <v>0</v>
      </c>
      <c r="W276" s="5">
        <f t="shared" si="27"/>
        <v>0</v>
      </c>
      <c r="X276" s="5">
        <f>IF(AND(I276&lt;=4,V276&gt;Inputs!$B$32),MAX(C276,Inputs!$B$32),V276)</f>
        <v>0</v>
      </c>
      <c r="Y276" s="5">
        <f>IF(AND(I276&lt;=4,W276&gt;Inputs!$B$32),MAX(C276,Inputs!$B$32),W276)</f>
        <v>0</v>
      </c>
      <c r="Z276" s="5">
        <f>IF(AND(I276&lt;=7,X276&gt;Inputs!$B$33),MAX(C276,Inputs!$B$33),X276)</f>
        <v>0</v>
      </c>
      <c r="AA276" s="5">
        <f>IF(W276&gt;Inputs!$B$34,Inputs!$B$34,Y276)</f>
        <v>0</v>
      </c>
      <c r="AB276" s="5">
        <f>IF(Z276&gt;Inputs!$B$34,Inputs!$B$34,Z276)</f>
        <v>0</v>
      </c>
      <c r="AC276" s="5">
        <f>IF(AA276&gt;Inputs!$B$34,Inputs!$B$34,AA276)</f>
        <v>0</v>
      </c>
      <c r="AD276" s="11">
        <f t="shared" si="28"/>
        <v>0</v>
      </c>
      <c r="AE276" s="11">
        <f t="shared" si="29"/>
        <v>0</v>
      </c>
    </row>
    <row r="277" spans="1:31" x14ac:dyDescent="0.25">
      <c r="A277" s="1">
        <f>'Salary and Rating'!A278</f>
        <v>0</v>
      </c>
      <c r="B277" s="1">
        <f>'Salary and Rating'!B278</f>
        <v>0</v>
      </c>
      <c r="C277" s="13">
        <f>'2013-2014'!AD277</f>
        <v>0</v>
      </c>
      <c r="D277" s="5">
        <v>1</v>
      </c>
      <c r="E277" s="5">
        <v>0</v>
      </c>
      <c r="F277" s="5">
        <v>0</v>
      </c>
      <c r="G277" s="5">
        <v>0</v>
      </c>
      <c r="H277" s="5">
        <v>0</v>
      </c>
      <c r="I277" s="5">
        <f>'Salary and Rating'!L278</f>
        <v>0</v>
      </c>
      <c r="J277" s="5">
        <f>IFERROR(IF(VLOOKUP(I277,Inputs!$A$20:$G$29,3,FALSE)="Stipend Award",VLOOKUP(I277,Inputs!$A$7:$G$16,3,FALSE),0),0)</f>
        <v>0</v>
      </c>
      <c r="K277" s="5">
        <f>IFERROR(IF(VLOOKUP(I277,Inputs!$A$20:$G$29,4,FALSE)="Stipend Award",VLOOKUP(I277,Inputs!$A$7:$G$16,4,FALSE),0),0)</f>
        <v>0</v>
      </c>
      <c r="L277" s="5">
        <f>IFERROR(IF(F277=1,IF(VLOOKUP(I277,Inputs!$A$20:$G$29,5,FALSE)="Stipend Award",VLOOKUP(I277,Inputs!$A$7:$G$16,5,FALSE),0),0),0)</f>
        <v>0</v>
      </c>
      <c r="M277" s="5">
        <f>IFERROR(IF(G277=1,IF(VLOOKUP(I277,Inputs!$A$20:$G$29,6,FALSE)="Stipend Award",VLOOKUP(I277,Inputs!$A$7:$G$16,6,FALSE),0),0),0)</f>
        <v>0</v>
      </c>
      <c r="N277" s="5">
        <f>IFERROR(IF(H277=1,IF(VLOOKUP(I277,Inputs!$A$20:$G$29,7,FALSE)="Stipend Award",VLOOKUP(I277,Inputs!$A$7:$G$16,7,FALSE),0),0),0)</f>
        <v>0</v>
      </c>
      <c r="O277" s="5">
        <f>IFERROR(IF(VLOOKUP(I277,Inputs!$A$20:$G$29,3,FALSE)="Base Increase",VLOOKUP(I277,Inputs!$A$7:$G$16,3,FALSE),0),0)</f>
        <v>0</v>
      </c>
      <c r="P277" s="5">
        <f>IFERROR(IF(VLOOKUP(I277,Inputs!$A$20:$G$29,4,FALSE)="Base Increase",VLOOKUP(I277,Inputs!$A$7:$G$16,4,FALSE),0),0)</f>
        <v>0</v>
      </c>
      <c r="Q277" s="5">
        <f>IFERROR(IF(F277=1,IF(VLOOKUP(I277,Inputs!$A$20:$G$29,5,FALSE)="Base Increase",VLOOKUP(I277,Inputs!$A$7:$G$16,5,FALSE),0),0),0)</f>
        <v>0</v>
      </c>
      <c r="R277" s="5">
        <f>IFERROR(IF(G277=1,IF(VLOOKUP(I277,Inputs!$A$20:$G$29,6,FALSE)="Base Increase",VLOOKUP(I277,Inputs!$A$7:$G$16,6,FALSE),0),0),0)</f>
        <v>0</v>
      </c>
      <c r="S277" s="5">
        <f>IFERROR(IF(H277=1,IF(VLOOKUP(I277,Inputs!$A$20:$G$29,7,FALSE)="Base Increase",VLOOKUP(I277,Inputs!$A$7:$G$16,7,FALSE),0),0),0)</f>
        <v>0</v>
      </c>
      <c r="T277" s="5">
        <f t="shared" si="24"/>
        <v>0</v>
      </c>
      <c r="U277" s="5">
        <f t="shared" si="25"/>
        <v>0</v>
      </c>
      <c r="V277" s="5">
        <f t="shared" si="26"/>
        <v>0</v>
      </c>
      <c r="W277" s="5">
        <f t="shared" si="27"/>
        <v>0</v>
      </c>
      <c r="X277" s="5">
        <f>IF(AND(I277&lt;=4,V277&gt;Inputs!$B$32),MAX(C277,Inputs!$B$32),V277)</f>
        <v>0</v>
      </c>
      <c r="Y277" s="5">
        <f>IF(AND(I277&lt;=4,W277&gt;Inputs!$B$32),MAX(C277,Inputs!$B$32),W277)</f>
        <v>0</v>
      </c>
      <c r="Z277" s="5">
        <f>IF(AND(I277&lt;=7,X277&gt;Inputs!$B$33),MAX(C277,Inputs!$B$33),X277)</f>
        <v>0</v>
      </c>
      <c r="AA277" s="5">
        <f>IF(W277&gt;Inputs!$B$34,Inputs!$B$34,Y277)</f>
        <v>0</v>
      </c>
      <c r="AB277" s="5">
        <f>IF(Z277&gt;Inputs!$B$34,Inputs!$B$34,Z277)</f>
        <v>0</v>
      </c>
      <c r="AC277" s="5">
        <f>IF(AA277&gt;Inputs!$B$34,Inputs!$B$34,AA277)</f>
        <v>0</v>
      </c>
      <c r="AD277" s="11">
        <f t="shared" si="28"/>
        <v>0</v>
      </c>
      <c r="AE277" s="11">
        <f t="shared" si="29"/>
        <v>0</v>
      </c>
    </row>
    <row r="278" spans="1:31" x14ac:dyDescent="0.25">
      <c r="A278" s="1">
        <f>'Salary and Rating'!A279</f>
        <v>0</v>
      </c>
      <c r="B278" s="1">
        <f>'Salary and Rating'!B279</f>
        <v>0</v>
      </c>
      <c r="C278" s="13">
        <f>'2013-2014'!AD278</f>
        <v>0</v>
      </c>
      <c r="D278" s="5">
        <v>1</v>
      </c>
      <c r="E278" s="5">
        <v>0</v>
      </c>
      <c r="F278" s="5">
        <v>0</v>
      </c>
      <c r="G278" s="5">
        <v>0</v>
      </c>
      <c r="H278" s="5">
        <v>0</v>
      </c>
      <c r="I278" s="5">
        <f>'Salary and Rating'!L279</f>
        <v>0</v>
      </c>
      <c r="J278" s="5">
        <f>IFERROR(IF(VLOOKUP(I278,Inputs!$A$20:$G$29,3,FALSE)="Stipend Award",VLOOKUP(I278,Inputs!$A$7:$G$16,3,FALSE),0),0)</f>
        <v>0</v>
      </c>
      <c r="K278" s="5">
        <f>IFERROR(IF(VLOOKUP(I278,Inputs!$A$20:$G$29,4,FALSE)="Stipend Award",VLOOKUP(I278,Inputs!$A$7:$G$16,4,FALSE),0),0)</f>
        <v>0</v>
      </c>
      <c r="L278" s="5">
        <f>IFERROR(IF(F278=1,IF(VLOOKUP(I278,Inputs!$A$20:$G$29,5,FALSE)="Stipend Award",VLOOKUP(I278,Inputs!$A$7:$G$16,5,FALSE),0),0),0)</f>
        <v>0</v>
      </c>
      <c r="M278" s="5">
        <f>IFERROR(IF(G278=1,IF(VLOOKUP(I278,Inputs!$A$20:$G$29,6,FALSE)="Stipend Award",VLOOKUP(I278,Inputs!$A$7:$G$16,6,FALSE),0),0),0)</f>
        <v>0</v>
      </c>
      <c r="N278" s="5">
        <f>IFERROR(IF(H278=1,IF(VLOOKUP(I278,Inputs!$A$20:$G$29,7,FALSE)="Stipend Award",VLOOKUP(I278,Inputs!$A$7:$G$16,7,FALSE),0),0),0)</f>
        <v>0</v>
      </c>
      <c r="O278" s="5">
        <f>IFERROR(IF(VLOOKUP(I278,Inputs!$A$20:$G$29,3,FALSE)="Base Increase",VLOOKUP(I278,Inputs!$A$7:$G$16,3,FALSE),0),0)</f>
        <v>0</v>
      </c>
      <c r="P278" s="5">
        <f>IFERROR(IF(VLOOKUP(I278,Inputs!$A$20:$G$29,4,FALSE)="Base Increase",VLOOKUP(I278,Inputs!$A$7:$G$16,4,FALSE),0),0)</f>
        <v>0</v>
      </c>
      <c r="Q278" s="5">
        <f>IFERROR(IF(F278=1,IF(VLOOKUP(I278,Inputs!$A$20:$G$29,5,FALSE)="Base Increase",VLOOKUP(I278,Inputs!$A$7:$G$16,5,FALSE),0),0),0)</f>
        <v>0</v>
      </c>
      <c r="R278" s="5">
        <f>IFERROR(IF(G278=1,IF(VLOOKUP(I278,Inputs!$A$20:$G$29,6,FALSE)="Base Increase",VLOOKUP(I278,Inputs!$A$7:$G$16,6,FALSE),0),0),0)</f>
        <v>0</v>
      </c>
      <c r="S278" s="5">
        <f>IFERROR(IF(H278=1,IF(VLOOKUP(I278,Inputs!$A$20:$G$29,7,FALSE)="Base Increase",VLOOKUP(I278,Inputs!$A$7:$G$16,7,FALSE),0),0),0)</f>
        <v>0</v>
      </c>
      <c r="T278" s="5">
        <f t="shared" si="24"/>
        <v>0</v>
      </c>
      <c r="U278" s="5">
        <f t="shared" si="25"/>
        <v>0</v>
      </c>
      <c r="V278" s="5">
        <f t="shared" si="26"/>
        <v>0</v>
      </c>
      <c r="W278" s="5">
        <f t="shared" si="27"/>
        <v>0</v>
      </c>
      <c r="X278" s="5">
        <f>IF(AND(I278&lt;=4,V278&gt;Inputs!$B$32),MAX(C278,Inputs!$B$32),V278)</f>
        <v>0</v>
      </c>
      <c r="Y278" s="5">
        <f>IF(AND(I278&lt;=4,W278&gt;Inputs!$B$32),MAX(C278,Inputs!$B$32),W278)</f>
        <v>0</v>
      </c>
      <c r="Z278" s="5">
        <f>IF(AND(I278&lt;=7,X278&gt;Inputs!$B$33),MAX(C278,Inputs!$B$33),X278)</f>
        <v>0</v>
      </c>
      <c r="AA278" s="5">
        <f>IF(W278&gt;Inputs!$B$34,Inputs!$B$34,Y278)</f>
        <v>0</v>
      </c>
      <c r="AB278" s="5">
        <f>IF(Z278&gt;Inputs!$B$34,Inputs!$B$34,Z278)</f>
        <v>0</v>
      </c>
      <c r="AC278" s="5">
        <f>IF(AA278&gt;Inputs!$B$34,Inputs!$B$34,AA278)</f>
        <v>0</v>
      </c>
      <c r="AD278" s="11">
        <f t="shared" si="28"/>
        <v>0</v>
      </c>
      <c r="AE278" s="11">
        <f t="shared" si="29"/>
        <v>0</v>
      </c>
    </row>
    <row r="279" spans="1:31" x14ac:dyDescent="0.25">
      <c r="A279" s="1">
        <f>'Salary and Rating'!A280</f>
        <v>0</v>
      </c>
      <c r="B279" s="1">
        <f>'Salary and Rating'!B280</f>
        <v>0</v>
      </c>
      <c r="C279" s="13">
        <f>'2013-2014'!AD279</f>
        <v>0</v>
      </c>
      <c r="D279" s="5">
        <v>1</v>
      </c>
      <c r="E279" s="5">
        <v>0</v>
      </c>
      <c r="F279" s="5">
        <v>0</v>
      </c>
      <c r="G279" s="5">
        <v>0</v>
      </c>
      <c r="H279" s="5">
        <v>0</v>
      </c>
      <c r="I279" s="5">
        <f>'Salary and Rating'!L280</f>
        <v>0</v>
      </c>
      <c r="J279" s="5">
        <f>IFERROR(IF(VLOOKUP(I279,Inputs!$A$20:$G$29,3,FALSE)="Stipend Award",VLOOKUP(I279,Inputs!$A$7:$G$16,3,FALSE),0),0)</f>
        <v>0</v>
      </c>
      <c r="K279" s="5">
        <f>IFERROR(IF(VLOOKUP(I279,Inputs!$A$20:$G$29,4,FALSE)="Stipend Award",VLOOKUP(I279,Inputs!$A$7:$G$16,4,FALSE),0),0)</f>
        <v>0</v>
      </c>
      <c r="L279" s="5">
        <f>IFERROR(IF(F279=1,IF(VLOOKUP(I279,Inputs!$A$20:$G$29,5,FALSE)="Stipend Award",VLOOKUP(I279,Inputs!$A$7:$G$16,5,FALSE),0),0),0)</f>
        <v>0</v>
      </c>
      <c r="M279" s="5">
        <f>IFERROR(IF(G279=1,IF(VLOOKUP(I279,Inputs!$A$20:$G$29,6,FALSE)="Stipend Award",VLOOKUP(I279,Inputs!$A$7:$G$16,6,FALSE),0),0),0)</f>
        <v>0</v>
      </c>
      <c r="N279" s="5">
        <f>IFERROR(IF(H279=1,IF(VLOOKUP(I279,Inputs!$A$20:$G$29,7,FALSE)="Stipend Award",VLOOKUP(I279,Inputs!$A$7:$G$16,7,FALSE),0),0),0)</f>
        <v>0</v>
      </c>
      <c r="O279" s="5">
        <f>IFERROR(IF(VLOOKUP(I279,Inputs!$A$20:$G$29,3,FALSE)="Base Increase",VLOOKUP(I279,Inputs!$A$7:$G$16,3,FALSE),0),0)</f>
        <v>0</v>
      </c>
      <c r="P279" s="5">
        <f>IFERROR(IF(VLOOKUP(I279,Inputs!$A$20:$G$29,4,FALSE)="Base Increase",VLOOKUP(I279,Inputs!$A$7:$G$16,4,FALSE),0),0)</f>
        <v>0</v>
      </c>
      <c r="Q279" s="5">
        <f>IFERROR(IF(F279=1,IF(VLOOKUP(I279,Inputs!$A$20:$G$29,5,FALSE)="Base Increase",VLOOKUP(I279,Inputs!$A$7:$G$16,5,FALSE),0),0),0)</f>
        <v>0</v>
      </c>
      <c r="R279" s="5">
        <f>IFERROR(IF(G279=1,IF(VLOOKUP(I279,Inputs!$A$20:$G$29,6,FALSE)="Base Increase",VLOOKUP(I279,Inputs!$A$7:$G$16,6,FALSE),0),0),0)</f>
        <v>0</v>
      </c>
      <c r="S279" s="5">
        <f>IFERROR(IF(H279=1,IF(VLOOKUP(I279,Inputs!$A$20:$G$29,7,FALSE)="Base Increase",VLOOKUP(I279,Inputs!$A$7:$G$16,7,FALSE),0),0),0)</f>
        <v>0</v>
      </c>
      <c r="T279" s="5">
        <f t="shared" si="24"/>
        <v>0</v>
      </c>
      <c r="U279" s="5">
        <f t="shared" si="25"/>
        <v>0</v>
      </c>
      <c r="V279" s="5">
        <f t="shared" si="26"/>
        <v>0</v>
      </c>
      <c r="W279" s="5">
        <f t="shared" si="27"/>
        <v>0</v>
      </c>
      <c r="X279" s="5">
        <f>IF(AND(I279&lt;=4,V279&gt;Inputs!$B$32),MAX(C279,Inputs!$B$32),V279)</f>
        <v>0</v>
      </c>
      <c r="Y279" s="5">
        <f>IF(AND(I279&lt;=4,W279&gt;Inputs!$B$32),MAX(C279,Inputs!$B$32),W279)</f>
        <v>0</v>
      </c>
      <c r="Z279" s="5">
        <f>IF(AND(I279&lt;=7,X279&gt;Inputs!$B$33),MAX(C279,Inputs!$B$33),X279)</f>
        <v>0</v>
      </c>
      <c r="AA279" s="5">
        <f>IF(W279&gt;Inputs!$B$34,Inputs!$B$34,Y279)</f>
        <v>0</v>
      </c>
      <c r="AB279" s="5">
        <f>IF(Z279&gt;Inputs!$B$34,Inputs!$B$34,Z279)</f>
        <v>0</v>
      </c>
      <c r="AC279" s="5">
        <f>IF(AA279&gt;Inputs!$B$34,Inputs!$B$34,AA279)</f>
        <v>0</v>
      </c>
      <c r="AD279" s="11">
        <f t="shared" si="28"/>
        <v>0</v>
      </c>
      <c r="AE279" s="11">
        <f t="shared" si="29"/>
        <v>0</v>
      </c>
    </row>
    <row r="280" spans="1:31" x14ac:dyDescent="0.25">
      <c r="A280" s="1">
        <f>'Salary and Rating'!A281</f>
        <v>0</v>
      </c>
      <c r="B280" s="1">
        <f>'Salary and Rating'!B281</f>
        <v>0</v>
      </c>
      <c r="C280" s="13">
        <f>'2013-2014'!AD280</f>
        <v>0</v>
      </c>
      <c r="D280" s="5">
        <v>1</v>
      </c>
      <c r="E280" s="5">
        <v>0</v>
      </c>
      <c r="F280" s="5">
        <v>0</v>
      </c>
      <c r="G280" s="5">
        <v>0</v>
      </c>
      <c r="H280" s="5">
        <v>0</v>
      </c>
      <c r="I280" s="5">
        <f>'Salary and Rating'!L281</f>
        <v>0</v>
      </c>
      <c r="J280" s="5">
        <f>IFERROR(IF(VLOOKUP(I280,Inputs!$A$20:$G$29,3,FALSE)="Stipend Award",VLOOKUP(I280,Inputs!$A$7:$G$16,3,FALSE),0),0)</f>
        <v>0</v>
      </c>
      <c r="K280" s="5">
        <f>IFERROR(IF(VLOOKUP(I280,Inputs!$A$20:$G$29,4,FALSE)="Stipend Award",VLOOKUP(I280,Inputs!$A$7:$G$16,4,FALSE),0),0)</f>
        <v>0</v>
      </c>
      <c r="L280" s="5">
        <f>IFERROR(IF(F280=1,IF(VLOOKUP(I280,Inputs!$A$20:$G$29,5,FALSE)="Stipend Award",VLOOKUP(I280,Inputs!$A$7:$G$16,5,FALSE),0),0),0)</f>
        <v>0</v>
      </c>
      <c r="M280" s="5">
        <f>IFERROR(IF(G280=1,IF(VLOOKUP(I280,Inputs!$A$20:$G$29,6,FALSE)="Stipend Award",VLOOKUP(I280,Inputs!$A$7:$G$16,6,FALSE),0),0),0)</f>
        <v>0</v>
      </c>
      <c r="N280" s="5">
        <f>IFERROR(IF(H280=1,IF(VLOOKUP(I280,Inputs!$A$20:$G$29,7,FALSE)="Stipend Award",VLOOKUP(I280,Inputs!$A$7:$G$16,7,FALSE),0),0),0)</f>
        <v>0</v>
      </c>
      <c r="O280" s="5">
        <f>IFERROR(IF(VLOOKUP(I280,Inputs!$A$20:$G$29,3,FALSE)="Base Increase",VLOOKUP(I280,Inputs!$A$7:$G$16,3,FALSE),0),0)</f>
        <v>0</v>
      </c>
      <c r="P280" s="5">
        <f>IFERROR(IF(VLOOKUP(I280,Inputs!$A$20:$G$29,4,FALSE)="Base Increase",VLOOKUP(I280,Inputs!$A$7:$G$16,4,FALSE),0),0)</f>
        <v>0</v>
      </c>
      <c r="Q280" s="5">
        <f>IFERROR(IF(F280=1,IF(VLOOKUP(I280,Inputs!$A$20:$G$29,5,FALSE)="Base Increase",VLOOKUP(I280,Inputs!$A$7:$G$16,5,FALSE),0),0),0)</f>
        <v>0</v>
      </c>
      <c r="R280" s="5">
        <f>IFERROR(IF(G280=1,IF(VLOOKUP(I280,Inputs!$A$20:$G$29,6,FALSE)="Base Increase",VLOOKUP(I280,Inputs!$A$7:$G$16,6,FALSE),0),0),0)</f>
        <v>0</v>
      </c>
      <c r="S280" s="5">
        <f>IFERROR(IF(H280=1,IF(VLOOKUP(I280,Inputs!$A$20:$G$29,7,FALSE)="Base Increase",VLOOKUP(I280,Inputs!$A$7:$G$16,7,FALSE),0),0),0)</f>
        <v>0</v>
      </c>
      <c r="T280" s="5">
        <f t="shared" si="24"/>
        <v>0</v>
      </c>
      <c r="U280" s="5">
        <f t="shared" si="25"/>
        <v>0</v>
      </c>
      <c r="V280" s="5">
        <f t="shared" si="26"/>
        <v>0</v>
      </c>
      <c r="W280" s="5">
        <f t="shared" si="27"/>
        <v>0</v>
      </c>
      <c r="X280" s="5">
        <f>IF(AND(I280&lt;=4,V280&gt;Inputs!$B$32),MAX(C280,Inputs!$B$32),V280)</f>
        <v>0</v>
      </c>
      <c r="Y280" s="5">
        <f>IF(AND(I280&lt;=4,W280&gt;Inputs!$B$32),MAX(C280,Inputs!$B$32),W280)</f>
        <v>0</v>
      </c>
      <c r="Z280" s="5">
        <f>IF(AND(I280&lt;=7,X280&gt;Inputs!$B$33),MAX(C280,Inputs!$B$33),X280)</f>
        <v>0</v>
      </c>
      <c r="AA280" s="5">
        <f>IF(W280&gt;Inputs!$B$34,Inputs!$B$34,Y280)</f>
        <v>0</v>
      </c>
      <c r="AB280" s="5">
        <f>IF(Z280&gt;Inputs!$B$34,Inputs!$B$34,Z280)</f>
        <v>0</v>
      </c>
      <c r="AC280" s="5">
        <f>IF(AA280&gt;Inputs!$B$34,Inputs!$B$34,AA280)</f>
        <v>0</v>
      </c>
      <c r="AD280" s="11">
        <f t="shared" si="28"/>
        <v>0</v>
      </c>
      <c r="AE280" s="11">
        <f t="shared" si="29"/>
        <v>0</v>
      </c>
    </row>
    <row r="281" spans="1:31" x14ac:dyDescent="0.25">
      <c r="A281" s="1">
        <f>'Salary and Rating'!A282</f>
        <v>0</v>
      </c>
      <c r="B281" s="1">
        <f>'Salary and Rating'!B282</f>
        <v>0</v>
      </c>
      <c r="C281" s="13">
        <f>'2013-2014'!AD281</f>
        <v>0</v>
      </c>
      <c r="D281" s="5">
        <v>1</v>
      </c>
      <c r="E281" s="5">
        <v>0</v>
      </c>
      <c r="F281" s="5">
        <v>0</v>
      </c>
      <c r="G281" s="5">
        <v>0</v>
      </c>
      <c r="H281" s="5">
        <v>0</v>
      </c>
      <c r="I281" s="5">
        <f>'Salary and Rating'!L282</f>
        <v>0</v>
      </c>
      <c r="J281" s="5">
        <f>IFERROR(IF(VLOOKUP(I281,Inputs!$A$20:$G$29,3,FALSE)="Stipend Award",VLOOKUP(I281,Inputs!$A$7:$G$16,3,FALSE),0),0)</f>
        <v>0</v>
      </c>
      <c r="K281" s="5">
        <f>IFERROR(IF(VLOOKUP(I281,Inputs!$A$20:$G$29,4,FALSE)="Stipend Award",VLOOKUP(I281,Inputs!$A$7:$G$16,4,FALSE),0),0)</f>
        <v>0</v>
      </c>
      <c r="L281" s="5">
        <f>IFERROR(IF(F281=1,IF(VLOOKUP(I281,Inputs!$A$20:$G$29,5,FALSE)="Stipend Award",VLOOKUP(I281,Inputs!$A$7:$G$16,5,FALSE),0),0),0)</f>
        <v>0</v>
      </c>
      <c r="M281" s="5">
        <f>IFERROR(IF(G281=1,IF(VLOOKUP(I281,Inputs!$A$20:$G$29,6,FALSE)="Stipend Award",VLOOKUP(I281,Inputs!$A$7:$G$16,6,FALSE),0),0),0)</f>
        <v>0</v>
      </c>
      <c r="N281" s="5">
        <f>IFERROR(IF(H281=1,IF(VLOOKUP(I281,Inputs!$A$20:$G$29,7,FALSE)="Stipend Award",VLOOKUP(I281,Inputs!$A$7:$G$16,7,FALSE),0),0),0)</f>
        <v>0</v>
      </c>
      <c r="O281" s="5">
        <f>IFERROR(IF(VLOOKUP(I281,Inputs!$A$20:$G$29,3,FALSE)="Base Increase",VLOOKUP(I281,Inputs!$A$7:$G$16,3,FALSE),0),0)</f>
        <v>0</v>
      </c>
      <c r="P281" s="5">
        <f>IFERROR(IF(VLOOKUP(I281,Inputs!$A$20:$G$29,4,FALSE)="Base Increase",VLOOKUP(I281,Inputs!$A$7:$G$16,4,FALSE),0),0)</f>
        <v>0</v>
      </c>
      <c r="Q281" s="5">
        <f>IFERROR(IF(F281=1,IF(VLOOKUP(I281,Inputs!$A$20:$G$29,5,FALSE)="Base Increase",VLOOKUP(I281,Inputs!$A$7:$G$16,5,FALSE),0),0),0)</f>
        <v>0</v>
      </c>
      <c r="R281" s="5">
        <f>IFERROR(IF(G281=1,IF(VLOOKUP(I281,Inputs!$A$20:$G$29,6,FALSE)="Base Increase",VLOOKUP(I281,Inputs!$A$7:$G$16,6,FALSE),0),0),0)</f>
        <v>0</v>
      </c>
      <c r="S281" s="5">
        <f>IFERROR(IF(H281=1,IF(VLOOKUP(I281,Inputs!$A$20:$G$29,7,FALSE)="Base Increase",VLOOKUP(I281,Inputs!$A$7:$G$16,7,FALSE),0),0),0)</f>
        <v>0</v>
      </c>
      <c r="T281" s="5">
        <f t="shared" si="24"/>
        <v>0</v>
      </c>
      <c r="U281" s="5">
        <f t="shared" si="25"/>
        <v>0</v>
      </c>
      <c r="V281" s="5">
        <f t="shared" si="26"/>
        <v>0</v>
      </c>
      <c r="W281" s="5">
        <f t="shared" si="27"/>
        <v>0</v>
      </c>
      <c r="X281" s="5">
        <f>IF(AND(I281&lt;=4,V281&gt;Inputs!$B$32),MAX(C281,Inputs!$B$32),V281)</f>
        <v>0</v>
      </c>
      <c r="Y281" s="5">
        <f>IF(AND(I281&lt;=4,W281&gt;Inputs!$B$32),MAX(C281,Inputs!$B$32),W281)</f>
        <v>0</v>
      </c>
      <c r="Z281" s="5">
        <f>IF(AND(I281&lt;=7,X281&gt;Inputs!$B$33),MAX(C281,Inputs!$B$33),X281)</f>
        <v>0</v>
      </c>
      <c r="AA281" s="5">
        <f>IF(W281&gt;Inputs!$B$34,Inputs!$B$34,Y281)</f>
        <v>0</v>
      </c>
      <c r="AB281" s="5">
        <f>IF(Z281&gt;Inputs!$B$34,Inputs!$B$34,Z281)</f>
        <v>0</v>
      </c>
      <c r="AC281" s="5">
        <f>IF(AA281&gt;Inputs!$B$34,Inputs!$B$34,AA281)</f>
        <v>0</v>
      </c>
      <c r="AD281" s="11">
        <f t="shared" si="28"/>
        <v>0</v>
      </c>
      <c r="AE281" s="11">
        <f t="shared" si="29"/>
        <v>0</v>
      </c>
    </row>
    <row r="282" spans="1:31" x14ac:dyDescent="0.25">
      <c r="A282" s="1">
        <f>'Salary and Rating'!A283</f>
        <v>0</v>
      </c>
      <c r="B282" s="1">
        <f>'Salary and Rating'!B283</f>
        <v>0</v>
      </c>
      <c r="C282" s="13">
        <f>'2013-2014'!AD282</f>
        <v>0</v>
      </c>
      <c r="D282" s="5">
        <v>1</v>
      </c>
      <c r="E282" s="5">
        <v>0</v>
      </c>
      <c r="F282" s="5">
        <v>0</v>
      </c>
      <c r="G282" s="5">
        <v>0</v>
      </c>
      <c r="H282" s="5">
        <v>0</v>
      </c>
      <c r="I282" s="5">
        <f>'Salary and Rating'!L283</f>
        <v>0</v>
      </c>
      <c r="J282" s="5">
        <f>IFERROR(IF(VLOOKUP(I282,Inputs!$A$20:$G$29,3,FALSE)="Stipend Award",VLOOKUP(I282,Inputs!$A$7:$G$16,3,FALSE),0),0)</f>
        <v>0</v>
      </c>
      <c r="K282" s="5">
        <f>IFERROR(IF(VLOOKUP(I282,Inputs!$A$20:$G$29,4,FALSE)="Stipend Award",VLOOKUP(I282,Inputs!$A$7:$G$16,4,FALSE),0),0)</f>
        <v>0</v>
      </c>
      <c r="L282" s="5">
        <f>IFERROR(IF(F282=1,IF(VLOOKUP(I282,Inputs!$A$20:$G$29,5,FALSE)="Stipend Award",VLOOKUP(I282,Inputs!$A$7:$G$16,5,FALSE),0),0),0)</f>
        <v>0</v>
      </c>
      <c r="M282" s="5">
        <f>IFERROR(IF(G282=1,IF(VLOOKUP(I282,Inputs!$A$20:$G$29,6,FALSE)="Stipend Award",VLOOKUP(I282,Inputs!$A$7:$G$16,6,FALSE),0),0),0)</f>
        <v>0</v>
      </c>
      <c r="N282" s="5">
        <f>IFERROR(IF(H282=1,IF(VLOOKUP(I282,Inputs!$A$20:$G$29,7,FALSE)="Stipend Award",VLOOKUP(I282,Inputs!$A$7:$G$16,7,FALSE),0),0),0)</f>
        <v>0</v>
      </c>
      <c r="O282" s="5">
        <f>IFERROR(IF(VLOOKUP(I282,Inputs!$A$20:$G$29,3,FALSE)="Base Increase",VLOOKUP(I282,Inputs!$A$7:$G$16,3,FALSE),0),0)</f>
        <v>0</v>
      </c>
      <c r="P282" s="5">
        <f>IFERROR(IF(VLOOKUP(I282,Inputs!$A$20:$G$29,4,FALSE)="Base Increase",VLOOKUP(I282,Inputs!$A$7:$G$16,4,FALSE),0),0)</f>
        <v>0</v>
      </c>
      <c r="Q282" s="5">
        <f>IFERROR(IF(F282=1,IF(VLOOKUP(I282,Inputs!$A$20:$G$29,5,FALSE)="Base Increase",VLOOKUP(I282,Inputs!$A$7:$G$16,5,FALSE),0),0),0)</f>
        <v>0</v>
      </c>
      <c r="R282" s="5">
        <f>IFERROR(IF(G282=1,IF(VLOOKUP(I282,Inputs!$A$20:$G$29,6,FALSE)="Base Increase",VLOOKUP(I282,Inputs!$A$7:$G$16,6,FALSE),0),0),0)</f>
        <v>0</v>
      </c>
      <c r="S282" s="5">
        <f>IFERROR(IF(H282=1,IF(VLOOKUP(I282,Inputs!$A$20:$G$29,7,FALSE)="Base Increase",VLOOKUP(I282,Inputs!$A$7:$G$16,7,FALSE),0),0),0)</f>
        <v>0</v>
      </c>
      <c r="T282" s="5">
        <f t="shared" si="24"/>
        <v>0</v>
      </c>
      <c r="U282" s="5">
        <f t="shared" si="25"/>
        <v>0</v>
      </c>
      <c r="V282" s="5">
        <f t="shared" si="26"/>
        <v>0</v>
      </c>
      <c r="W282" s="5">
        <f t="shared" si="27"/>
        <v>0</v>
      </c>
      <c r="X282" s="5">
        <f>IF(AND(I282&lt;=4,V282&gt;Inputs!$B$32),MAX(C282,Inputs!$B$32),V282)</f>
        <v>0</v>
      </c>
      <c r="Y282" s="5">
        <f>IF(AND(I282&lt;=4,W282&gt;Inputs!$B$32),MAX(C282,Inputs!$B$32),W282)</f>
        <v>0</v>
      </c>
      <c r="Z282" s="5">
        <f>IF(AND(I282&lt;=7,X282&gt;Inputs!$B$33),MAX(C282,Inputs!$B$33),X282)</f>
        <v>0</v>
      </c>
      <c r="AA282" s="5">
        <f>IF(W282&gt;Inputs!$B$34,Inputs!$B$34,Y282)</f>
        <v>0</v>
      </c>
      <c r="AB282" s="5">
        <f>IF(Z282&gt;Inputs!$B$34,Inputs!$B$34,Z282)</f>
        <v>0</v>
      </c>
      <c r="AC282" s="5">
        <f>IF(AA282&gt;Inputs!$B$34,Inputs!$B$34,AA282)</f>
        <v>0</v>
      </c>
      <c r="AD282" s="11">
        <f t="shared" si="28"/>
        <v>0</v>
      </c>
      <c r="AE282" s="11">
        <f t="shared" si="29"/>
        <v>0</v>
      </c>
    </row>
    <row r="283" spans="1:31" x14ac:dyDescent="0.25">
      <c r="A283" s="1">
        <f>'Salary and Rating'!A284</f>
        <v>0</v>
      </c>
      <c r="B283" s="1">
        <f>'Salary and Rating'!B284</f>
        <v>0</v>
      </c>
      <c r="C283" s="13">
        <f>'2013-2014'!AD283</f>
        <v>0</v>
      </c>
      <c r="D283" s="5">
        <v>1</v>
      </c>
      <c r="E283" s="5">
        <v>0</v>
      </c>
      <c r="F283" s="5">
        <v>0</v>
      </c>
      <c r="G283" s="5">
        <v>0</v>
      </c>
      <c r="H283" s="5">
        <v>0</v>
      </c>
      <c r="I283" s="5">
        <f>'Salary and Rating'!L284</f>
        <v>0</v>
      </c>
      <c r="J283" s="5">
        <f>IFERROR(IF(VLOOKUP(I283,Inputs!$A$20:$G$29,3,FALSE)="Stipend Award",VLOOKUP(I283,Inputs!$A$7:$G$16,3,FALSE),0),0)</f>
        <v>0</v>
      </c>
      <c r="K283" s="5">
        <f>IFERROR(IF(VLOOKUP(I283,Inputs!$A$20:$G$29,4,FALSE)="Stipend Award",VLOOKUP(I283,Inputs!$A$7:$G$16,4,FALSE),0),0)</f>
        <v>0</v>
      </c>
      <c r="L283" s="5">
        <f>IFERROR(IF(F283=1,IF(VLOOKUP(I283,Inputs!$A$20:$G$29,5,FALSE)="Stipend Award",VLOOKUP(I283,Inputs!$A$7:$G$16,5,FALSE),0),0),0)</f>
        <v>0</v>
      </c>
      <c r="M283" s="5">
        <f>IFERROR(IF(G283=1,IF(VLOOKUP(I283,Inputs!$A$20:$G$29,6,FALSE)="Stipend Award",VLOOKUP(I283,Inputs!$A$7:$G$16,6,FALSE),0),0),0)</f>
        <v>0</v>
      </c>
      <c r="N283" s="5">
        <f>IFERROR(IF(H283=1,IF(VLOOKUP(I283,Inputs!$A$20:$G$29,7,FALSE)="Stipend Award",VLOOKUP(I283,Inputs!$A$7:$G$16,7,FALSE),0),0),0)</f>
        <v>0</v>
      </c>
      <c r="O283" s="5">
        <f>IFERROR(IF(VLOOKUP(I283,Inputs!$A$20:$G$29,3,FALSE)="Base Increase",VLOOKUP(I283,Inputs!$A$7:$G$16,3,FALSE),0),0)</f>
        <v>0</v>
      </c>
      <c r="P283" s="5">
        <f>IFERROR(IF(VLOOKUP(I283,Inputs!$A$20:$G$29,4,FALSE)="Base Increase",VLOOKUP(I283,Inputs!$A$7:$G$16,4,FALSE),0),0)</f>
        <v>0</v>
      </c>
      <c r="Q283" s="5">
        <f>IFERROR(IF(F283=1,IF(VLOOKUP(I283,Inputs!$A$20:$G$29,5,FALSE)="Base Increase",VLOOKUP(I283,Inputs!$A$7:$G$16,5,FALSE),0),0),0)</f>
        <v>0</v>
      </c>
      <c r="R283" s="5">
        <f>IFERROR(IF(G283=1,IF(VLOOKUP(I283,Inputs!$A$20:$G$29,6,FALSE)="Base Increase",VLOOKUP(I283,Inputs!$A$7:$G$16,6,FALSE),0),0),0)</f>
        <v>0</v>
      </c>
      <c r="S283" s="5">
        <f>IFERROR(IF(H283=1,IF(VLOOKUP(I283,Inputs!$A$20:$G$29,7,FALSE)="Base Increase",VLOOKUP(I283,Inputs!$A$7:$G$16,7,FALSE),0),0),0)</f>
        <v>0</v>
      </c>
      <c r="T283" s="5">
        <f t="shared" si="24"/>
        <v>0</v>
      </c>
      <c r="U283" s="5">
        <f t="shared" si="25"/>
        <v>0</v>
      </c>
      <c r="V283" s="5">
        <f t="shared" si="26"/>
        <v>0</v>
      </c>
      <c r="W283" s="5">
        <f t="shared" si="27"/>
        <v>0</v>
      </c>
      <c r="X283" s="5">
        <f>IF(AND(I283&lt;=4,V283&gt;Inputs!$B$32),MAX(C283,Inputs!$B$32),V283)</f>
        <v>0</v>
      </c>
      <c r="Y283" s="5">
        <f>IF(AND(I283&lt;=4,W283&gt;Inputs!$B$32),MAX(C283,Inputs!$B$32),W283)</f>
        <v>0</v>
      </c>
      <c r="Z283" s="5">
        <f>IF(AND(I283&lt;=7,X283&gt;Inputs!$B$33),MAX(C283,Inputs!$B$33),X283)</f>
        <v>0</v>
      </c>
      <c r="AA283" s="5">
        <f>IF(W283&gt;Inputs!$B$34,Inputs!$B$34,Y283)</f>
        <v>0</v>
      </c>
      <c r="AB283" s="5">
        <f>IF(Z283&gt;Inputs!$B$34,Inputs!$B$34,Z283)</f>
        <v>0</v>
      </c>
      <c r="AC283" s="5">
        <f>IF(AA283&gt;Inputs!$B$34,Inputs!$B$34,AA283)</f>
        <v>0</v>
      </c>
      <c r="AD283" s="11">
        <f t="shared" si="28"/>
        <v>0</v>
      </c>
      <c r="AE283" s="11">
        <f t="shared" si="29"/>
        <v>0</v>
      </c>
    </row>
    <row r="284" spans="1:31" x14ac:dyDescent="0.25">
      <c r="A284" s="1">
        <f>'Salary and Rating'!A285</f>
        <v>0</v>
      </c>
      <c r="B284" s="1">
        <f>'Salary and Rating'!B285</f>
        <v>0</v>
      </c>
      <c r="C284" s="13">
        <f>'2013-2014'!AD284</f>
        <v>0</v>
      </c>
      <c r="D284" s="5">
        <v>1</v>
      </c>
      <c r="E284" s="5">
        <v>0</v>
      </c>
      <c r="F284" s="5">
        <v>0</v>
      </c>
      <c r="G284" s="5">
        <v>0</v>
      </c>
      <c r="H284" s="5">
        <v>0</v>
      </c>
      <c r="I284" s="5">
        <f>'Salary and Rating'!L285</f>
        <v>0</v>
      </c>
      <c r="J284" s="5">
        <f>IFERROR(IF(VLOOKUP(I284,Inputs!$A$20:$G$29,3,FALSE)="Stipend Award",VLOOKUP(I284,Inputs!$A$7:$G$16,3,FALSE),0),0)</f>
        <v>0</v>
      </c>
      <c r="K284" s="5">
        <f>IFERROR(IF(VLOOKUP(I284,Inputs!$A$20:$G$29,4,FALSE)="Stipend Award",VLOOKUP(I284,Inputs!$A$7:$G$16,4,FALSE),0),0)</f>
        <v>0</v>
      </c>
      <c r="L284" s="5">
        <f>IFERROR(IF(F284=1,IF(VLOOKUP(I284,Inputs!$A$20:$G$29,5,FALSE)="Stipend Award",VLOOKUP(I284,Inputs!$A$7:$G$16,5,FALSE),0),0),0)</f>
        <v>0</v>
      </c>
      <c r="M284" s="5">
        <f>IFERROR(IF(G284=1,IF(VLOOKUP(I284,Inputs!$A$20:$G$29,6,FALSE)="Stipend Award",VLOOKUP(I284,Inputs!$A$7:$G$16,6,FALSE),0),0),0)</f>
        <v>0</v>
      </c>
      <c r="N284" s="5">
        <f>IFERROR(IF(H284=1,IF(VLOOKUP(I284,Inputs!$A$20:$G$29,7,FALSE)="Stipend Award",VLOOKUP(I284,Inputs!$A$7:$G$16,7,FALSE),0),0),0)</f>
        <v>0</v>
      </c>
      <c r="O284" s="5">
        <f>IFERROR(IF(VLOOKUP(I284,Inputs!$A$20:$G$29,3,FALSE)="Base Increase",VLOOKUP(I284,Inputs!$A$7:$G$16,3,FALSE),0),0)</f>
        <v>0</v>
      </c>
      <c r="P284" s="5">
        <f>IFERROR(IF(VLOOKUP(I284,Inputs!$A$20:$G$29,4,FALSE)="Base Increase",VLOOKUP(I284,Inputs!$A$7:$G$16,4,FALSE),0),0)</f>
        <v>0</v>
      </c>
      <c r="Q284" s="5">
        <f>IFERROR(IF(F284=1,IF(VLOOKUP(I284,Inputs!$A$20:$G$29,5,FALSE)="Base Increase",VLOOKUP(I284,Inputs!$A$7:$G$16,5,FALSE),0),0),0)</f>
        <v>0</v>
      </c>
      <c r="R284" s="5">
        <f>IFERROR(IF(G284=1,IF(VLOOKUP(I284,Inputs!$A$20:$G$29,6,FALSE)="Base Increase",VLOOKUP(I284,Inputs!$A$7:$G$16,6,FALSE),0),0),0)</f>
        <v>0</v>
      </c>
      <c r="S284" s="5">
        <f>IFERROR(IF(H284=1,IF(VLOOKUP(I284,Inputs!$A$20:$G$29,7,FALSE)="Base Increase",VLOOKUP(I284,Inputs!$A$7:$G$16,7,FALSE),0),0),0)</f>
        <v>0</v>
      </c>
      <c r="T284" s="5">
        <f t="shared" si="24"/>
        <v>0</v>
      </c>
      <c r="U284" s="5">
        <f t="shared" si="25"/>
        <v>0</v>
      </c>
      <c r="V284" s="5">
        <f t="shared" si="26"/>
        <v>0</v>
      </c>
      <c r="W284" s="5">
        <f t="shared" si="27"/>
        <v>0</v>
      </c>
      <c r="X284" s="5">
        <f>IF(AND(I284&lt;=4,V284&gt;Inputs!$B$32),MAX(C284,Inputs!$B$32),V284)</f>
        <v>0</v>
      </c>
      <c r="Y284" s="5">
        <f>IF(AND(I284&lt;=4,W284&gt;Inputs!$B$32),MAX(C284,Inputs!$B$32),W284)</f>
        <v>0</v>
      </c>
      <c r="Z284" s="5">
        <f>IF(AND(I284&lt;=7,X284&gt;Inputs!$B$33),MAX(C284,Inputs!$B$33),X284)</f>
        <v>0</v>
      </c>
      <c r="AA284" s="5">
        <f>IF(W284&gt;Inputs!$B$34,Inputs!$B$34,Y284)</f>
        <v>0</v>
      </c>
      <c r="AB284" s="5">
        <f>IF(Z284&gt;Inputs!$B$34,Inputs!$B$34,Z284)</f>
        <v>0</v>
      </c>
      <c r="AC284" s="5">
        <f>IF(AA284&gt;Inputs!$B$34,Inputs!$B$34,AA284)</f>
        <v>0</v>
      </c>
      <c r="AD284" s="11">
        <f t="shared" si="28"/>
        <v>0</v>
      </c>
      <c r="AE284" s="11">
        <f t="shared" si="29"/>
        <v>0</v>
      </c>
    </row>
    <row r="285" spans="1:31" x14ac:dyDescent="0.25">
      <c r="A285" s="1">
        <f>'Salary and Rating'!A286</f>
        <v>0</v>
      </c>
      <c r="B285" s="1">
        <f>'Salary and Rating'!B286</f>
        <v>0</v>
      </c>
      <c r="C285" s="13">
        <f>'2013-2014'!AD285</f>
        <v>0</v>
      </c>
      <c r="D285" s="5">
        <v>1</v>
      </c>
      <c r="E285" s="5">
        <v>0</v>
      </c>
      <c r="F285" s="5">
        <v>0</v>
      </c>
      <c r="G285" s="5">
        <v>0</v>
      </c>
      <c r="H285" s="5">
        <v>0</v>
      </c>
      <c r="I285" s="5">
        <f>'Salary and Rating'!L286</f>
        <v>0</v>
      </c>
      <c r="J285" s="5">
        <f>IFERROR(IF(VLOOKUP(I285,Inputs!$A$20:$G$29,3,FALSE)="Stipend Award",VLOOKUP(I285,Inputs!$A$7:$G$16,3,FALSE),0),0)</f>
        <v>0</v>
      </c>
      <c r="K285" s="5">
        <f>IFERROR(IF(VLOOKUP(I285,Inputs!$A$20:$G$29,4,FALSE)="Stipend Award",VLOOKUP(I285,Inputs!$A$7:$G$16,4,FALSE),0),0)</f>
        <v>0</v>
      </c>
      <c r="L285" s="5">
        <f>IFERROR(IF(F285=1,IF(VLOOKUP(I285,Inputs!$A$20:$G$29,5,FALSE)="Stipend Award",VLOOKUP(I285,Inputs!$A$7:$G$16,5,FALSE),0),0),0)</f>
        <v>0</v>
      </c>
      <c r="M285" s="5">
        <f>IFERROR(IF(G285=1,IF(VLOOKUP(I285,Inputs!$A$20:$G$29,6,FALSE)="Stipend Award",VLOOKUP(I285,Inputs!$A$7:$G$16,6,FALSE),0),0),0)</f>
        <v>0</v>
      </c>
      <c r="N285" s="5">
        <f>IFERROR(IF(H285=1,IF(VLOOKUP(I285,Inputs!$A$20:$G$29,7,FALSE)="Stipend Award",VLOOKUP(I285,Inputs!$A$7:$G$16,7,FALSE),0),0),0)</f>
        <v>0</v>
      </c>
      <c r="O285" s="5">
        <f>IFERROR(IF(VLOOKUP(I285,Inputs!$A$20:$G$29,3,FALSE)="Base Increase",VLOOKUP(I285,Inputs!$A$7:$G$16,3,FALSE),0),0)</f>
        <v>0</v>
      </c>
      <c r="P285" s="5">
        <f>IFERROR(IF(VLOOKUP(I285,Inputs!$A$20:$G$29,4,FALSE)="Base Increase",VLOOKUP(I285,Inputs!$A$7:$G$16,4,FALSE),0),0)</f>
        <v>0</v>
      </c>
      <c r="Q285" s="5">
        <f>IFERROR(IF(F285=1,IF(VLOOKUP(I285,Inputs!$A$20:$G$29,5,FALSE)="Base Increase",VLOOKUP(I285,Inputs!$A$7:$G$16,5,FALSE),0),0),0)</f>
        <v>0</v>
      </c>
      <c r="R285" s="5">
        <f>IFERROR(IF(G285=1,IF(VLOOKUP(I285,Inputs!$A$20:$G$29,6,FALSE)="Base Increase",VLOOKUP(I285,Inputs!$A$7:$G$16,6,FALSE),0),0),0)</f>
        <v>0</v>
      </c>
      <c r="S285" s="5">
        <f>IFERROR(IF(H285=1,IF(VLOOKUP(I285,Inputs!$A$20:$G$29,7,FALSE)="Base Increase",VLOOKUP(I285,Inputs!$A$7:$G$16,7,FALSE),0),0),0)</f>
        <v>0</v>
      </c>
      <c r="T285" s="5">
        <f t="shared" si="24"/>
        <v>0</v>
      </c>
      <c r="U285" s="5">
        <f t="shared" si="25"/>
        <v>0</v>
      </c>
      <c r="V285" s="5">
        <f t="shared" si="26"/>
        <v>0</v>
      </c>
      <c r="W285" s="5">
        <f t="shared" si="27"/>
        <v>0</v>
      </c>
      <c r="X285" s="5">
        <f>IF(AND(I285&lt;=4,V285&gt;Inputs!$B$32),MAX(C285,Inputs!$B$32),V285)</f>
        <v>0</v>
      </c>
      <c r="Y285" s="5">
        <f>IF(AND(I285&lt;=4,W285&gt;Inputs!$B$32),MAX(C285,Inputs!$B$32),W285)</f>
        <v>0</v>
      </c>
      <c r="Z285" s="5">
        <f>IF(AND(I285&lt;=7,X285&gt;Inputs!$B$33),MAX(C285,Inputs!$B$33),X285)</f>
        <v>0</v>
      </c>
      <c r="AA285" s="5">
        <f>IF(W285&gt;Inputs!$B$34,Inputs!$B$34,Y285)</f>
        <v>0</v>
      </c>
      <c r="AB285" s="5">
        <f>IF(Z285&gt;Inputs!$B$34,Inputs!$B$34,Z285)</f>
        <v>0</v>
      </c>
      <c r="AC285" s="5">
        <f>IF(AA285&gt;Inputs!$B$34,Inputs!$B$34,AA285)</f>
        <v>0</v>
      </c>
      <c r="AD285" s="11">
        <f t="shared" si="28"/>
        <v>0</v>
      </c>
      <c r="AE285" s="11">
        <f t="shared" si="29"/>
        <v>0</v>
      </c>
    </row>
    <row r="286" spans="1:31" x14ac:dyDescent="0.25">
      <c r="A286" s="1">
        <f>'Salary and Rating'!A287</f>
        <v>0</v>
      </c>
      <c r="B286" s="1">
        <f>'Salary and Rating'!B287</f>
        <v>0</v>
      </c>
      <c r="C286" s="13">
        <f>'2013-2014'!AD286</f>
        <v>0</v>
      </c>
      <c r="D286" s="5">
        <v>1</v>
      </c>
      <c r="E286" s="5">
        <v>0</v>
      </c>
      <c r="F286" s="5">
        <v>0</v>
      </c>
      <c r="G286" s="5">
        <v>0</v>
      </c>
      <c r="H286" s="5">
        <v>0</v>
      </c>
      <c r="I286" s="5">
        <f>'Salary and Rating'!L287</f>
        <v>0</v>
      </c>
      <c r="J286" s="5">
        <f>IFERROR(IF(VLOOKUP(I286,Inputs!$A$20:$G$29,3,FALSE)="Stipend Award",VLOOKUP(I286,Inputs!$A$7:$G$16,3,FALSE),0),0)</f>
        <v>0</v>
      </c>
      <c r="K286" s="5">
        <f>IFERROR(IF(VLOOKUP(I286,Inputs!$A$20:$G$29,4,FALSE)="Stipend Award",VLOOKUP(I286,Inputs!$A$7:$G$16,4,FALSE),0),0)</f>
        <v>0</v>
      </c>
      <c r="L286" s="5">
        <f>IFERROR(IF(F286=1,IF(VLOOKUP(I286,Inputs!$A$20:$G$29,5,FALSE)="Stipend Award",VLOOKUP(I286,Inputs!$A$7:$G$16,5,FALSE),0),0),0)</f>
        <v>0</v>
      </c>
      <c r="M286" s="5">
        <f>IFERROR(IF(G286=1,IF(VLOOKUP(I286,Inputs!$A$20:$G$29,6,FALSE)="Stipend Award",VLOOKUP(I286,Inputs!$A$7:$G$16,6,FALSE),0),0),0)</f>
        <v>0</v>
      </c>
      <c r="N286" s="5">
        <f>IFERROR(IF(H286=1,IF(VLOOKUP(I286,Inputs!$A$20:$G$29,7,FALSE)="Stipend Award",VLOOKUP(I286,Inputs!$A$7:$G$16,7,FALSE),0),0),0)</f>
        <v>0</v>
      </c>
      <c r="O286" s="5">
        <f>IFERROR(IF(VLOOKUP(I286,Inputs!$A$20:$G$29,3,FALSE)="Base Increase",VLOOKUP(I286,Inputs!$A$7:$G$16,3,FALSE),0),0)</f>
        <v>0</v>
      </c>
      <c r="P286" s="5">
        <f>IFERROR(IF(VLOOKUP(I286,Inputs!$A$20:$G$29,4,FALSE)="Base Increase",VLOOKUP(I286,Inputs!$A$7:$G$16,4,FALSE),0),0)</f>
        <v>0</v>
      </c>
      <c r="Q286" s="5">
        <f>IFERROR(IF(F286=1,IF(VLOOKUP(I286,Inputs!$A$20:$G$29,5,FALSE)="Base Increase",VLOOKUP(I286,Inputs!$A$7:$G$16,5,FALSE),0),0),0)</f>
        <v>0</v>
      </c>
      <c r="R286" s="5">
        <f>IFERROR(IF(G286=1,IF(VLOOKUP(I286,Inputs!$A$20:$G$29,6,FALSE)="Base Increase",VLOOKUP(I286,Inputs!$A$7:$G$16,6,FALSE),0),0),0)</f>
        <v>0</v>
      </c>
      <c r="S286" s="5">
        <f>IFERROR(IF(H286=1,IF(VLOOKUP(I286,Inputs!$A$20:$G$29,7,FALSE)="Base Increase",VLOOKUP(I286,Inputs!$A$7:$G$16,7,FALSE),0),0),0)</f>
        <v>0</v>
      </c>
      <c r="T286" s="5">
        <f t="shared" si="24"/>
        <v>0</v>
      </c>
      <c r="U286" s="5">
        <f t="shared" si="25"/>
        <v>0</v>
      </c>
      <c r="V286" s="5">
        <f t="shared" si="26"/>
        <v>0</v>
      </c>
      <c r="W286" s="5">
        <f t="shared" si="27"/>
        <v>0</v>
      </c>
      <c r="X286" s="5">
        <f>IF(AND(I286&lt;=4,V286&gt;Inputs!$B$32),MAX(C286,Inputs!$B$32),V286)</f>
        <v>0</v>
      </c>
      <c r="Y286" s="5">
        <f>IF(AND(I286&lt;=4,W286&gt;Inputs!$B$32),MAX(C286,Inputs!$B$32),W286)</f>
        <v>0</v>
      </c>
      <c r="Z286" s="5">
        <f>IF(AND(I286&lt;=7,X286&gt;Inputs!$B$33),MAX(C286,Inputs!$B$33),X286)</f>
        <v>0</v>
      </c>
      <c r="AA286" s="5">
        <f>IF(W286&gt;Inputs!$B$34,Inputs!$B$34,Y286)</f>
        <v>0</v>
      </c>
      <c r="AB286" s="5">
        <f>IF(Z286&gt;Inputs!$B$34,Inputs!$B$34,Z286)</f>
        <v>0</v>
      </c>
      <c r="AC286" s="5">
        <f>IF(AA286&gt;Inputs!$B$34,Inputs!$B$34,AA286)</f>
        <v>0</v>
      </c>
      <c r="AD286" s="11">
        <f t="shared" si="28"/>
        <v>0</v>
      </c>
      <c r="AE286" s="11">
        <f t="shared" si="29"/>
        <v>0</v>
      </c>
    </row>
    <row r="287" spans="1:31" x14ac:dyDescent="0.25">
      <c r="A287" s="1">
        <f>'Salary and Rating'!A288</f>
        <v>0</v>
      </c>
      <c r="B287" s="1">
        <f>'Salary and Rating'!B288</f>
        <v>0</v>
      </c>
      <c r="C287" s="13">
        <f>'2013-2014'!AD287</f>
        <v>0</v>
      </c>
      <c r="D287" s="5">
        <v>1</v>
      </c>
      <c r="E287" s="5">
        <v>0</v>
      </c>
      <c r="F287" s="5">
        <v>0</v>
      </c>
      <c r="G287" s="5">
        <v>0</v>
      </c>
      <c r="H287" s="5">
        <v>0</v>
      </c>
      <c r="I287" s="5">
        <f>'Salary and Rating'!L288</f>
        <v>0</v>
      </c>
      <c r="J287" s="5">
        <f>IFERROR(IF(VLOOKUP(I287,Inputs!$A$20:$G$29,3,FALSE)="Stipend Award",VLOOKUP(I287,Inputs!$A$7:$G$16,3,FALSE),0),0)</f>
        <v>0</v>
      </c>
      <c r="K287" s="5">
        <f>IFERROR(IF(VLOOKUP(I287,Inputs!$A$20:$G$29,4,FALSE)="Stipend Award",VLOOKUP(I287,Inputs!$A$7:$G$16,4,FALSE),0),0)</f>
        <v>0</v>
      </c>
      <c r="L287" s="5">
        <f>IFERROR(IF(F287=1,IF(VLOOKUP(I287,Inputs!$A$20:$G$29,5,FALSE)="Stipend Award",VLOOKUP(I287,Inputs!$A$7:$G$16,5,FALSE),0),0),0)</f>
        <v>0</v>
      </c>
      <c r="M287" s="5">
        <f>IFERROR(IF(G287=1,IF(VLOOKUP(I287,Inputs!$A$20:$G$29,6,FALSE)="Stipend Award",VLOOKUP(I287,Inputs!$A$7:$G$16,6,FALSE),0),0),0)</f>
        <v>0</v>
      </c>
      <c r="N287" s="5">
        <f>IFERROR(IF(H287=1,IF(VLOOKUP(I287,Inputs!$A$20:$G$29,7,FALSE)="Stipend Award",VLOOKUP(I287,Inputs!$A$7:$G$16,7,FALSE),0),0),0)</f>
        <v>0</v>
      </c>
      <c r="O287" s="5">
        <f>IFERROR(IF(VLOOKUP(I287,Inputs!$A$20:$G$29,3,FALSE)="Base Increase",VLOOKUP(I287,Inputs!$A$7:$G$16,3,FALSE),0),0)</f>
        <v>0</v>
      </c>
      <c r="P287" s="5">
        <f>IFERROR(IF(VLOOKUP(I287,Inputs!$A$20:$G$29,4,FALSE)="Base Increase",VLOOKUP(I287,Inputs!$A$7:$G$16,4,FALSE),0),0)</f>
        <v>0</v>
      </c>
      <c r="Q287" s="5">
        <f>IFERROR(IF(F287=1,IF(VLOOKUP(I287,Inputs!$A$20:$G$29,5,FALSE)="Base Increase",VLOOKUP(I287,Inputs!$A$7:$G$16,5,FALSE),0),0),0)</f>
        <v>0</v>
      </c>
      <c r="R287" s="5">
        <f>IFERROR(IF(G287=1,IF(VLOOKUP(I287,Inputs!$A$20:$G$29,6,FALSE)="Base Increase",VLOOKUP(I287,Inputs!$A$7:$G$16,6,FALSE),0),0),0)</f>
        <v>0</v>
      </c>
      <c r="S287" s="5">
        <f>IFERROR(IF(H287=1,IF(VLOOKUP(I287,Inputs!$A$20:$G$29,7,FALSE)="Base Increase",VLOOKUP(I287,Inputs!$A$7:$G$16,7,FALSE),0),0),0)</f>
        <v>0</v>
      </c>
      <c r="T287" s="5">
        <f t="shared" si="24"/>
        <v>0</v>
      </c>
      <c r="U287" s="5">
        <f t="shared" si="25"/>
        <v>0</v>
      </c>
      <c r="V287" s="5">
        <f t="shared" si="26"/>
        <v>0</v>
      </c>
      <c r="W287" s="5">
        <f t="shared" si="27"/>
        <v>0</v>
      </c>
      <c r="X287" s="5">
        <f>IF(AND(I287&lt;=4,V287&gt;Inputs!$B$32),MAX(C287,Inputs!$B$32),V287)</f>
        <v>0</v>
      </c>
      <c r="Y287" s="5">
        <f>IF(AND(I287&lt;=4,W287&gt;Inputs!$B$32),MAX(C287,Inputs!$B$32),W287)</f>
        <v>0</v>
      </c>
      <c r="Z287" s="5">
        <f>IF(AND(I287&lt;=7,X287&gt;Inputs!$B$33),MAX(C287,Inputs!$B$33),X287)</f>
        <v>0</v>
      </c>
      <c r="AA287" s="5">
        <f>IF(W287&gt;Inputs!$B$34,Inputs!$B$34,Y287)</f>
        <v>0</v>
      </c>
      <c r="AB287" s="5">
        <f>IF(Z287&gt;Inputs!$B$34,Inputs!$B$34,Z287)</f>
        <v>0</v>
      </c>
      <c r="AC287" s="5">
        <f>IF(AA287&gt;Inputs!$B$34,Inputs!$B$34,AA287)</f>
        <v>0</v>
      </c>
      <c r="AD287" s="11">
        <f t="shared" si="28"/>
        <v>0</v>
      </c>
      <c r="AE287" s="11">
        <f t="shared" si="29"/>
        <v>0</v>
      </c>
    </row>
    <row r="288" spans="1:31" x14ac:dyDescent="0.25">
      <c r="A288" s="1">
        <f>'Salary and Rating'!A289</f>
        <v>0</v>
      </c>
      <c r="B288" s="1">
        <f>'Salary and Rating'!B289</f>
        <v>0</v>
      </c>
      <c r="C288" s="13">
        <f>'2013-2014'!AD288</f>
        <v>0</v>
      </c>
      <c r="D288" s="5">
        <v>1</v>
      </c>
      <c r="E288" s="5">
        <v>0</v>
      </c>
      <c r="F288" s="5">
        <v>0</v>
      </c>
      <c r="G288" s="5">
        <v>0</v>
      </c>
      <c r="H288" s="5">
        <v>0</v>
      </c>
      <c r="I288" s="5">
        <f>'Salary and Rating'!L289</f>
        <v>0</v>
      </c>
      <c r="J288" s="5">
        <f>IFERROR(IF(VLOOKUP(I288,Inputs!$A$20:$G$29,3,FALSE)="Stipend Award",VLOOKUP(I288,Inputs!$A$7:$G$16,3,FALSE),0),0)</f>
        <v>0</v>
      </c>
      <c r="K288" s="5">
        <f>IFERROR(IF(VLOOKUP(I288,Inputs!$A$20:$G$29,4,FALSE)="Stipend Award",VLOOKUP(I288,Inputs!$A$7:$G$16,4,FALSE),0),0)</f>
        <v>0</v>
      </c>
      <c r="L288" s="5">
        <f>IFERROR(IF(F288=1,IF(VLOOKUP(I288,Inputs!$A$20:$G$29,5,FALSE)="Stipend Award",VLOOKUP(I288,Inputs!$A$7:$G$16,5,FALSE),0),0),0)</f>
        <v>0</v>
      </c>
      <c r="M288" s="5">
        <f>IFERROR(IF(G288=1,IF(VLOOKUP(I288,Inputs!$A$20:$G$29,6,FALSE)="Stipend Award",VLOOKUP(I288,Inputs!$A$7:$G$16,6,FALSE),0),0),0)</f>
        <v>0</v>
      </c>
      <c r="N288" s="5">
        <f>IFERROR(IF(H288=1,IF(VLOOKUP(I288,Inputs!$A$20:$G$29,7,FALSE)="Stipend Award",VLOOKUP(I288,Inputs!$A$7:$G$16,7,FALSE),0),0),0)</f>
        <v>0</v>
      </c>
      <c r="O288" s="5">
        <f>IFERROR(IF(VLOOKUP(I288,Inputs!$A$20:$G$29,3,FALSE)="Base Increase",VLOOKUP(I288,Inputs!$A$7:$G$16,3,FALSE),0),0)</f>
        <v>0</v>
      </c>
      <c r="P288" s="5">
        <f>IFERROR(IF(VLOOKUP(I288,Inputs!$A$20:$G$29,4,FALSE)="Base Increase",VLOOKUP(I288,Inputs!$A$7:$G$16,4,FALSE),0),0)</f>
        <v>0</v>
      </c>
      <c r="Q288" s="5">
        <f>IFERROR(IF(F288=1,IF(VLOOKUP(I288,Inputs!$A$20:$G$29,5,FALSE)="Base Increase",VLOOKUP(I288,Inputs!$A$7:$G$16,5,FALSE),0),0),0)</f>
        <v>0</v>
      </c>
      <c r="R288" s="5">
        <f>IFERROR(IF(G288=1,IF(VLOOKUP(I288,Inputs!$A$20:$G$29,6,FALSE)="Base Increase",VLOOKUP(I288,Inputs!$A$7:$G$16,6,FALSE),0),0),0)</f>
        <v>0</v>
      </c>
      <c r="S288" s="5">
        <f>IFERROR(IF(H288=1,IF(VLOOKUP(I288,Inputs!$A$20:$G$29,7,FALSE)="Base Increase",VLOOKUP(I288,Inputs!$A$7:$G$16,7,FALSE),0),0),0)</f>
        <v>0</v>
      </c>
      <c r="T288" s="5">
        <f t="shared" si="24"/>
        <v>0</v>
      </c>
      <c r="U288" s="5">
        <f t="shared" si="25"/>
        <v>0</v>
      </c>
      <c r="V288" s="5">
        <f t="shared" si="26"/>
        <v>0</v>
      </c>
      <c r="W288" s="5">
        <f t="shared" si="27"/>
        <v>0</v>
      </c>
      <c r="X288" s="5">
        <f>IF(AND(I288&lt;=4,V288&gt;Inputs!$B$32),MAX(C288,Inputs!$B$32),V288)</f>
        <v>0</v>
      </c>
      <c r="Y288" s="5">
        <f>IF(AND(I288&lt;=4,W288&gt;Inputs!$B$32),MAX(C288,Inputs!$B$32),W288)</f>
        <v>0</v>
      </c>
      <c r="Z288" s="5">
        <f>IF(AND(I288&lt;=7,X288&gt;Inputs!$B$33),MAX(C288,Inputs!$B$33),X288)</f>
        <v>0</v>
      </c>
      <c r="AA288" s="5">
        <f>IF(W288&gt;Inputs!$B$34,Inputs!$B$34,Y288)</f>
        <v>0</v>
      </c>
      <c r="AB288" s="5">
        <f>IF(Z288&gt;Inputs!$B$34,Inputs!$B$34,Z288)</f>
        <v>0</v>
      </c>
      <c r="AC288" s="5">
        <f>IF(AA288&gt;Inputs!$B$34,Inputs!$B$34,AA288)</f>
        <v>0</v>
      </c>
      <c r="AD288" s="11">
        <f t="shared" si="28"/>
        <v>0</v>
      </c>
      <c r="AE288" s="11">
        <f t="shared" si="29"/>
        <v>0</v>
      </c>
    </row>
    <row r="289" spans="1:31" x14ac:dyDescent="0.25">
      <c r="A289" s="1">
        <f>'Salary and Rating'!A290</f>
        <v>0</v>
      </c>
      <c r="B289" s="1">
        <f>'Salary and Rating'!B290</f>
        <v>0</v>
      </c>
      <c r="C289" s="13">
        <f>'2013-2014'!AD289</f>
        <v>0</v>
      </c>
      <c r="D289" s="5">
        <v>1</v>
      </c>
      <c r="E289" s="5">
        <v>0</v>
      </c>
      <c r="F289" s="5">
        <v>0</v>
      </c>
      <c r="G289" s="5">
        <v>0</v>
      </c>
      <c r="H289" s="5">
        <v>0</v>
      </c>
      <c r="I289" s="5">
        <f>'Salary and Rating'!L290</f>
        <v>0</v>
      </c>
      <c r="J289" s="5">
        <f>IFERROR(IF(VLOOKUP(I289,Inputs!$A$20:$G$29,3,FALSE)="Stipend Award",VLOOKUP(I289,Inputs!$A$7:$G$16,3,FALSE),0),0)</f>
        <v>0</v>
      </c>
      <c r="K289" s="5">
        <f>IFERROR(IF(VLOOKUP(I289,Inputs!$A$20:$G$29,4,FALSE)="Stipend Award",VLOOKUP(I289,Inputs!$A$7:$G$16,4,FALSE),0),0)</f>
        <v>0</v>
      </c>
      <c r="L289" s="5">
        <f>IFERROR(IF(F289=1,IF(VLOOKUP(I289,Inputs!$A$20:$G$29,5,FALSE)="Stipend Award",VLOOKUP(I289,Inputs!$A$7:$G$16,5,FALSE),0),0),0)</f>
        <v>0</v>
      </c>
      <c r="M289" s="5">
        <f>IFERROR(IF(G289=1,IF(VLOOKUP(I289,Inputs!$A$20:$G$29,6,FALSE)="Stipend Award",VLOOKUP(I289,Inputs!$A$7:$G$16,6,FALSE),0),0),0)</f>
        <v>0</v>
      </c>
      <c r="N289" s="5">
        <f>IFERROR(IF(H289=1,IF(VLOOKUP(I289,Inputs!$A$20:$G$29,7,FALSE)="Stipend Award",VLOOKUP(I289,Inputs!$A$7:$G$16,7,FALSE),0),0),0)</f>
        <v>0</v>
      </c>
      <c r="O289" s="5">
        <f>IFERROR(IF(VLOOKUP(I289,Inputs!$A$20:$G$29,3,FALSE)="Base Increase",VLOOKUP(I289,Inputs!$A$7:$G$16,3,FALSE),0),0)</f>
        <v>0</v>
      </c>
      <c r="P289" s="5">
        <f>IFERROR(IF(VLOOKUP(I289,Inputs!$A$20:$G$29,4,FALSE)="Base Increase",VLOOKUP(I289,Inputs!$A$7:$G$16,4,FALSE),0),0)</f>
        <v>0</v>
      </c>
      <c r="Q289" s="5">
        <f>IFERROR(IF(F289=1,IF(VLOOKUP(I289,Inputs!$A$20:$G$29,5,FALSE)="Base Increase",VLOOKUP(I289,Inputs!$A$7:$G$16,5,FALSE),0),0),0)</f>
        <v>0</v>
      </c>
      <c r="R289" s="5">
        <f>IFERROR(IF(G289=1,IF(VLOOKUP(I289,Inputs!$A$20:$G$29,6,FALSE)="Base Increase",VLOOKUP(I289,Inputs!$A$7:$G$16,6,FALSE),0),0),0)</f>
        <v>0</v>
      </c>
      <c r="S289" s="5">
        <f>IFERROR(IF(H289=1,IF(VLOOKUP(I289,Inputs!$A$20:$G$29,7,FALSE)="Base Increase",VLOOKUP(I289,Inputs!$A$7:$G$16,7,FALSE),0),0),0)</f>
        <v>0</v>
      </c>
      <c r="T289" s="5">
        <f t="shared" si="24"/>
        <v>0</v>
      </c>
      <c r="U289" s="5">
        <f t="shared" si="25"/>
        <v>0</v>
      </c>
      <c r="V289" s="5">
        <f t="shared" si="26"/>
        <v>0</v>
      </c>
      <c r="W289" s="5">
        <f t="shared" si="27"/>
        <v>0</v>
      </c>
      <c r="X289" s="5">
        <f>IF(AND(I289&lt;=4,V289&gt;Inputs!$B$32),MAX(C289,Inputs!$B$32),V289)</f>
        <v>0</v>
      </c>
      <c r="Y289" s="5">
        <f>IF(AND(I289&lt;=4,W289&gt;Inputs!$B$32),MAX(C289,Inputs!$B$32),W289)</f>
        <v>0</v>
      </c>
      <c r="Z289" s="5">
        <f>IF(AND(I289&lt;=7,X289&gt;Inputs!$B$33),MAX(C289,Inputs!$B$33),X289)</f>
        <v>0</v>
      </c>
      <c r="AA289" s="5">
        <f>IF(W289&gt;Inputs!$B$34,Inputs!$B$34,Y289)</f>
        <v>0</v>
      </c>
      <c r="AB289" s="5">
        <f>IF(Z289&gt;Inputs!$B$34,Inputs!$B$34,Z289)</f>
        <v>0</v>
      </c>
      <c r="AC289" s="5">
        <f>IF(AA289&gt;Inputs!$B$34,Inputs!$B$34,AA289)</f>
        <v>0</v>
      </c>
      <c r="AD289" s="11">
        <f t="shared" si="28"/>
        <v>0</v>
      </c>
      <c r="AE289" s="11">
        <f t="shared" si="29"/>
        <v>0</v>
      </c>
    </row>
    <row r="290" spans="1:31" x14ac:dyDescent="0.25">
      <c r="A290" s="1">
        <f>'Salary and Rating'!A291</f>
        <v>0</v>
      </c>
      <c r="B290" s="1">
        <f>'Salary and Rating'!B291</f>
        <v>0</v>
      </c>
      <c r="C290" s="13">
        <f>'2013-2014'!AD290</f>
        <v>0</v>
      </c>
      <c r="D290" s="5">
        <v>1</v>
      </c>
      <c r="E290" s="5">
        <v>0</v>
      </c>
      <c r="F290" s="5">
        <v>0</v>
      </c>
      <c r="G290" s="5">
        <v>0</v>
      </c>
      <c r="H290" s="5">
        <v>0</v>
      </c>
      <c r="I290" s="5">
        <f>'Salary and Rating'!L291</f>
        <v>0</v>
      </c>
      <c r="J290" s="5">
        <f>IFERROR(IF(VLOOKUP(I290,Inputs!$A$20:$G$29,3,FALSE)="Stipend Award",VLOOKUP(I290,Inputs!$A$7:$G$16,3,FALSE),0),0)</f>
        <v>0</v>
      </c>
      <c r="K290" s="5">
        <f>IFERROR(IF(VLOOKUP(I290,Inputs!$A$20:$G$29,4,FALSE)="Stipend Award",VLOOKUP(I290,Inputs!$A$7:$G$16,4,FALSE),0),0)</f>
        <v>0</v>
      </c>
      <c r="L290" s="5">
        <f>IFERROR(IF(F290=1,IF(VLOOKUP(I290,Inputs!$A$20:$G$29,5,FALSE)="Stipend Award",VLOOKUP(I290,Inputs!$A$7:$G$16,5,FALSE),0),0),0)</f>
        <v>0</v>
      </c>
      <c r="M290" s="5">
        <f>IFERROR(IF(G290=1,IF(VLOOKUP(I290,Inputs!$A$20:$G$29,6,FALSE)="Stipend Award",VLOOKUP(I290,Inputs!$A$7:$G$16,6,FALSE),0),0),0)</f>
        <v>0</v>
      </c>
      <c r="N290" s="5">
        <f>IFERROR(IF(H290=1,IF(VLOOKUP(I290,Inputs!$A$20:$G$29,7,FALSE)="Stipend Award",VLOOKUP(I290,Inputs!$A$7:$G$16,7,FALSE),0),0),0)</f>
        <v>0</v>
      </c>
      <c r="O290" s="5">
        <f>IFERROR(IF(VLOOKUP(I290,Inputs!$A$20:$G$29,3,FALSE)="Base Increase",VLOOKUP(I290,Inputs!$A$7:$G$16,3,FALSE),0),0)</f>
        <v>0</v>
      </c>
      <c r="P290" s="5">
        <f>IFERROR(IF(VLOOKUP(I290,Inputs!$A$20:$G$29,4,FALSE)="Base Increase",VLOOKUP(I290,Inputs!$A$7:$G$16,4,FALSE),0),0)</f>
        <v>0</v>
      </c>
      <c r="Q290" s="5">
        <f>IFERROR(IF(F290=1,IF(VLOOKUP(I290,Inputs!$A$20:$G$29,5,FALSE)="Base Increase",VLOOKUP(I290,Inputs!$A$7:$G$16,5,FALSE),0),0),0)</f>
        <v>0</v>
      </c>
      <c r="R290" s="5">
        <f>IFERROR(IF(G290=1,IF(VLOOKUP(I290,Inputs!$A$20:$G$29,6,FALSE)="Base Increase",VLOOKUP(I290,Inputs!$A$7:$G$16,6,FALSE),0),0),0)</f>
        <v>0</v>
      </c>
      <c r="S290" s="5">
        <f>IFERROR(IF(H290=1,IF(VLOOKUP(I290,Inputs!$A$20:$G$29,7,FALSE)="Base Increase",VLOOKUP(I290,Inputs!$A$7:$G$16,7,FALSE),0),0),0)</f>
        <v>0</v>
      </c>
      <c r="T290" s="5">
        <f t="shared" si="24"/>
        <v>0</v>
      </c>
      <c r="U290" s="5">
        <f t="shared" si="25"/>
        <v>0</v>
      </c>
      <c r="V290" s="5">
        <f t="shared" si="26"/>
        <v>0</v>
      </c>
      <c r="W290" s="5">
        <f t="shared" si="27"/>
        <v>0</v>
      </c>
      <c r="X290" s="5">
        <f>IF(AND(I290&lt;=4,V290&gt;Inputs!$B$32),MAX(C290,Inputs!$B$32),V290)</f>
        <v>0</v>
      </c>
      <c r="Y290" s="5">
        <f>IF(AND(I290&lt;=4,W290&gt;Inputs!$B$32),MAX(C290,Inputs!$B$32),W290)</f>
        <v>0</v>
      </c>
      <c r="Z290" s="5">
        <f>IF(AND(I290&lt;=7,X290&gt;Inputs!$B$33),MAX(C290,Inputs!$B$33),X290)</f>
        <v>0</v>
      </c>
      <c r="AA290" s="5">
        <f>IF(W290&gt;Inputs!$B$34,Inputs!$B$34,Y290)</f>
        <v>0</v>
      </c>
      <c r="AB290" s="5">
        <f>IF(Z290&gt;Inputs!$B$34,Inputs!$B$34,Z290)</f>
        <v>0</v>
      </c>
      <c r="AC290" s="5">
        <f>IF(AA290&gt;Inputs!$B$34,Inputs!$B$34,AA290)</f>
        <v>0</v>
      </c>
      <c r="AD290" s="11">
        <f t="shared" si="28"/>
        <v>0</v>
      </c>
      <c r="AE290" s="11">
        <f t="shared" si="29"/>
        <v>0</v>
      </c>
    </row>
    <row r="291" spans="1:31" x14ac:dyDescent="0.25">
      <c r="A291" s="1">
        <f>'Salary and Rating'!A292</f>
        <v>0</v>
      </c>
      <c r="B291" s="1">
        <f>'Salary and Rating'!B292</f>
        <v>0</v>
      </c>
      <c r="C291" s="13">
        <f>'2013-2014'!AD291</f>
        <v>0</v>
      </c>
      <c r="D291" s="5">
        <v>1</v>
      </c>
      <c r="E291" s="5">
        <v>0</v>
      </c>
      <c r="F291" s="5">
        <v>0</v>
      </c>
      <c r="G291" s="5">
        <v>0</v>
      </c>
      <c r="H291" s="5">
        <v>0</v>
      </c>
      <c r="I291" s="5">
        <f>'Salary and Rating'!L292</f>
        <v>0</v>
      </c>
      <c r="J291" s="5">
        <f>IFERROR(IF(VLOOKUP(I291,Inputs!$A$20:$G$29,3,FALSE)="Stipend Award",VLOOKUP(I291,Inputs!$A$7:$G$16,3,FALSE),0),0)</f>
        <v>0</v>
      </c>
      <c r="K291" s="5">
        <f>IFERROR(IF(VLOOKUP(I291,Inputs!$A$20:$G$29,4,FALSE)="Stipend Award",VLOOKUP(I291,Inputs!$A$7:$G$16,4,FALSE),0),0)</f>
        <v>0</v>
      </c>
      <c r="L291" s="5">
        <f>IFERROR(IF(F291=1,IF(VLOOKUP(I291,Inputs!$A$20:$G$29,5,FALSE)="Stipend Award",VLOOKUP(I291,Inputs!$A$7:$G$16,5,FALSE),0),0),0)</f>
        <v>0</v>
      </c>
      <c r="M291" s="5">
        <f>IFERROR(IF(G291=1,IF(VLOOKUP(I291,Inputs!$A$20:$G$29,6,FALSE)="Stipend Award",VLOOKUP(I291,Inputs!$A$7:$G$16,6,FALSE),0),0),0)</f>
        <v>0</v>
      </c>
      <c r="N291" s="5">
        <f>IFERROR(IF(H291=1,IF(VLOOKUP(I291,Inputs!$A$20:$G$29,7,FALSE)="Stipend Award",VLOOKUP(I291,Inputs!$A$7:$G$16,7,FALSE),0),0),0)</f>
        <v>0</v>
      </c>
      <c r="O291" s="5">
        <f>IFERROR(IF(VLOOKUP(I291,Inputs!$A$20:$G$29,3,FALSE)="Base Increase",VLOOKUP(I291,Inputs!$A$7:$G$16,3,FALSE),0),0)</f>
        <v>0</v>
      </c>
      <c r="P291" s="5">
        <f>IFERROR(IF(VLOOKUP(I291,Inputs!$A$20:$G$29,4,FALSE)="Base Increase",VLOOKUP(I291,Inputs!$A$7:$G$16,4,FALSE),0),0)</f>
        <v>0</v>
      </c>
      <c r="Q291" s="5">
        <f>IFERROR(IF(F291=1,IF(VLOOKUP(I291,Inputs!$A$20:$G$29,5,FALSE)="Base Increase",VLOOKUP(I291,Inputs!$A$7:$G$16,5,FALSE),0),0),0)</f>
        <v>0</v>
      </c>
      <c r="R291" s="5">
        <f>IFERROR(IF(G291=1,IF(VLOOKUP(I291,Inputs!$A$20:$G$29,6,FALSE)="Base Increase",VLOOKUP(I291,Inputs!$A$7:$G$16,6,FALSE),0),0),0)</f>
        <v>0</v>
      </c>
      <c r="S291" s="5">
        <f>IFERROR(IF(H291=1,IF(VLOOKUP(I291,Inputs!$A$20:$G$29,7,FALSE)="Base Increase",VLOOKUP(I291,Inputs!$A$7:$G$16,7,FALSE),0),0),0)</f>
        <v>0</v>
      </c>
      <c r="T291" s="5">
        <f t="shared" si="24"/>
        <v>0</v>
      </c>
      <c r="U291" s="5">
        <f t="shared" si="25"/>
        <v>0</v>
      </c>
      <c r="V291" s="5">
        <f t="shared" si="26"/>
        <v>0</v>
      </c>
      <c r="W291" s="5">
        <f t="shared" si="27"/>
        <v>0</v>
      </c>
      <c r="X291" s="5">
        <f>IF(AND(I291&lt;=4,V291&gt;Inputs!$B$32),MAX(C291,Inputs!$B$32),V291)</f>
        <v>0</v>
      </c>
      <c r="Y291" s="5">
        <f>IF(AND(I291&lt;=4,W291&gt;Inputs!$B$32),MAX(C291,Inputs!$B$32),W291)</f>
        <v>0</v>
      </c>
      <c r="Z291" s="5">
        <f>IF(AND(I291&lt;=7,X291&gt;Inputs!$B$33),MAX(C291,Inputs!$B$33),X291)</f>
        <v>0</v>
      </c>
      <c r="AA291" s="5">
        <f>IF(W291&gt;Inputs!$B$34,Inputs!$B$34,Y291)</f>
        <v>0</v>
      </c>
      <c r="AB291" s="5">
        <f>IF(Z291&gt;Inputs!$B$34,Inputs!$B$34,Z291)</f>
        <v>0</v>
      </c>
      <c r="AC291" s="5">
        <f>IF(AA291&gt;Inputs!$B$34,Inputs!$B$34,AA291)</f>
        <v>0</v>
      </c>
      <c r="AD291" s="11">
        <f t="shared" si="28"/>
        <v>0</v>
      </c>
      <c r="AE291" s="11">
        <f t="shared" si="29"/>
        <v>0</v>
      </c>
    </row>
    <row r="292" spans="1:31" x14ac:dyDescent="0.25">
      <c r="A292" s="1">
        <f>'Salary and Rating'!A293</f>
        <v>0</v>
      </c>
      <c r="B292" s="1">
        <f>'Salary and Rating'!B293</f>
        <v>0</v>
      </c>
      <c r="C292" s="13">
        <f>'2013-2014'!AD292</f>
        <v>0</v>
      </c>
      <c r="D292" s="5">
        <v>1</v>
      </c>
      <c r="E292" s="5">
        <v>0</v>
      </c>
      <c r="F292" s="5">
        <v>0</v>
      </c>
      <c r="G292" s="5">
        <v>0</v>
      </c>
      <c r="H292" s="5">
        <v>0</v>
      </c>
      <c r="I292" s="5">
        <f>'Salary and Rating'!L293</f>
        <v>0</v>
      </c>
      <c r="J292" s="5">
        <f>IFERROR(IF(VLOOKUP(I292,Inputs!$A$20:$G$29,3,FALSE)="Stipend Award",VLOOKUP(I292,Inputs!$A$7:$G$16,3,FALSE),0),0)</f>
        <v>0</v>
      </c>
      <c r="K292" s="5">
        <f>IFERROR(IF(VLOOKUP(I292,Inputs!$A$20:$G$29,4,FALSE)="Stipend Award",VLOOKUP(I292,Inputs!$A$7:$G$16,4,FALSE),0),0)</f>
        <v>0</v>
      </c>
      <c r="L292" s="5">
        <f>IFERROR(IF(F292=1,IF(VLOOKUP(I292,Inputs!$A$20:$G$29,5,FALSE)="Stipend Award",VLOOKUP(I292,Inputs!$A$7:$G$16,5,FALSE),0),0),0)</f>
        <v>0</v>
      </c>
      <c r="M292" s="5">
        <f>IFERROR(IF(G292=1,IF(VLOOKUP(I292,Inputs!$A$20:$G$29,6,FALSE)="Stipend Award",VLOOKUP(I292,Inputs!$A$7:$G$16,6,FALSE),0),0),0)</f>
        <v>0</v>
      </c>
      <c r="N292" s="5">
        <f>IFERROR(IF(H292=1,IF(VLOOKUP(I292,Inputs!$A$20:$G$29,7,FALSE)="Stipend Award",VLOOKUP(I292,Inputs!$A$7:$G$16,7,FALSE),0),0),0)</f>
        <v>0</v>
      </c>
      <c r="O292" s="5">
        <f>IFERROR(IF(VLOOKUP(I292,Inputs!$A$20:$G$29,3,FALSE)="Base Increase",VLOOKUP(I292,Inputs!$A$7:$G$16,3,FALSE),0),0)</f>
        <v>0</v>
      </c>
      <c r="P292" s="5">
        <f>IFERROR(IF(VLOOKUP(I292,Inputs!$A$20:$G$29,4,FALSE)="Base Increase",VLOOKUP(I292,Inputs!$A$7:$G$16,4,FALSE),0),0)</f>
        <v>0</v>
      </c>
      <c r="Q292" s="5">
        <f>IFERROR(IF(F292=1,IF(VLOOKUP(I292,Inputs!$A$20:$G$29,5,FALSE)="Base Increase",VLOOKUP(I292,Inputs!$A$7:$G$16,5,FALSE),0),0),0)</f>
        <v>0</v>
      </c>
      <c r="R292" s="5">
        <f>IFERROR(IF(G292=1,IF(VLOOKUP(I292,Inputs!$A$20:$G$29,6,FALSE)="Base Increase",VLOOKUP(I292,Inputs!$A$7:$G$16,6,FALSE),0),0),0)</f>
        <v>0</v>
      </c>
      <c r="S292" s="5">
        <f>IFERROR(IF(H292=1,IF(VLOOKUP(I292,Inputs!$A$20:$G$29,7,FALSE)="Base Increase",VLOOKUP(I292,Inputs!$A$7:$G$16,7,FALSE),0),0),0)</f>
        <v>0</v>
      </c>
      <c r="T292" s="5">
        <f t="shared" si="24"/>
        <v>0</v>
      </c>
      <c r="U292" s="5">
        <f t="shared" si="25"/>
        <v>0</v>
      </c>
      <c r="V292" s="5">
        <f t="shared" si="26"/>
        <v>0</v>
      </c>
      <c r="W292" s="5">
        <f t="shared" si="27"/>
        <v>0</v>
      </c>
      <c r="X292" s="5">
        <f>IF(AND(I292&lt;=4,V292&gt;Inputs!$B$32),MAX(C292,Inputs!$B$32),V292)</f>
        <v>0</v>
      </c>
      <c r="Y292" s="5">
        <f>IF(AND(I292&lt;=4,W292&gt;Inputs!$B$32),MAX(C292,Inputs!$B$32),W292)</f>
        <v>0</v>
      </c>
      <c r="Z292" s="5">
        <f>IF(AND(I292&lt;=7,X292&gt;Inputs!$B$33),MAX(C292,Inputs!$B$33),X292)</f>
        <v>0</v>
      </c>
      <c r="AA292" s="5">
        <f>IF(W292&gt;Inputs!$B$34,Inputs!$B$34,Y292)</f>
        <v>0</v>
      </c>
      <c r="AB292" s="5">
        <f>IF(Z292&gt;Inputs!$B$34,Inputs!$B$34,Z292)</f>
        <v>0</v>
      </c>
      <c r="AC292" s="5">
        <f>IF(AA292&gt;Inputs!$B$34,Inputs!$B$34,AA292)</f>
        <v>0</v>
      </c>
      <c r="AD292" s="11">
        <f t="shared" si="28"/>
        <v>0</v>
      </c>
      <c r="AE292" s="11">
        <f t="shared" si="29"/>
        <v>0</v>
      </c>
    </row>
    <row r="293" spans="1:31" x14ac:dyDescent="0.25">
      <c r="A293" s="1">
        <f>'Salary and Rating'!A294</f>
        <v>0</v>
      </c>
      <c r="B293" s="1">
        <f>'Salary and Rating'!B294</f>
        <v>0</v>
      </c>
      <c r="C293" s="13">
        <f>'2013-2014'!AD293</f>
        <v>0</v>
      </c>
      <c r="D293" s="5">
        <v>1</v>
      </c>
      <c r="E293" s="5">
        <v>0</v>
      </c>
      <c r="F293" s="5">
        <v>0</v>
      </c>
      <c r="G293" s="5">
        <v>0</v>
      </c>
      <c r="H293" s="5">
        <v>0</v>
      </c>
      <c r="I293" s="5">
        <f>'Salary and Rating'!L294</f>
        <v>0</v>
      </c>
      <c r="J293" s="5">
        <f>IFERROR(IF(VLOOKUP(I293,Inputs!$A$20:$G$29,3,FALSE)="Stipend Award",VLOOKUP(I293,Inputs!$A$7:$G$16,3,FALSE),0),0)</f>
        <v>0</v>
      </c>
      <c r="K293" s="5">
        <f>IFERROR(IF(VLOOKUP(I293,Inputs!$A$20:$G$29,4,FALSE)="Stipend Award",VLOOKUP(I293,Inputs!$A$7:$G$16,4,FALSE),0),0)</f>
        <v>0</v>
      </c>
      <c r="L293" s="5">
        <f>IFERROR(IF(F293=1,IF(VLOOKUP(I293,Inputs!$A$20:$G$29,5,FALSE)="Stipend Award",VLOOKUP(I293,Inputs!$A$7:$G$16,5,FALSE),0),0),0)</f>
        <v>0</v>
      </c>
      <c r="M293" s="5">
        <f>IFERROR(IF(G293=1,IF(VLOOKUP(I293,Inputs!$A$20:$G$29,6,FALSE)="Stipend Award",VLOOKUP(I293,Inputs!$A$7:$G$16,6,FALSE),0),0),0)</f>
        <v>0</v>
      </c>
      <c r="N293" s="5">
        <f>IFERROR(IF(H293=1,IF(VLOOKUP(I293,Inputs!$A$20:$G$29,7,FALSE)="Stipend Award",VLOOKUP(I293,Inputs!$A$7:$G$16,7,FALSE),0),0),0)</f>
        <v>0</v>
      </c>
      <c r="O293" s="5">
        <f>IFERROR(IF(VLOOKUP(I293,Inputs!$A$20:$G$29,3,FALSE)="Base Increase",VLOOKUP(I293,Inputs!$A$7:$G$16,3,FALSE),0),0)</f>
        <v>0</v>
      </c>
      <c r="P293" s="5">
        <f>IFERROR(IF(VLOOKUP(I293,Inputs!$A$20:$G$29,4,FALSE)="Base Increase",VLOOKUP(I293,Inputs!$A$7:$G$16,4,FALSE),0),0)</f>
        <v>0</v>
      </c>
      <c r="Q293" s="5">
        <f>IFERROR(IF(F293=1,IF(VLOOKUP(I293,Inputs!$A$20:$G$29,5,FALSE)="Base Increase",VLOOKUP(I293,Inputs!$A$7:$G$16,5,FALSE),0),0),0)</f>
        <v>0</v>
      </c>
      <c r="R293" s="5">
        <f>IFERROR(IF(G293=1,IF(VLOOKUP(I293,Inputs!$A$20:$G$29,6,FALSE)="Base Increase",VLOOKUP(I293,Inputs!$A$7:$G$16,6,FALSE),0),0),0)</f>
        <v>0</v>
      </c>
      <c r="S293" s="5">
        <f>IFERROR(IF(H293=1,IF(VLOOKUP(I293,Inputs!$A$20:$G$29,7,FALSE)="Base Increase",VLOOKUP(I293,Inputs!$A$7:$G$16,7,FALSE),0),0),0)</f>
        <v>0</v>
      </c>
      <c r="T293" s="5">
        <f t="shared" si="24"/>
        <v>0</v>
      </c>
      <c r="U293" s="5">
        <f t="shared" si="25"/>
        <v>0</v>
      </c>
      <c r="V293" s="5">
        <f t="shared" si="26"/>
        <v>0</v>
      </c>
      <c r="W293" s="5">
        <f t="shared" si="27"/>
        <v>0</v>
      </c>
      <c r="X293" s="5">
        <f>IF(AND(I293&lt;=4,V293&gt;Inputs!$B$32),MAX(C293,Inputs!$B$32),V293)</f>
        <v>0</v>
      </c>
      <c r="Y293" s="5">
        <f>IF(AND(I293&lt;=4,W293&gt;Inputs!$B$32),MAX(C293,Inputs!$B$32),W293)</f>
        <v>0</v>
      </c>
      <c r="Z293" s="5">
        <f>IF(AND(I293&lt;=7,X293&gt;Inputs!$B$33),MAX(C293,Inputs!$B$33),X293)</f>
        <v>0</v>
      </c>
      <c r="AA293" s="5">
        <f>IF(W293&gt;Inputs!$B$34,Inputs!$B$34,Y293)</f>
        <v>0</v>
      </c>
      <c r="AB293" s="5">
        <f>IF(Z293&gt;Inputs!$B$34,Inputs!$B$34,Z293)</f>
        <v>0</v>
      </c>
      <c r="AC293" s="5">
        <f>IF(AA293&gt;Inputs!$B$34,Inputs!$B$34,AA293)</f>
        <v>0</v>
      </c>
      <c r="AD293" s="11">
        <f t="shared" si="28"/>
        <v>0</v>
      </c>
      <c r="AE293" s="11">
        <f t="shared" si="29"/>
        <v>0</v>
      </c>
    </row>
    <row r="294" spans="1:31" x14ac:dyDescent="0.25">
      <c r="A294" s="1">
        <f>'Salary and Rating'!A295</f>
        <v>0</v>
      </c>
      <c r="B294" s="1">
        <f>'Salary and Rating'!B295</f>
        <v>0</v>
      </c>
      <c r="C294" s="13">
        <f>'2013-2014'!AD294</f>
        <v>0</v>
      </c>
      <c r="D294" s="5">
        <v>1</v>
      </c>
      <c r="E294" s="5">
        <v>0</v>
      </c>
      <c r="F294" s="5">
        <v>0</v>
      </c>
      <c r="G294" s="5">
        <v>0</v>
      </c>
      <c r="H294" s="5">
        <v>0</v>
      </c>
      <c r="I294" s="5">
        <f>'Salary and Rating'!L295</f>
        <v>0</v>
      </c>
      <c r="J294" s="5">
        <f>IFERROR(IF(VLOOKUP(I294,Inputs!$A$20:$G$29,3,FALSE)="Stipend Award",VLOOKUP(I294,Inputs!$A$7:$G$16,3,FALSE),0),0)</f>
        <v>0</v>
      </c>
      <c r="K294" s="5">
        <f>IFERROR(IF(VLOOKUP(I294,Inputs!$A$20:$G$29,4,FALSE)="Stipend Award",VLOOKUP(I294,Inputs!$A$7:$G$16,4,FALSE),0),0)</f>
        <v>0</v>
      </c>
      <c r="L294" s="5">
        <f>IFERROR(IF(F294=1,IF(VLOOKUP(I294,Inputs!$A$20:$G$29,5,FALSE)="Stipend Award",VLOOKUP(I294,Inputs!$A$7:$G$16,5,FALSE),0),0),0)</f>
        <v>0</v>
      </c>
      <c r="M294" s="5">
        <f>IFERROR(IF(G294=1,IF(VLOOKUP(I294,Inputs!$A$20:$G$29,6,FALSE)="Stipend Award",VLOOKUP(I294,Inputs!$A$7:$G$16,6,FALSE),0),0),0)</f>
        <v>0</v>
      </c>
      <c r="N294" s="5">
        <f>IFERROR(IF(H294=1,IF(VLOOKUP(I294,Inputs!$A$20:$G$29,7,FALSE)="Stipend Award",VLOOKUP(I294,Inputs!$A$7:$G$16,7,FALSE),0),0),0)</f>
        <v>0</v>
      </c>
      <c r="O294" s="5">
        <f>IFERROR(IF(VLOOKUP(I294,Inputs!$A$20:$G$29,3,FALSE)="Base Increase",VLOOKUP(I294,Inputs!$A$7:$G$16,3,FALSE),0),0)</f>
        <v>0</v>
      </c>
      <c r="P294" s="5">
        <f>IFERROR(IF(VLOOKUP(I294,Inputs!$A$20:$G$29,4,FALSE)="Base Increase",VLOOKUP(I294,Inputs!$A$7:$G$16,4,FALSE),0),0)</f>
        <v>0</v>
      </c>
      <c r="Q294" s="5">
        <f>IFERROR(IF(F294=1,IF(VLOOKUP(I294,Inputs!$A$20:$G$29,5,FALSE)="Base Increase",VLOOKUP(I294,Inputs!$A$7:$G$16,5,FALSE),0),0),0)</f>
        <v>0</v>
      </c>
      <c r="R294" s="5">
        <f>IFERROR(IF(G294=1,IF(VLOOKUP(I294,Inputs!$A$20:$G$29,6,FALSE)="Base Increase",VLOOKUP(I294,Inputs!$A$7:$G$16,6,FALSE),0),0),0)</f>
        <v>0</v>
      </c>
      <c r="S294" s="5">
        <f>IFERROR(IF(H294=1,IF(VLOOKUP(I294,Inputs!$A$20:$G$29,7,FALSE)="Base Increase",VLOOKUP(I294,Inputs!$A$7:$G$16,7,FALSE),0),0),0)</f>
        <v>0</v>
      </c>
      <c r="T294" s="5">
        <f t="shared" si="24"/>
        <v>0</v>
      </c>
      <c r="U294" s="5">
        <f t="shared" si="25"/>
        <v>0</v>
      </c>
      <c r="V294" s="5">
        <f t="shared" si="26"/>
        <v>0</v>
      </c>
      <c r="W294" s="5">
        <f t="shared" si="27"/>
        <v>0</v>
      </c>
      <c r="X294" s="5">
        <f>IF(AND(I294&lt;=4,V294&gt;Inputs!$B$32),MAX(C294,Inputs!$B$32),V294)</f>
        <v>0</v>
      </c>
      <c r="Y294" s="5">
        <f>IF(AND(I294&lt;=4,W294&gt;Inputs!$B$32),MAX(C294,Inputs!$B$32),W294)</f>
        <v>0</v>
      </c>
      <c r="Z294" s="5">
        <f>IF(AND(I294&lt;=7,X294&gt;Inputs!$B$33),MAX(C294,Inputs!$B$33),X294)</f>
        <v>0</v>
      </c>
      <c r="AA294" s="5">
        <f>IF(W294&gt;Inputs!$B$34,Inputs!$B$34,Y294)</f>
        <v>0</v>
      </c>
      <c r="AB294" s="5">
        <f>IF(Z294&gt;Inputs!$B$34,Inputs!$B$34,Z294)</f>
        <v>0</v>
      </c>
      <c r="AC294" s="5">
        <f>IF(AA294&gt;Inputs!$B$34,Inputs!$B$34,AA294)</f>
        <v>0</v>
      </c>
      <c r="AD294" s="11">
        <f t="shared" si="28"/>
        <v>0</v>
      </c>
      <c r="AE294" s="11">
        <f t="shared" si="29"/>
        <v>0</v>
      </c>
    </row>
    <row r="295" spans="1:31" x14ac:dyDescent="0.25">
      <c r="A295" s="1">
        <f>'Salary and Rating'!A296</f>
        <v>0</v>
      </c>
      <c r="B295" s="1">
        <f>'Salary and Rating'!B296</f>
        <v>0</v>
      </c>
      <c r="C295" s="13">
        <f>'2013-2014'!AD295</f>
        <v>0</v>
      </c>
      <c r="D295" s="5">
        <v>1</v>
      </c>
      <c r="E295" s="5">
        <v>0</v>
      </c>
      <c r="F295" s="5">
        <v>0</v>
      </c>
      <c r="G295" s="5">
        <v>0</v>
      </c>
      <c r="H295" s="5">
        <v>0</v>
      </c>
      <c r="I295" s="5">
        <f>'Salary and Rating'!L296</f>
        <v>0</v>
      </c>
      <c r="J295" s="5">
        <f>IFERROR(IF(VLOOKUP(I295,Inputs!$A$20:$G$29,3,FALSE)="Stipend Award",VLOOKUP(I295,Inputs!$A$7:$G$16,3,FALSE),0),0)</f>
        <v>0</v>
      </c>
      <c r="K295" s="5">
        <f>IFERROR(IF(VLOOKUP(I295,Inputs!$A$20:$G$29,4,FALSE)="Stipend Award",VLOOKUP(I295,Inputs!$A$7:$G$16,4,FALSE),0),0)</f>
        <v>0</v>
      </c>
      <c r="L295" s="5">
        <f>IFERROR(IF(F295=1,IF(VLOOKUP(I295,Inputs!$A$20:$G$29,5,FALSE)="Stipend Award",VLOOKUP(I295,Inputs!$A$7:$G$16,5,FALSE),0),0),0)</f>
        <v>0</v>
      </c>
      <c r="M295" s="5">
        <f>IFERROR(IF(G295=1,IF(VLOOKUP(I295,Inputs!$A$20:$G$29,6,FALSE)="Stipend Award",VLOOKUP(I295,Inputs!$A$7:$G$16,6,FALSE),0),0),0)</f>
        <v>0</v>
      </c>
      <c r="N295" s="5">
        <f>IFERROR(IF(H295=1,IF(VLOOKUP(I295,Inputs!$A$20:$G$29,7,FALSE)="Stipend Award",VLOOKUP(I295,Inputs!$A$7:$G$16,7,FALSE),0),0),0)</f>
        <v>0</v>
      </c>
      <c r="O295" s="5">
        <f>IFERROR(IF(VLOOKUP(I295,Inputs!$A$20:$G$29,3,FALSE)="Base Increase",VLOOKUP(I295,Inputs!$A$7:$G$16,3,FALSE),0),0)</f>
        <v>0</v>
      </c>
      <c r="P295" s="5">
        <f>IFERROR(IF(VLOOKUP(I295,Inputs!$A$20:$G$29,4,FALSE)="Base Increase",VLOOKUP(I295,Inputs!$A$7:$G$16,4,FALSE),0),0)</f>
        <v>0</v>
      </c>
      <c r="Q295" s="5">
        <f>IFERROR(IF(F295=1,IF(VLOOKUP(I295,Inputs!$A$20:$G$29,5,FALSE)="Base Increase",VLOOKUP(I295,Inputs!$A$7:$G$16,5,FALSE),0),0),0)</f>
        <v>0</v>
      </c>
      <c r="R295" s="5">
        <f>IFERROR(IF(G295=1,IF(VLOOKUP(I295,Inputs!$A$20:$G$29,6,FALSE)="Base Increase",VLOOKUP(I295,Inputs!$A$7:$G$16,6,FALSE),0),0),0)</f>
        <v>0</v>
      </c>
      <c r="S295" s="5">
        <f>IFERROR(IF(H295=1,IF(VLOOKUP(I295,Inputs!$A$20:$G$29,7,FALSE)="Base Increase",VLOOKUP(I295,Inputs!$A$7:$G$16,7,FALSE),0),0),0)</f>
        <v>0</v>
      </c>
      <c r="T295" s="5">
        <f t="shared" si="24"/>
        <v>0</v>
      </c>
      <c r="U295" s="5">
        <f t="shared" si="25"/>
        <v>0</v>
      </c>
      <c r="V295" s="5">
        <f t="shared" si="26"/>
        <v>0</v>
      </c>
      <c r="W295" s="5">
        <f t="shared" si="27"/>
        <v>0</v>
      </c>
      <c r="X295" s="5">
        <f>IF(AND(I295&lt;=4,V295&gt;Inputs!$B$32),MAX(C295,Inputs!$B$32),V295)</f>
        <v>0</v>
      </c>
      <c r="Y295" s="5">
        <f>IF(AND(I295&lt;=4,W295&gt;Inputs!$B$32),MAX(C295,Inputs!$B$32),W295)</f>
        <v>0</v>
      </c>
      <c r="Z295" s="5">
        <f>IF(AND(I295&lt;=7,X295&gt;Inputs!$B$33),MAX(C295,Inputs!$B$33),X295)</f>
        <v>0</v>
      </c>
      <c r="AA295" s="5">
        <f>IF(W295&gt;Inputs!$B$34,Inputs!$B$34,Y295)</f>
        <v>0</v>
      </c>
      <c r="AB295" s="5">
        <f>IF(Z295&gt;Inputs!$B$34,Inputs!$B$34,Z295)</f>
        <v>0</v>
      </c>
      <c r="AC295" s="5">
        <f>IF(AA295&gt;Inputs!$B$34,Inputs!$B$34,AA295)</f>
        <v>0</v>
      </c>
      <c r="AD295" s="11">
        <f t="shared" si="28"/>
        <v>0</v>
      </c>
      <c r="AE295" s="11">
        <f t="shared" si="29"/>
        <v>0</v>
      </c>
    </row>
    <row r="296" spans="1:31" x14ac:dyDescent="0.25">
      <c r="A296" s="1">
        <f>'Salary and Rating'!A297</f>
        <v>0</v>
      </c>
      <c r="B296" s="1">
        <f>'Salary and Rating'!B297</f>
        <v>0</v>
      </c>
      <c r="C296" s="13">
        <f>'2013-2014'!AD296</f>
        <v>0</v>
      </c>
      <c r="D296" s="5">
        <v>1</v>
      </c>
      <c r="E296" s="5">
        <v>0</v>
      </c>
      <c r="F296" s="5">
        <v>0</v>
      </c>
      <c r="G296" s="5">
        <v>0</v>
      </c>
      <c r="H296" s="5">
        <v>0</v>
      </c>
      <c r="I296" s="5">
        <f>'Salary and Rating'!L297</f>
        <v>0</v>
      </c>
      <c r="J296" s="5">
        <f>IFERROR(IF(VLOOKUP(I296,Inputs!$A$20:$G$29,3,FALSE)="Stipend Award",VLOOKUP(I296,Inputs!$A$7:$G$16,3,FALSE),0),0)</f>
        <v>0</v>
      </c>
      <c r="K296" s="5">
        <f>IFERROR(IF(VLOOKUP(I296,Inputs!$A$20:$G$29,4,FALSE)="Stipend Award",VLOOKUP(I296,Inputs!$A$7:$G$16,4,FALSE),0),0)</f>
        <v>0</v>
      </c>
      <c r="L296" s="5">
        <f>IFERROR(IF(F296=1,IF(VLOOKUP(I296,Inputs!$A$20:$G$29,5,FALSE)="Stipend Award",VLOOKUP(I296,Inputs!$A$7:$G$16,5,FALSE),0),0),0)</f>
        <v>0</v>
      </c>
      <c r="M296" s="5">
        <f>IFERROR(IF(G296=1,IF(VLOOKUP(I296,Inputs!$A$20:$G$29,6,FALSE)="Stipend Award",VLOOKUP(I296,Inputs!$A$7:$G$16,6,FALSE),0),0),0)</f>
        <v>0</v>
      </c>
      <c r="N296" s="5">
        <f>IFERROR(IF(H296=1,IF(VLOOKUP(I296,Inputs!$A$20:$G$29,7,FALSE)="Stipend Award",VLOOKUP(I296,Inputs!$A$7:$G$16,7,FALSE),0),0),0)</f>
        <v>0</v>
      </c>
      <c r="O296" s="5">
        <f>IFERROR(IF(VLOOKUP(I296,Inputs!$A$20:$G$29,3,FALSE)="Base Increase",VLOOKUP(I296,Inputs!$A$7:$G$16,3,FALSE),0),0)</f>
        <v>0</v>
      </c>
      <c r="P296" s="5">
        <f>IFERROR(IF(VLOOKUP(I296,Inputs!$A$20:$G$29,4,FALSE)="Base Increase",VLOOKUP(I296,Inputs!$A$7:$G$16,4,FALSE),0),0)</f>
        <v>0</v>
      </c>
      <c r="Q296" s="5">
        <f>IFERROR(IF(F296=1,IF(VLOOKUP(I296,Inputs!$A$20:$G$29,5,FALSE)="Base Increase",VLOOKUP(I296,Inputs!$A$7:$G$16,5,FALSE),0),0),0)</f>
        <v>0</v>
      </c>
      <c r="R296" s="5">
        <f>IFERROR(IF(G296=1,IF(VLOOKUP(I296,Inputs!$A$20:$G$29,6,FALSE)="Base Increase",VLOOKUP(I296,Inputs!$A$7:$G$16,6,FALSE),0),0),0)</f>
        <v>0</v>
      </c>
      <c r="S296" s="5">
        <f>IFERROR(IF(H296=1,IF(VLOOKUP(I296,Inputs!$A$20:$G$29,7,FALSE)="Base Increase",VLOOKUP(I296,Inputs!$A$7:$G$16,7,FALSE),0),0),0)</f>
        <v>0</v>
      </c>
      <c r="T296" s="5">
        <f t="shared" si="24"/>
        <v>0</v>
      </c>
      <c r="U296" s="5">
        <f t="shared" si="25"/>
        <v>0</v>
      </c>
      <c r="V296" s="5">
        <f t="shared" si="26"/>
        <v>0</v>
      </c>
      <c r="W296" s="5">
        <f t="shared" si="27"/>
        <v>0</v>
      </c>
      <c r="X296" s="5">
        <f>IF(AND(I296&lt;=4,V296&gt;Inputs!$B$32),MAX(C296,Inputs!$B$32),V296)</f>
        <v>0</v>
      </c>
      <c r="Y296" s="5">
        <f>IF(AND(I296&lt;=4,W296&gt;Inputs!$B$32),MAX(C296,Inputs!$B$32),W296)</f>
        <v>0</v>
      </c>
      <c r="Z296" s="5">
        <f>IF(AND(I296&lt;=7,X296&gt;Inputs!$B$33),MAX(C296,Inputs!$B$33),X296)</f>
        <v>0</v>
      </c>
      <c r="AA296" s="5">
        <f>IF(W296&gt;Inputs!$B$34,Inputs!$B$34,Y296)</f>
        <v>0</v>
      </c>
      <c r="AB296" s="5">
        <f>IF(Z296&gt;Inputs!$B$34,Inputs!$B$34,Z296)</f>
        <v>0</v>
      </c>
      <c r="AC296" s="5">
        <f>IF(AA296&gt;Inputs!$B$34,Inputs!$B$34,AA296)</f>
        <v>0</v>
      </c>
      <c r="AD296" s="11">
        <f t="shared" si="28"/>
        <v>0</v>
      </c>
      <c r="AE296" s="11">
        <f t="shared" si="29"/>
        <v>0</v>
      </c>
    </row>
    <row r="297" spans="1:31" x14ac:dyDescent="0.25">
      <c r="A297" s="1">
        <f>'Salary and Rating'!A298</f>
        <v>0</v>
      </c>
      <c r="B297" s="1">
        <f>'Salary and Rating'!B298</f>
        <v>0</v>
      </c>
      <c r="C297" s="13">
        <f>'2013-2014'!AD297</f>
        <v>0</v>
      </c>
      <c r="D297" s="5">
        <v>1</v>
      </c>
      <c r="E297" s="5">
        <v>0</v>
      </c>
      <c r="F297" s="5">
        <v>0</v>
      </c>
      <c r="G297" s="5">
        <v>0</v>
      </c>
      <c r="H297" s="5">
        <v>0</v>
      </c>
      <c r="I297" s="5">
        <f>'Salary and Rating'!L298</f>
        <v>0</v>
      </c>
      <c r="J297" s="5">
        <f>IFERROR(IF(VLOOKUP(I297,Inputs!$A$20:$G$29,3,FALSE)="Stipend Award",VLOOKUP(I297,Inputs!$A$7:$G$16,3,FALSE),0),0)</f>
        <v>0</v>
      </c>
      <c r="K297" s="5">
        <f>IFERROR(IF(VLOOKUP(I297,Inputs!$A$20:$G$29,4,FALSE)="Stipend Award",VLOOKUP(I297,Inputs!$A$7:$G$16,4,FALSE),0),0)</f>
        <v>0</v>
      </c>
      <c r="L297" s="5">
        <f>IFERROR(IF(F297=1,IF(VLOOKUP(I297,Inputs!$A$20:$G$29,5,FALSE)="Stipend Award",VLOOKUP(I297,Inputs!$A$7:$G$16,5,FALSE),0),0),0)</f>
        <v>0</v>
      </c>
      <c r="M297" s="5">
        <f>IFERROR(IF(G297=1,IF(VLOOKUP(I297,Inputs!$A$20:$G$29,6,FALSE)="Stipend Award",VLOOKUP(I297,Inputs!$A$7:$G$16,6,FALSE),0),0),0)</f>
        <v>0</v>
      </c>
      <c r="N297" s="5">
        <f>IFERROR(IF(H297=1,IF(VLOOKUP(I297,Inputs!$A$20:$G$29,7,FALSE)="Stipend Award",VLOOKUP(I297,Inputs!$A$7:$G$16,7,FALSE),0),0),0)</f>
        <v>0</v>
      </c>
      <c r="O297" s="5">
        <f>IFERROR(IF(VLOOKUP(I297,Inputs!$A$20:$G$29,3,FALSE)="Base Increase",VLOOKUP(I297,Inputs!$A$7:$G$16,3,FALSE),0),0)</f>
        <v>0</v>
      </c>
      <c r="P297" s="5">
        <f>IFERROR(IF(VLOOKUP(I297,Inputs!$A$20:$G$29,4,FALSE)="Base Increase",VLOOKUP(I297,Inputs!$A$7:$G$16,4,FALSE),0),0)</f>
        <v>0</v>
      </c>
      <c r="Q297" s="5">
        <f>IFERROR(IF(F297=1,IF(VLOOKUP(I297,Inputs!$A$20:$G$29,5,FALSE)="Base Increase",VLOOKUP(I297,Inputs!$A$7:$G$16,5,FALSE),0),0),0)</f>
        <v>0</v>
      </c>
      <c r="R297" s="5">
        <f>IFERROR(IF(G297=1,IF(VLOOKUP(I297,Inputs!$A$20:$G$29,6,FALSE)="Base Increase",VLOOKUP(I297,Inputs!$A$7:$G$16,6,FALSE),0),0),0)</f>
        <v>0</v>
      </c>
      <c r="S297" s="5">
        <f>IFERROR(IF(H297=1,IF(VLOOKUP(I297,Inputs!$A$20:$G$29,7,FALSE)="Base Increase",VLOOKUP(I297,Inputs!$A$7:$G$16,7,FALSE),0),0),0)</f>
        <v>0</v>
      </c>
      <c r="T297" s="5">
        <f t="shared" si="24"/>
        <v>0</v>
      </c>
      <c r="U297" s="5">
        <f t="shared" si="25"/>
        <v>0</v>
      </c>
      <c r="V297" s="5">
        <f t="shared" si="26"/>
        <v>0</v>
      </c>
      <c r="W297" s="5">
        <f t="shared" si="27"/>
        <v>0</v>
      </c>
      <c r="X297" s="5">
        <f>IF(AND(I297&lt;=4,V297&gt;Inputs!$B$32),MAX(C297,Inputs!$B$32),V297)</f>
        <v>0</v>
      </c>
      <c r="Y297" s="5">
        <f>IF(AND(I297&lt;=4,W297&gt;Inputs!$B$32),MAX(C297,Inputs!$B$32),W297)</f>
        <v>0</v>
      </c>
      <c r="Z297" s="5">
        <f>IF(AND(I297&lt;=7,X297&gt;Inputs!$B$33),MAX(C297,Inputs!$B$33),X297)</f>
        <v>0</v>
      </c>
      <c r="AA297" s="5">
        <f>IF(W297&gt;Inputs!$B$34,Inputs!$B$34,Y297)</f>
        <v>0</v>
      </c>
      <c r="AB297" s="5">
        <f>IF(Z297&gt;Inputs!$B$34,Inputs!$B$34,Z297)</f>
        <v>0</v>
      </c>
      <c r="AC297" s="5">
        <f>IF(AA297&gt;Inputs!$B$34,Inputs!$B$34,AA297)</f>
        <v>0</v>
      </c>
      <c r="AD297" s="11">
        <f t="shared" si="28"/>
        <v>0</v>
      </c>
      <c r="AE297" s="11">
        <f t="shared" si="29"/>
        <v>0</v>
      </c>
    </row>
    <row r="298" spans="1:31" x14ac:dyDescent="0.25">
      <c r="A298" s="1">
        <f>'Salary and Rating'!A299</f>
        <v>0</v>
      </c>
      <c r="B298" s="1">
        <f>'Salary and Rating'!B299</f>
        <v>0</v>
      </c>
      <c r="C298" s="13">
        <f>'2013-2014'!AD298</f>
        <v>0</v>
      </c>
      <c r="D298" s="5">
        <v>1</v>
      </c>
      <c r="E298" s="5">
        <v>0</v>
      </c>
      <c r="F298" s="5">
        <v>0</v>
      </c>
      <c r="G298" s="5">
        <v>0</v>
      </c>
      <c r="H298" s="5">
        <v>0</v>
      </c>
      <c r="I298" s="5">
        <f>'Salary and Rating'!L299</f>
        <v>0</v>
      </c>
      <c r="J298" s="5">
        <f>IFERROR(IF(VLOOKUP(I298,Inputs!$A$20:$G$29,3,FALSE)="Stipend Award",VLOOKUP(I298,Inputs!$A$7:$G$16,3,FALSE),0),0)</f>
        <v>0</v>
      </c>
      <c r="K298" s="5">
        <f>IFERROR(IF(VLOOKUP(I298,Inputs!$A$20:$G$29,4,FALSE)="Stipend Award",VLOOKUP(I298,Inputs!$A$7:$G$16,4,FALSE),0),0)</f>
        <v>0</v>
      </c>
      <c r="L298" s="5">
        <f>IFERROR(IF(F298=1,IF(VLOOKUP(I298,Inputs!$A$20:$G$29,5,FALSE)="Stipend Award",VLOOKUP(I298,Inputs!$A$7:$G$16,5,FALSE),0),0),0)</f>
        <v>0</v>
      </c>
      <c r="M298" s="5">
        <f>IFERROR(IF(G298=1,IF(VLOOKUP(I298,Inputs!$A$20:$G$29,6,FALSE)="Stipend Award",VLOOKUP(I298,Inputs!$A$7:$G$16,6,FALSE),0),0),0)</f>
        <v>0</v>
      </c>
      <c r="N298" s="5">
        <f>IFERROR(IF(H298=1,IF(VLOOKUP(I298,Inputs!$A$20:$G$29,7,FALSE)="Stipend Award",VLOOKUP(I298,Inputs!$A$7:$G$16,7,FALSE),0),0),0)</f>
        <v>0</v>
      </c>
      <c r="O298" s="5">
        <f>IFERROR(IF(VLOOKUP(I298,Inputs!$A$20:$G$29,3,FALSE)="Base Increase",VLOOKUP(I298,Inputs!$A$7:$G$16,3,FALSE),0),0)</f>
        <v>0</v>
      </c>
      <c r="P298" s="5">
        <f>IFERROR(IF(VLOOKUP(I298,Inputs!$A$20:$G$29,4,FALSE)="Base Increase",VLOOKUP(I298,Inputs!$A$7:$G$16,4,FALSE),0),0)</f>
        <v>0</v>
      </c>
      <c r="Q298" s="5">
        <f>IFERROR(IF(F298=1,IF(VLOOKUP(I298,Inputs!$A$20:$G$29,5,FALSE)="Base Increase",VLOOKUP(I298,Inputs!$A$7:$G$16,5,FALSE),0),0),0)</f>
        <v>0</v>
      </c>
      <c r="R298" s="5">
        <f>IFERROR(IF(G298=1,IF(VLOOKUP(I298,Inputs!$A$20:$G$29,6,FALSE)="Base Increase",VLOOKUP(I298,Inputs!$A$7:$G$16,6,FALSE),0),0),0)</f>
        <v>0</v>
      </c>
      <c r="S298" s="5">
        <f>IFERROR(IF(H298=1,IF(VLOOKUP(I298,Inputs!$A$20:$G$29,7,FALSE)="Base Increase",VLOOKUP(I298,Inputs!$A$7:$G$16,7,FALSE),0),0),0)</f>
        <v>0</v>
      </c>
      <c r="T298" s="5">
        <f t="shared" si="24"/>
        <v>0</v>
      </c>
      <c r="U298" s="5">
        <f t="shared" si="25"/>
        <v>0</v>
      </c>
      <c r="V298" s="5">
        <f t="shared" si="26"/>
        <v>0</v>
      </c>
      <c r="W298" s="5">
        <f t="shared" si="27"/>
        <v>0</v>
      </c>
      <c r="X298" s="5">
        <f>IF(AND(I298&lt;=4,V298&gt;Inputs!$B$32),MAX(C298,Inputs!$B$32),V298)</f>
        <v>0</v>
      </c>
      <c r="Y298" s="5">
        <f>IF(AND(I298&lt;=4,W298&gt;Inputs!$B$32),MAX(C298,Inputs!$B$32),W298)</f>
        <v>0</v>
      </c>
      <c r="Z298" s="5">
        <f>IF(AND(I298&lt;=7,X298&gt;Inputs!$B$33),MAX(C298,Inputs!$B$33),X298)</f>
        <v>0</v>
      </c>
      <c r="AA298" s="5">
        <f>IF(W298&gt;Inputs!$B$34,Inputs!$B$34,Y298)</f>
        <v>0</v>
      </c>
      <c r="AB298" s="5">
        <f>IF(Z298&gt;Inputs!$B$34,Inputs!$B$34,Z298)</f>
        <v>0</v>
      </c>
      <c r="AC298" s="5">
        <f>IF(AA298&gt;Inputs!$B$34,Inputs!$B$34,AA298)</f>
        <v>0</v>
      </c>
      <c r="AD298" s="11">
        <f t="shared" si="28"/>
        <v>0</v>
      </c>
      <c r="AE298" s="11">
        <f t="shared" si="29"/>
        <v>0</v>
      </c>
    </row>
    <row r="299" spans="1:31" x14ac:dyDescent="0.25">
      <c r="A299" s="1">
        <f>'Salary and Rating'!A300</f>
        <v>0</v>
      </c>
      <c r="B299" s="1">
        <f>'Salary and Rating'!B300</f>
        <v>0</v>
      </c>
      <c r="C299" s="13">
        <f>'2013-2014'!AD299</f>
        <v>0</v>
      </c>
      <c r="D299" s="5">
        <v>1</v>
      </c>
      <c r="E299" s="5">
        <v>0</v>
      </c>
      <c r="F299" s="5">
        <v>0</v>
      </c>
      <c r="G299" s="5">
        <v>0</v>
      </c>
      <c r="H299" s="5">
        <v>0</v>
      </c>
      <c r="I299" s="5">
        <f>'Salary and Rating'!L300</f>
        <v>0</v>
      </c>
      <c r="J299" s="5">
        <f>IFERROR(IF(VLOOKUP(I299,Inputs!$A$20:$G$29,3,FALSE)="Stipend Award",VLOOKUP(I299,Inputs!$A$7:$G$16,3,FALSE),0),0)</f>
        <v>0</v>
      </c>
      <c r="K299" s="5">
        <f>IFERROR(IF(VLOOKUP(I299,Inputs!$A$20:$G$29,4,FALSE)="Stipend Award",VLOOKUP(I299,Inputs!$A$7:$G$16,4,FALSE),0),0)</f>
        <v>0</v>
      </c>
      <c r="L299" s="5">
        <f>IFERROR(IF(F299=1,IF(VLOOKUP(I299,Inputs!$A$20:$G$29,5,FALSE)="Stipend Award",VLOOKUP(I299,Inputs!$A$7:$G$16,5,FALSE),0),0),0)</f>
        <v>0</v>
      </c>
      <c r="M299" s="5">
        <f>IFERROR(IF(G299=1,IF(VLOOKUP(I299,Inputs!$A$20:$G$29,6,FALSE)="Stipend Award",VLOOKUP(I299,Inputs!$A$7:$G$16,6,FALSE),0),0),0)</f>
        <v>0</v>
      </c>
      <c r="N299" s="5">
        <f>IFERROR(IF(H299=1,IF(VLOOKUP(I299,Inputs!$A$20:$G$29,7,FALSE)="Stipend Award",VLOOKUP(I299,Inputs!$A$7:$G$16,7,FALSE),0),0),0)</f>
        <v>0</v>
      </c>
      <c r="O299" s="5">
        <f>IFERROR(IF(VLOOKUP(I299,Inputs!$A$20:$G$29,3,FALSE)="Base Increase",VLOOKUP(I299,Inputs!$A$7:$G$16,3,FALSE),0),0)</f>
        <v>0</v>
      </c>
      <c r="P299" s="5">
        <f>IFERROR(IF(VLOOKUP(I299,Inputs!$A$20:$G$29,4,FALSE)="Base Increase",VLOOKUP(I299,Inputs!$A$7:$G$16,4,FALSE),0),0)</f>
        <v>0</v>
      </c>
      <c r="Q299" s="5">
        <f>IFERROR(IF(F299=1,IF(VLOOKUP(I299,Inputs!$A$20:$G$29,5,FALSE)="Base Increase",VLOOKUP(I299,Inputs!$A$7:$G$16,5,FALSE),0),0),0)</f>
        <v>0</v>
      </c>
      <c r="R299" s="5">
        <f>IFERROR(IF(G299=1,IF(VLOOKUP(I299,Inputs!$A$20:$G$29,6,FALSE)="Base Increase",VLOOKUP(I299,Inputs!$A$7:$G$16,6,FALSE),0),0),0)</f>
        <v>0</v>
      </c>
      <c r="S299" s="5">
        <f>IFERROR(IF(H299=1,IF(VLOOKUP(I299,Inputs!$A$20:$G$29,7,FALSE)="Base Increase",VLOOKUP(I299,Inputs!$A$7:$G$16,7,FALSE),0),0),0)</f>
        <v>0</v>
      </c>
      <c r="T299" s="5">
        <f t="shared" si="24"/>
        <v>0</v>
      </c>
      <c r="U299" s="5">
        <f t="shared" si="25"/>
        <v>0</v>
      </c>
      <c r="V299" s="5">
        <f t="shared" si="26"/>
        <v>0</v>
      </c>
      <c r="W299" s="5">
        <f t="shared" si="27"/>
        <v>0</v>
      </c>
      <c r="X299" s="5">
        <f>IF(AND(I299&lt;=4,V299&gt;Inputs!$B$32),MAX(C299,Inputs!$B$32),V299)</f>
        <v>0</v>
      </c>
      <c r="Y299" s="5">
        <f>IF(AND(I299&lt;=4,W299&gt;Inputs!$B$32),MAX(C299,Inputs!$B$32),W299)</f>
        <v>0</v>
      </c>
      <c r="Z299" s="5">
        <f>IF(AND(I299&lt;=7,X299&gt;Inputs!$B$33),MAX(C299,Inputs!$B$33),X299)</f>
        <v>0</v>
      </c>
      <c r="AA299" s="5">
        <f>IF(W299&gt;Inputs!$B$34,Inputs!$B$34,Y299)</f>
        <v>0</v>
      </c>
      <c r="AB299" s="5">
        <f>IF(Z299&gt;Inputs!$B$34,Inputs!$B$34,Z299)</f>
        <v>0</v>
      </c>
      <c r="AC299" s="5">
        <f>IF(AA299&gt;Inputs!$B$34,Inputs!$B$34,AA299)</f>
        <v>0</v>
      </c>
      <c r="AD299" s="11">
        <f t="shared" si="28"/>
        <v>0</v>
      </c>
      <c r="AE299" s="11">
        <f t="shared" si="29"/>
        <v>0</v>
      </c>
    </row>
    <row r="300" spans="1:31" x14ac:dyDescent="0.25">
      <c r="A300" s="1">
        <f>'Salary and Rating'!A301</f>
        <v>0</v>
      </c>
      <c r="B300" s="1">
        <f>'Salary and Rating'!B301</f>
        <v>0</v>
      </c>
      <c r="C300" s="13">
        <f>'2013-2014'!AD300</f>
        <v>0</v>
      </c>
      <c r="D300" s="5">
        <v>1</v>
      </c>
      <c r="E300" s="5">
        <v>0</v>
      </c>
      <c r="F300" s="5">
        <v>0</v>
      </c>
      <c r="G300" s="5">
        <v>0</v>
      </c>
      <c r="H300" s="5">
        <v>0</v>
      </c>
      <c r="I300" s="5">
        <f>'Salary and Rating'!L301</f>
        <v>0</v>
      </c>
      <c r="J300" s="5">
        <f>IFERROR(IF(VLOOKUP(I300,Inputs!$A$20:$G$29,3,FALSE)="Stipend Award",VLOOKUP(I300,Inputs!$A$7:$G$16,3,FALSE),0),0)</f>
        <v>0</v>
      </c>
      <c r="K300" s="5">
        <f>IFERROR(IF(VLOOKUP(I300,Inputs!$A$20:$G$29,4,FALSE)="Stipend Award",VLOOKUP(I300,Inputs!$A$7:$G$16,4,FALSE),0),0)</f>
        <v>0</v>
      </c>
      <c r="L300" s="5">
        <f>IFERROR(IF(F300=1,IF(VLOOKUP(I300,Inputs!$A$20:$G$29,5,FALSE)="Stipend Award",VLOOKUP(I300,Inputs!$A$7:$G$16,5,FALSE),0),0),0)</f>
        <v>0</v>
      </c>
      <c r="M300" s="5">
        <f>IFERROR(IF(G300=1,IF(VLOOKUP(I300,Inputs!$A$20:$G$29,6,FALSE)="Stipend Award",VLOOKUP(I300,Inputs!$A$7:$G$16,6,FALSE),0),0),0)</f>
        <v>0</v>
      </c>
      <c r="N300" s="5">
        <f>IFERROR(IF(H300=1,IF(VLOOKUP(I300,Inputs!$A$20:$G$29,7,FALSE)="Stipend Award",VLOOKUP(I300,Inputs!$A$7:$G$16,7,FALSE),0),0),0)</f>
        <v>0</v>
      </c>
      <c r="O300" s="5">
        <f>IFERROR(IF(VLOOKUP(I300,Inputs!$A$20:$G$29,3,FALSE)="Base Increase",VLOOKUP(I300,Inputs!$A$7:$G$16,3,FALSE),0),0)</f>
        <v>0</v>
      </c>
      <c r="P300" s="5">
        <f>IFERROR(IF(VLOOKUP(I300,Inputs!$A$20:$G$29,4,FALSE)="Base Increase",VLOOKUP(I300,Inputs!$A$7:$G$16,4,FALSE),0),0)</f>
        <v>0</v>
      </c>
      <c r="Q300" s="5">
        <f>IFERROR(IF(F300=1,IF(VLOOKUP(I300,Inputs!$A$20:$G$29,5,FALSE)="Base Increase",VLOOKUP(I300,Inputs!$A$7:$G$16,5,FALSE),0),0),0)</f>
        <v>0</v>
      </c>
      <c r="R300" s="5">
        <f>IFERROR(IF(G300=1,IF(VLOOKUP(I300,Inputs!$A$20:$G$29,6,FALSE)="Base Increase",VLOOKUP(I300,Inputs!$A$7:$G$16,6,FALSE),0),0),0)</f>
        <v>0</v>
      </c>
      <c r="S300" s="5">
        <f>IFERROR(IF(H300=1,IF(VLOOKUP(I300,Inputs!$A$20:$G$29,7,FALSE)="Base Increase",VLOOKUP(I300,Inputs!$A$7:$G$16,7,FALSE),0),0),0)</f>
        <v>0</v>
      </c>
      <c r="T300" s="5">
        <f t="shared" si="24"/>
        <v>0</v>
      </c>
      <c r="U300" s="5">
        <f t="shared" si="25"/>
        <v>0</v>
      </c>
      <c r="V300" s="5">
        <f t="shared" si="26"/>
        <v>0</v>
      </c>
      <c r="W300" s="5">
        <f t="shared" si="27"/>
        <v>0</v>
      </c>
      <c r="X300" s="5">
        <f>IF(AND(I300&lt;=4,V300&gt;Inputs!$B$32),MAX(C300,Inputs!$B$32),V300)</f>
        <v>0</v>
      </c>
      <c r="Y300" s="5">
        <f>IF(AND(I300&lt;=4,W300&gt;Inputs!$B$32),MAX(C300,Inputs!$B$32),W300)</f>
        <v>0</v>
      </c>
      <c r="Z300" s="5">
        <f>IF(AND(I300&lt;=7,X300&gt;Inputs!$B$33),MAX(C300,Inputs!$B$33),X300)</f>
        <v>0</v>
      </c>
      <c r="AA300" s="5">
        <f>IF(W300&gt;Inputs!$B$34,Inputs!$B$34,Y300)</f>
        <v>0</v>
      </c>
      <c r="AB300" s="5">
        <f>IF(Z300&gt;Inputs!$B$34,Inputs!$B$34,Z300)</f>
        <v>0</v>
      </c>
      <c r="AC300" s="5">
        <f>IF(AA300&gt;Inputs!$B$34,Inputs!$B$34,AA300)</f>
        <v>0</v>
      </c>
      <c r="AD300" s="11">
        <f t="shared" si="28"/>
        <v>0</v>
      </c>
      <c r="AE300" s="11">
        <f t="shared" si="29"/>
        <v>0</v>
      </c>
    </row>
    <row r="301" spans="1:31" x14ac:dyDescent="0.25">
      <c r="A301" s="1">
        <f>'Salary and Rating'!A302</f>
        <v>0</v>
      </c>
      <c r="B301" s="1">
        <f>'Salary and Rating'!B302</f>
        <v>0</v>
      </c>
      <c r="C301" s="13">
        <f>'2013-2014'!AD301</f>
        <v>0</v>
      </c>
      <c r="D301" s="5">
        <v>1</v>
      </c>
      <c r="E301" s="5">
        <v>0</v>
      </c>
      <c r="F301" s="5">
        <v>0</v>
      </c>
      <c r="G301" s="5">
        <v>0</v>
      </c>
      <c r="H301" s="5">
        <v>0</v>
      </c>
      <c r="I301" s="5">
        <f>'Salary and Rating'!L302</f>
        <v>0</v>
      </c>
      <c r="J301" s="5">
        <f>IFERROR(IF(VLOOKUP(I301,Inputs!$A$20:$G$29,3,FALSE)="Stipend Award",VLOOKUP(I301,Inputs!$A$7:$G$16,3,FALSE),0),0)</f>
        <v>0</v>
      </c>
      <c r="K301" s="5">
        <f>IFERROR(IF(VLOOKUP(I301,Inputs!$A$20:$G$29,4,FALSE)="Stipend Award",VLOOKUP(I301,Inputs!$A$7:$G$16,4,FALSE),0),0)</f>
        <v>0</v>
      </c>
      <c r="L301" s="5">
        <f>IFERROR(IF(F301=1,IF(VLOOKUP(I301,Inputs!$A$20:$G$29,5,FALSE)="Stipend Award",VLOOKUP(I301,Inputs!$A$7:$G$16,5,FALSE),0),0),0)</f>
        <v>0</v>
      </c>
      <c r="M301" s="5">
        <f>IFERROR(IF(G301=1,IF(VLOOKUP(I301,Inputs!$A$20:$G$29,6,FALSE)="Stipend Award",VLOOKUP(I301,Inputs!$A$7:$G$16,6,FALSE),0),0),0)</f>
        <v>0</v>
      </c>
      <c r="N301" s="5">
        <f>IFERROR(IF(H301=1,IF(VLOOKUP(I301,Inputs!$A$20:$G$29,7,FALSE)="Stipend Award",VLOOKUP(I301,Inputs!$A$7:$G$16,7,FALSE),0),0),0)</f>
        <v>0</v>
      </c>
      <c r="O301" s="5">
        <f>IFERROR(IF(VLOOKUP(I301,Inputs!$A$20:$G$29,3,FALSE)="Base Increase",VLOOKUP(I301,Inputs!$A$7:$G$16,3,FALSE),0),0)</f>
        <v>0</v>
      </c>
      <c r="P301" s="5">
        <f>IFERROR(IF(VLOOKUP(I301,Inputs!$A$20:$G$29,4,FALSE)="Base Increase",VLOOKUP(I301,Inputs!$A$7:$G$16,4,FALSE),0),0)</f>
        <v>0</v>
      </c>
      <c r="Q301" s="5">
        <f>IFERROR(IF(F301=1,IF(VLOOKUP(I301,Inputs!$A$20:$G$29,5,FALSE)="Base Increase",VLOOKUP(I301,Inputs!$A$7:$G$16,5,FALSE),0),0),0)</f>
        <v>0</v>
      </c>
      <c r="R301" s="5">
        <f>IFERROR(IF(G301=1,IF(VLOOKUP(I301,Inputs!$A$20:$G$29,6,FALSE)="Base Increase",VLOOKUP(I301,Inputs!$A$7:$G$16,6,FALSE),0),0),0)</f>
        <v>0</v>
      </c>
      <c r="S301" s="5">
        <f>IFERROR(IF(H301=1,IF(VLOOKUP(I301,Inputs!$A$20:$G$29,7,FALSE)="Base Increase",VLOOKUP(I301,Inputs!$A$7:$G$16,7,FALSE),0),0),0)</f>
        <v>0</v>
      </c>
      <c r="T301" s="5">
        <f t="shared" si="24"/>
        <v>0</v>
      </c>
      <c r="U301" s="5">
        <f t="shared" si="25"/>
        <v>0</v>
      </c>
      <c r="V301" s="5">
        <f t="shared" si="26"/>
        <v>0</v>
      </c>
      <c r="W301" s="5">
        <f t="shared" si="27"/>
        <v>0</v>
      </c>
      <c r="X301" s="5">
        <f>IF(AND(I301&lt;=4,V301&gt;Inputs!$B$32),MAX(C301,Inputs!$B$32),V301)</f>
        <v>0</v>
      </c>
      <c r="Y301" s="5">
        <f>IF(AND(I301&lt;=4,W301&gt;Inputs!$B$32),MAX(C301,Inputs!$B$32),W301)</f>
        <v>0</v>
      </c>
      <c r="Z301" s="5">
        <f>IF(AND(I301&lt;=7,X301&gt;Inputs!$B$33),MAX(C301,Inputs!$B$33),X301)</f>
        <v>0</v>
      </c>
      <c r="AA301" s="5">
        <f>IF(W301&gt;Inputs!$B$34,Inputs!$B$34,Y301)</f>
        <v>0</v>
      </c>
      <c r="AB301" s="5">
        <f>IF(Z301&gt;Inputs!$B$34,Inputs!$B$34,Z301)</f>
        <v>0</v>
      </c>
      <c r="AC301" s="5">
        <f>IF(AA301&gt;Inputs!$B$34,Inputs!$B$34,AA301)</f>
        <v>0</v>
      </c>
      <c r="AD301" s="11">
        <f t="shared" si="28"/>
        <v>0</v>
      </c>
      <c r="AE301" s="11">
        <f t="shared" si="29"/>
        <v>0</v>
      </c>
    </row>
    <row r="302" spans="1:31" x14ac:dyDescent="0.25">
      <c r="A302" s="1">
        <f>'Salary and Rating'!A303</f>
        <v>0</v>
      </c>
      <c r="B302" s="1">
        <f>'Salary and Rating'!B303</f>
        <v>0</v>
      </c>
      <c r="C302" s="13">
        <f>'2013-2014'!AD302</f>
        <v>0</v>
      </c>
      <c r="D302" s="5">
        <v>1</v>
      </c>
      <c r="E302" s="5">
        <v>0</v>
      </c>
      <c r="F302" s="5">
        <v>0</v>
      </c>
      <c r="G302" s="5">
        <v>0</v>
      </c>
      <c r="H302" s="5">
        <v>0</v>
      </c>
      <c r="I302" s="5">
        <f>'Salary and Rating'!L303</f>
        <v>0</v>
      </c>
      <c r="J302" s="5">
        <f>IFERROR(IF(VLOOKUP(I302,Inputs!$A$20:$G$29,3,FALSE)="Stipend Award",VLOOKUP(I302,Inputs!$A$7:$G$16,3,FALSE),0),0)</f>
        <v>0</v>
      </c>
      <c r="K302" s="5">
        <f>IFERROR(IF(VLOOKUP(I302,Inputs!$A$20:$G$29,4,FALSE)="Stipend Award",VLOOKUP(I302,Inputs!$A$7:$G$16,4,FALSE),0),0)</f>
        <v>0</v>
      </c>
      <c r="L302" s="5">
        <f>IFERROR(IF(F302=1,IF(VLOOKUP(I302,Inputs!$A$20:$G$29,5,FALSE)="Stipend Award",VLOOKUP(I302,Inputs!$A$7:$G$16,5,FALSE),0),0),0)</f>
        <v>0</v>
      </c>
      <c r="M302" s="5">
        <f>IFERROR(IF(G302=1,IF(VLOOKUP(I302,Inputs!$A$20:$G$29,6,FALSE)="Stipend Award",VLOOKUP(I302,Inputs!$A$7:$G$16,6,FALSE),0),0),0)</f>
        <v>0</v>
      </c>
      <c r="N302" s="5">
        <f>IFERROR(IF(H302=1,IF(VLOOKUP(I302,Inputs!$A$20:$G$29,7,FALSE)="Stipend Award",VLOOKUP(I302,Inputs!$A$7:$G$16,7,FALSE),0),0),0)</f>
        <v>0</v>
      </c>
      <c r="O302" s="5">
        <f>IFERROR(IF(VLOOKUP(I302,Inputs!$A$20:$G$29,3,FALSE)="Base Increase",VLOOKUP(I302,Inputs!$A$7:$G$16,3,FALSE),0),0)</f>
        <v>0</v>
      </c>
      <c r="P302" s="5">
        <f>IFERROR(IF(VLOOKUP(I302,Inputs!$A$20:$G$29,4,FALSE)="Base Increase",VLOOKUP(I302,Inputs!$A$7:$G$16,4,FALSE),0),0)</f>
        <v>0</v>
      </c>
      <c r="Q302" s="5">
        <f>IFERROR(IF(F302=1,IF(VLOOKUP(I302,Inputs!$A$20:$G$29,5,FALSE)="Base Increase",VLOOKUP(I302,Inputs!$A$7:$G$16,5,FALSE),0),0),0)</f>
        <v>0</v>
      </c>
      <c r="R302" s="5">
        <f>IFERROR(IF(G302=1,IF(VLOOKUP(I302,Inputs!$A$20:$G$29,6,FALSE)="Base Increase",VLOOKUP(I302,Inputs!$A$7:$G$16,6,FALSE),0),0),0)</f>
        <v>0</v>
      </c>
      <c r="S302" s="5">
        <f>IFERROR(IF(H302=1,IF(VLOOKUP(I302,Inputs!$A$20:$G$29,7,FALSE)="Base Increase",VLOOKUP(I302,Inputs!$A$7:$G$16,7,FALSE),0),0),0)</f>
        <v>0</v>
      </c>
      <c r="T302" s="5">
        <f t="shared" si="24"/>
        <v>0</v>
      </c>
      <c r="U302" s="5">
        <f t="shared" si="25"/>
        <v>0</v>
      </c>
      <c r="V302" s="5">
        <f t="shared" si="26"/>
        <v>0</v>
      </c>
      <c r="W302" s="5">
        <f t="shared" si="27"/>
        <v>0</v>
      </c>
      <c r="X302" s="5">
        <f>IF(AND(I302&lt;=4,V302&gt;Inputs!$B$32),MAX(C302,Inputs!$B$32),V302)</f>
        <v>0</v>
      </c>
      <c r="Y302" s="5">
        <f>IF(AND(I302&lt;=4,W302&gt;Inputs!$B$32),MAX(C302,Inputs!$B$32),W302)</f>
        <v>0</v>
      </c>
      <c r="Z302" s="5">
        <f>IF(AND(I302&lt;=7,X302&gt;Inputs!$B$33),MAX(C302,Inputs!$B$33),X302)</f>
        <v>0</v>
      </c>
      <c r="AA302" s="5">
        <f>IF(W302&gt;Inputs!$B$34,Inputs!$B$34,Y302)</f>
        <v>0</v>
      </c>
      <c r="AB302" s="5">
        <f>IF(Z302&gt;Inputs!$B$34,Inputs!$B$34,Z302)</f>
        <v>0</v>
      </c>
      <c r="AC302" s="5">
        <f>IF(AA302&gt;Inputs!$B$34,Inputs!$B$34,AA302)</f>
        <v>0</v>
      </c>
      <c r="AD302" s="11">
        <f t="shared" si="28"/>
        <v>0</v>
      </c>
      <c r="AE302" s="11">
        <f t="shared" si="29"/>
        <v>0</v>
      </c>
    </row>
    <row r="303" spans="1:31" x14ac:dyDescent="0.25">
      <c r="A303" s="1">
        <f>'Salary and Rating'!A304</f>
        <v>0</v>
      </c>
      <c r="B303" s="1">
        <f>'Salary and Rating'!B304</f>
        <v>0</v>
      </c>
      <c r="C303" s="13">
        <f>'2013-2014'!AD303</f>
        <v>0</v>
      </c>
      <c r="D303" s="5">
        <v>1</v>
      </c>
      <c r="E303" s="5">
        <v>0</v>
      </c>
      <c r="F303" s="5">
        <v>0</v>
      </c>
      <c r="G303" s="5">
        <v>0</v>
      </c>
      <c r="H303" s="5">
        <v>0</v>
      </c>
      <c r="I303" s="5">
        <f>'Salary and Rating'!L304</f>
        <v>0</v>
      </c>
      <c r="J303" s="5">
        <f>IFERROR(IF(VLOOKUP(I303,Inputs!$A$20:$G$29,3,FALSE)="Stipend Award",VLOOKUP(I303,Inputs!$A$7:$G$16,3,FALSE),0),0)</f>
        <v>0</v>
      </c>
      <c r="K303" s="5">
        <f>IFERROR(IF(VLOOKUP(I303,Inputs!$A$20:$G$29,4,FALSE)="Stipend Award",VLOOKUP(I303,Inputs!$A$7:$G$16,4,FALSE),0),0)</f>
        <v>0</v>
      </c>
      <c r="L303" s="5">
        <f>IFERROR(IF(F303=1,IF(VLOOKUP(I303,Inputs!$A$20:$G$29,5,FALSE)="Stipend Award",VLOOKUP(I303,Inputs!$A$7:$G$16,5,FALSE),0),0),0)</f>
        <v>0</v>
      </c>
      <c r="M303" s="5">
        <f>IFERROR(IF(G303=1,IF(VLOOKUP(I303,Inputs!$A$20:$G$29,6,FALSE)="Stipend Award",VLOOKUP(I303,Inputs!$A$7:$G$16,6,FALSE),0),0),0)</f>
        <v>0</v>
      </c>
      <c r="N303" s="5">
        <f>IFERROR(IF(H303=1,IF(VLOOKUP(I303,Inputs!$A$20:$G$29,7,FALSE)="Stipend Award",VLOOKUP(I303,Inputs!$A$7:$G$16,7,FALSE),0),0),0)</f>
        <v>0</v>
      </c>
      <c r="O303" s="5">
        <f>IFERROR(IF(VLOOKUP(I303,Inputs!$A$20:$G$29,3,FALSE)="Base Increase",VLOOKUP(I303,Inputs!$A$7:$G$16,3,FALSE),0),0)</f>
        <v>0</v>
      </c>
      <c r="P303" s="5">
        <f>IFERROR(IF(VLOOKUP(I303,Inputs!$A$20:$G$29,4,FALSE)="Base Increase",VLOOKUP(I303,Inputs!$A$7:$G$16,4,FALSE),0),0)</f>
        <v>0</v>
      </c>
      <c r="Q303" s="5">
        <f>IFERROR(IF(F303=1,IF(VLOOKUP(I303,Inputs!$A$20:$G$29,5,FALSE)="Base Increase",VLOOKUP(I303,Inputs!$A$7:$G$16,5,FALSE),0),0),0)</f>
        <v>0</v>
      </c>
      <c r="R303" s="5">
        <f>IFERROR(IF(G303=1,IF(VLOOKUP(I303,Inputs!$A$20:$G$29,6,FALSE)="Base Increase",VLOOKUP(I303,Inputs!$A$7:$G$16,6,FALSE),0),0),0)</f>
        <v>0</v>
      </c>
      <c r="S303" s="5">
        <f>IFERROR(IF(H303=1,IF(VLOOKUP(I303,Inputs!$A$20:$G$29,7,FALSE)="Base Increase",VLOOKUP(I303,Inputs!$A$7:$G$16,7,FALSE),0),0),0)</f>
        <v>0</v>
      </c>
      <c r="T303" s="5">
        <f t="shared" si="24"/>
        <v>0</v>
      </c>
      <c r="U303" s="5">
        <f t="shared" si="25"/>
        <v>0</v>
      </c>
      <c r="V303" s="5">
        <f t="shared" si="26"/>
        <v>0</v>
      </c>
      <c r="W303" s="5">
        <f t="shared" si="27"/>
        <v>0</v>
      </c>
      <c r="X303" s="5">
        <f>IF(AND(I303&lt;=4,V303&gt;Inputs!$B$32),MAX(C303,Inputs!$B$32),V303)</f>
        <v>0</v>
      </c>
      <c r="Y303" s="5">
        <f>IF(AND(I303&lt;=4,W303&gt;Inputs!$B$32),MAX(C303,Inputs!$B$32),W303)</f>
        <v>0</v>
      </c>
      <c r="Z303" s="5">
        <f>IF(AND(I303&lt;=7,X303&gt;Inputs!$B$33),MAX(C303,Inputs!$B$33),X303)</f>
        <v>0</v>
      </c>
      <c r="AA303" s="5">
        <f>IF(W303&gt;Inputs!$B$34,Inputs!$B$34,Y303)</f>
        <v>0</v>
      </c>
      <c r="AB303" s="5">
        <f>IF(Z303&gt;Inputs!$B$34,Inputs!$B$34,Z303)</f>
        <v>0</v>
      </c>
      <c r="AC303" s="5">
        <f>IF(AA303&gt;Inputs!$B$34,Inputs!$B$34,AA303)</f>
        <v>0</v>
      </c>
      <c r="AD303" s="11">
        <f t="shared" si="28"/>
        <v>0</v>
      </c>
      <c r="AE303" s="11">
        <f t="shared" si="29"/>
        <v>0</v>
      </c>
    </row>
    <row r="304" spans="1:31" x14ac:dyDescent="0.25">
      <c r="C304" s="7"/>
    </row>
    <row r="305" spans="3:3" x14ac:dyDescent="0.25">
      <c r="C305" s="7"/>
    </row>
    <row r="306" spans="3:3" x14ac:dyDescent="0.25">
      <c r="C306" s="7"/>
    </row>
    <row r="307" spans="3:3" x14ac:dyDescent="0.25">
      <c r="C307" s="7"/>
    </row>
    <row r="308" spans="3:3" x14ac:dyDescent="0.25">
      <c r="C308" s="7"/>
    </row>
    <row r="309" spans="3:3" x14ac:dyDescent="0.25">
      <c r="C309" s="7"/>
    </row>
    <row r="310" spans="3:3" x14ac:dyDescent="0.25">
      <c r="C310" s="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4"/>
  <sheetViews>
    <sheetView showGridLines="0" workbookViewId="0">
      <selection activeCell="R23" sqref="R23"/>
    </sheetView>
  </sheetViews>
  <sheetFormatPr defaultRowHeight="15" x14ac:dyDescent="0.25"/>
  <cols>
    <col min="1" max="1" width="20.7109375" bestFit="1" customWidth="1"/>
    <col min="2" max="2" width="16.42578125" bestFit="1" customWidth="1"/>
    <col min="3" max="3" width="12.85546875" bestFit="1" customWidth="1"/>
    <col min="4" max="4" width="10.85546875" bestFit="1" customWidth="1"/>
    <col min="5" max="5" width="9.85546875" bestFit="1" customWidth="1"/>
    <col min="6" max="6" width="3" customWidth="1"/>
    <col min="7" max="8" width="3" bestFit="1" customWidth="1"/>
    <col min="9" max="16" width="7.5703125" bestFit="1" customWidth="1"/>
  </cols>
  <sheetData>
    <row r="1" spans="1:19" x14ac:dyDescent="0.25">
      <c r="A1" s="2" t="s">
        <v>90</v>
      </c>
    </row>
    <row r="3" spans="1:19" x14ac:dyDescent="0.25">
      <c r="A3" s="41" t="s">
        <v>18</v>
      </c>
      <c r="B3" s="41" t="s">
        <v>19</v>
      </c>
      <c r="C3" s="41" t="s">
        <v>79</v>
      </c>
      <c r="D3" s="41"/>
      <c r="E3" s="41"/>
      <c r="F3" s="41" t="s">
        <v>51</v>
      </c>
      <c r="G3" s="41"/>
      <c r="H3" s="41"/>
      <c r="I3" s="41" t="s">
        <v>77</v>
      </c>
      <c r="J3" s="41"/>
      <c r="K3" s="41"/>
      <c r="L3" s="41"/>
      <c r="M3" s="41" t="s">
        <v>78</v>
      </c>
      <c r="N3" s="41"/>
      <c r="O3" s="41"/>
      <c r="P3" s="41"/>
    </row>
    <row r="4" spans="1:19" x14ac:dyDescent="0.25">
      <c r="A4" s="41"/>
      <c r="B4" s="41"/>
      <c r="C4" s="8" t="s">
        <v>21</v>
      </c>
      <c r="D4" s="8" t="s">
        <v>22</v>
      </c>
      <c r="E4" s="8" t="s">
        <v>23</v>
      </c>
      <c r="F4" s="8" t="s">
        <v>22</v>
      </c>
      <c r="G4" s="8" t="s">
        <v>23</v>
      </c>
      <c r="H4" s="8" t="s">
        <v>24</v>
      </c>
      <c r="I4" s="8" t="s">
        <v>21</v>
      </c>
      <c r="J4" s="8" t="s">
        <v>22</v>
      </c>
      <c r="K4" s="8" t="s">
        <v>23</v>
      </c>
      <c r="L4" s="8" t="s">
        <v>24</v>
      </c>
      <c r="M4" s="8" t="s">
        <v>21</v>
      </c>
      <c r="N4" s="8" t="s">
        <v>22</v>
      </c>
      <c r="O4" s="8" t="s">
        <v>23</v>
      </c>
      <c r="P4" s="8" t="s">
        <v>24</v>
      </c>
    </row>
    <row r="5" spans="1:19" x14ac:dyDescent="0.25">
      <c r="A5" s="1">
        <f>'Salary and Rating'!A5</f>
        <v>1</v>
      </c>
      <c r="B5" s="5" t="str">
        <f>'Salary and Rating'!B5</f>
        <v>Teacher 1</v>
      </c>
      <c r="C5" s="5">
        <f>'Salary and Rating'!D5</f>
        <v>3</v>
      </c>
      <c r="D5" s="5">
        <f>'Salary and Rating'!E5</f>
        <v>0</v>
      </c>
      <c r="E5" s="5">
        <f>'Salary and Rating'!F5</f>
        <v>0</v>
      </c>
      <c r="F5" s="1">
        <f>'Salary and Rating'!J5</f>
        <v>5</v>
      </c>
      <c r="G5" s="1">
        <f>'Salary and Rating'!K5</f>
        <v>0</v>
      </c>
      <c r="H5" s="1">
        <f>'Salary and Rating'!L5</f>
        <v>0</v>
      </c>
      <c r="I5" s="13">
        <f>IF('2012-2013'!D4=0,0,'2012-2013'!C4)</f>
        <v>48031</v>
      </c>
      <c r="J5" s="13">
        <f>IF('2013-2014'!D4=0,0,'2012-2013'!AD4)</f>
        <v>0</v>
      </c>
      <c r="K5" s="13">
        <f>IF('2014-2015'!D4=0,0,'2013-2014'!AD4)</f>
        <v>0</v>
      </c>
      <c r="L5" s="13">
        <f>IF('2014-2015'!E4=0,0,'2014-2015'!AD4)</f>
        <v>0</v>
      </c>
      <c r="M5" s="13">
        <f>IF('2012-2013'!D4=0,0,'2012-2013'!C4)</f>
        <v>48031</v>
      </c>
      <c r="N5" s="13">
        <f>IF('2013-2014'!D4=0,0,'2012-2013'!AE4)</f>
        <v>0</v>
      </c>
      <c r="O5" s="13">
        <f>IF('2014-2015'!D4=0,0,'2013-2014'!AE4)</f>
        <v>0</v>
      </c>
      <c r="P5" s="13">
        <f>IF('2014-2015'!E4=0,0,'2014-2015'!AE4)</f>
        <v>0</v>
      </c>
    </row>
    <row r="6" spans="1:19" x14ac:dyDescent="0.25">
      <c r="A6" s="1">
        <f>'Salary and Rating'!A6</f>
        <v>2</v>
      </c>
      <c r="B6" s="5" t="str">
        <f>'Salary and Rating'!B6</f>
        <v>Teacher 2</v>
      </c>
      <c r="C6" s="5">
        <f>'Salary and Rating'!D6</f>
        <v>4</v>
      </c>
      <c r="D6" s="5">
        <f>'Salary and Rating'!E6</f>
        <v>0</v>
      </c>
      <c r="E6" s="5">
        <f>'Salary and Rating'!F6</f>
        <v>0</v>
      </c>
      <c r="F6" s="1">
        <f>'Salary and Rating'!J6</f>
        <v>8</v>
      </c>
      <c r="G6" s="1">
        <f>'Salary and Rating'!K6</f>
        <v>0</v>
      </c>
      <c r="H6" s="1">
        <f>'Salary and Rating'!L6</f>
        <v>0</v>
      </c>
      <c r="I6" s="13">
        <f>IF('2012-2013'!D5=0,0,'2012-2013'!C5)</f>
        <v>47743</v>
      </c>
      <c r="J6" s="13">
        <f>IF('2013-2014'!D5=0,0,'2012-2013'!AD5)</f>
        <v>0</v>
      </c>
      <c r="K6" s="13">
        <f>IF('2014-2015'!D5=0,0,'2013-2014'!AD5)</f>
        <v>0</v>
      </c>
      <c r="L6" s="13">
        <f>IF('2014-2015'!E5=0,0,'2014-2015'!AD5)</f>
        <v>0</v>
      </c>
      <c r="M6" s="13">
        <f>IF('2012-2013'!D5=0,0,'2012-2013'!C5)</f>
        <v>47743</v>
      </c>
      <c r="N6" s="13">
        <f>IF('2013-2014'!D5=0,0,'2012-2013'!AE5)</f>
        <v>0</v>
      </c>
      <c r="O6" s="13">
        <f>IF('2014-2015'!D5=0,0,'2013-2014'!AE5)</f>
        <v>0</v>
      </c>
      <c r="P6" s="13">
        <f>IF('2014-2015'!E5=0,0,'2014-2015'!AE5)</f>
        <v>0</v>
      </c>
    </row>
    <row r="7" spans="1:19" x14ac:dyDescent="0.25">
      <c r="A7" s="1">
        <f>'Salary and Rating'!A7</f>
        <v>3</v>
      </c>
      <c r="B7" s="5" t="str">
        <f>'Salary and Rating'!B7</f>
        <v>Teacher 3</v>
      </c>
      <c r="C7" s="5">
        <f>'Salary and Rating'!D7</f>
        <v>3</v>
      </c>
      <c r="D7" s="5">
        <f>'Salary and Rating'!E7</f>
        <v>3</v>
      </c>
      <c r="E7" s="5">
        <f>'Salary and Rating'!F7</f>
        <v>0</v>
      </c>
      <c r="F7" s="1">
        <f>'Salary and Rating'!J7</f>
        <v>5</v>
      </c>
      <c r="G7" s="1">
        <f>'Salary and Rating'!K7</f>
        <v>6</v>
      </c>
      <c r="H7" s="1">
        <f>'Salary and Rating'!L7</f>
        <v>0</v>
      </c>
      <c r="I7" s="13">
        <f>IF('2012-2013'!D6=0,0,'2012-2013'!C6)</f>
        <v>57211</v>
      </c>
      <c r="J7" s="13">
        <f>IF('2013-2014'!D6=0,0,'2012-2013'!AD6)</f>
        <v>57511</v>
      </c>
      <c r="K7" s="13">
        <f>IF('2014-2015'!D6=0,0,'2013-2014'!AD6)</f>
        <v>0</v>
      </c>
      <c r="L7" s="13">
        <f>IF('2014-2015'!E6=0,0,'2014-2015'!AD6)</f>
        <v>0</v>
      </c>
      <c r="M7" s="13">
        <f>IF('2012-2013'!D6=0,0,'2012-2013'!C6)</f>
        <v>57211</v>
      </c>
      <c r="N7" s="13">
        <f>IF('2013-2014'!D6=0,0,'2012-2013'!AE6)</f>
        <v>57611</v>
      </c>
      <c r="O7" s="13">
        <f>IF('2014-2015'!D6=0,0,'2013-2014'!AE6)</f>
        <v>0</v>
      </c>
      <c r="P7" s="13">
        <f>IF('2014-2015'!E6=0,0,'2014-2015'!AE6)</f>
        <v>0</v>
      </c>
    </row>
    <row r="8" spans="1:19" x14ac:dyDescent="0.25">
      <c r="A8" s="1">
        <f>'Salary and Rating'!A8</f>
        <v>4</v>
      </c>
      <c r="B8" s="5" t="str">
        <f>'Salary and Rating'!B8</f>
        <v>Teacher 4</v>
      </c>
      <c r="C8" s="5">
        <f>'Salary and Rating'!D8</f>
        <v>2</v>
      </c>
      <c r="D8" s="5">
        <f>'Salary and Rating'!E8</f>
        <v>2</v>
      </c>
      <c r="E8" s="5">
        <f>'Salary and Rating'!F8</f>
        <v>0</v>
      </c>
      <c r="F8" s="1">
        <f>'Salary and Rating'!J8</f>
        <v>2</v>
      </c>
      <c r="G8" s="1">
        <f>'Salary and Rating'!K8</f>
        <v>3</v>
      </c>
      <c r="H8" s="1">
        <f>'Salary and Rating'!L8</f>
        <v>0</v>
      </c>
      <c r="I8" s="13">
        <f>IF('2012-2013'!D7=0,0,'2012-2013'!C7)</f>
        <v>46950</v>
      </c>
      <c r="J8" s="13">
        <f>IF('2013-2014'!D7=0,0,'2012-2013'!AD7)</f>
        <v>46950</v>
      </c>
      <c r="K8" s="13">
        <f>IF('2014-2015'!D7=0,0,'2013-2014'!AD7)</f>
        <v>0</v>
      </c>
      <c r="L8" s="13">
        <f>IF('2014-2015'!E7=0,0,'2014-2015'!AD7)</f>
        <v>0</v>
      </c>
      <c r="M8" s="13">
        <f>IF('2012-2013'!D7=0,0,'2012-2013'!C7)</f>
        <v>46950</v>
      </c>
      <c r="N8" s="13">
        <f>IF('2013-2014'!D7=0,0,'2012-2013'!AE7)</f>
        <v>47000</v>
      </c>
      <c r="O8" s="13">
        <f>IF('2014-2015'!D7=0,0,'2013-2014'!AE7)</f>
        <v>0</v>
      </c>
      <c r="P8" s="13">
        <f>IF('2014-2015'!E7=0,0,'2014-2015'!AE7)</f>
        <v>0</v>
      </c>
    </row>
    <row r="9" spans="1:19" x14ac:dyDescent="0.25">
      <c r="A9" s="1">
        <f>'Salary and Rating'!A9</f>
        <v>5</v>
      </c>
      <c r="B9" s="5" t="str">
        <f>'Salary and Rating'!B9</f>
        <v>Teacher 5</v>
      </c>
      <c r="C9" s="5">
        <f>'Salary and Rating'!D9</f>
        <v>3</v>
      </c>
      <c r="D9" s="5">
        <f>'Salary and Rating'!E9</f>
        <v>4</v>
      </c>
      <c r="E9" s="5">
        <f>'Salary and Rating'!F9</f>
        <v>3</v>
      </c>
      <c r="F9" s="1">
        <f>'Salary and Rating'!J9</f>
        <v>5</v>
      </c>
      <c r="G9" s="1">
        <f>'Salary and Rating'!K9</f>
        <v>8</v>
      </c>
      <c r="H9" s="1">
        <f>'Salary and Rating'!L9</f>
        <v>5</v>
      </c>
      <c r="I9" s="13">
        <f>IF('2012-2013'!D8=0,0,'2012-2013'!C8)</f>
        <v>55162</v>
      </c>
      <c r="J9" s="13">
        <f>IF('2013-2014'!D8=0,0,'2012-2013'!AD8)</f>
        <v>55462</v>
      </c>
      <c r="K9" s="13">
        <f>IF('2014-2015'!D8=0,0,'2013-2014'!AD8)</f>
        <v>56062</v>
      </c>
      <c r="L9" s="13">
        <f>IF('2014-2015'!E8=0,0,'2014-2015'!AD8)</f>
        <v>56362</v>
      </c>
      <c r="M9" s="13">
        <f>IF('2012-2013'!D8=0,0,'2012-2013'!C8)</f>
        <v>55162</v>
      </c>
      <c r="N9" s="13">
        <f>IF('2013-2014'!D8=0,0,'2012-2013'!AE8)</f>
        <v>55462</v>
      </c>
      <c r="O9" s="13">
        <f>IF('2014-2015'!D8=0,0,'2013-2014'!AE8)</f>
        <v>56262</v>
      </c>
      <c r="P9" s="13">
        <f>IF('2014-2015'!E8=0,0,'2014-2015'!AE8)</f>
        <v>56462</v>
      </c>
    </row>
    <row r="10" spans="1:19" x14ac:dyDescent="0.25">
      <c r="A10" s="1">
        <f>'Salary and Rating'!A10</f>
        <v>6</v>
      </c>
      <c r="B10" s="5" t="str">
        <f>'Salary and Rating'!B10</f>
        <v>Teacher 6</v>
      </c>
      <c r="C10" s="5">
        <f>'Salary and Rating'!D10</f>
        <v>4</v>
      </c>
      <c r="D10" s="5">
        <f>'Salary and Rating'!E10</f>
        <v>4</v>
      </c>
      <c r="E10" s="5">
        <f>'Salary and Rating'!F10</f>
        <v>4</v>
      </c>
      <c r="F10" s="1">
        <f>'Salary and Rating'!J10</f>
        <v>8</v>
      </c>
      <c r="G10" s="1">
        <f>'Salary and Rating'!K10</f>
        <v>9</v>
      </c>
      <c r="H10" s="1">
        <f>'Salary and Rating'!L10</f>
        <v>10</v>
      </c>
      <c r="I10" s="13">
        <f>IF('2012-2013'!D9=0,0,'2012-2013'!C9)</f>
        <v>57184</v>
      </c>
      <c r="J10" s="13">
        <f>IF('2013-2014'!D9=0,0,'2012-2013'!AD9)</f>
        <v>57784</v>
      </c>
      <c r="K10" s="13">
        <f>IF('2014-2015'!D9=0,0,'2013-2014'!AD9)</f>
        <v>58534</v>
      </c>
      <c r="L10" s="13">
        <f>IF('2014-2015'!E9=0,0,'2014-2015'!AD9)</f>
        <v>59434</v>
      </c>
      <c r="M10" s="13">
        <f>IF('2012-2013'!D9=0,0,'2012-2013'!C9)</f>
        <v>57184</v>
      </c>
      <c r="N10" s="13">
        <f>IF('2013-2014'!D9=0,0,'2012-2013'!AE9)</f>
        <v>57784</v>
      </c>
      <c r="O10" s="13">
        <f>IF('2014-2015'!D9=0,0,'2013-2014'!AE9)</f>
        <v>58534</v>
      </c>
      <c r="P10" s="13">
        <f>IF('2014-2015'!E9=0,0,'2014-2015'!AE9)</f>
        <v>59434</v>
      </c>
    </row>
    <row r="11" spans="1:19" x14ac:dyDescent="0.25">
      <c r="A11" s="1">
        <f>'Salary and Rating'!A11</f>
        <v>7</v>
      </c>
      <c r="B11" s="5" t="str">
        <f>'Salary and Rating'!B11</f>
        <v>Teacher 7</v>
      </c>
      <c r="C11" s="5">
        <f>'Salary and Rating'!D11</f>
        <v>1</v>
      </c>
      <c r="D11" s="5">
        <f>'Salary and Rating'!E11</f>
        <v>2</v>
      </c>
      <c r="E11" s="5">
        <f>'Salary and Rating'!F11</f>
        <v>3</v>
      </c>
      <c r="F11" s="1">
        <f>'Salary and Rating'!J11</f>
        <v>1</v>
      </c>
      <c r="G11" s="1">
        <f>'Salary and Rating'!K11</f>
        <v>2</v>
      </c>
      <c r="H11" s="1">
        <f>'Salary and Rating'!L11</f>
        <v>5</v>
      </c>
      <c r="I11" s="13">
        <f>IF('2012-2013'!D10=0,0,'2012-2013'!C10)</f>
        <v>57805</v>
      </c>
      <c r="J11" s="13">
        <f>IF('2013-2014'!D10=0,0,'2012-2013'!AD10)</f>
        <v>57805</v>
      </c>
      <c r="K11" s="13">
        <f>IF('2014-2015'!D10=0,0,'2013-2014'!AD10)</f>
        <v>57805</v>
      </c>
      <c r="L11" s="13">
        <f>IF('2014-2015'!E10=0,0,'2014-2015'!AD10)</f>
        <v>58105</v>
      </c>
      <c r="M11" s="13">
        <f>IF('2012-2013'!D10=0,0,'2012-2013'!C10)</f>
        <v>57805</v>
      </c>
      <c r="N11" s="13">
        <f>IF('2013-2014'!D10=0,0,'2012-2013'!AE10)</f>
        <v>57805</v>
      </c>
      <c r="O11" s="13">
        <f>IF('2014-2015'!D10=0,0,'2013-2014'!AE10)</f>
        <v>57805</v>
      </c>
      <c r="P11" s="13">
        <f>IF('2014-2015'!E10=0,0,'2014-2015'!AE10)</f>
        <v>58205</v>
      </c>
    </row>
    <row r="12" spans="1:19" x14ac:dyDescent="0.25">
      <c r="A12" s="1">
        <f>'Salary and Rating'!A12</f>
        <v>8</v>
      </c>
      <c r="B12" s="5" t="str">
        <f>'Salary and Rating'!B12</f>
        <v>Teacher 8</v>
      </c>
      <c r="C12" s="5">
        <f>'Salary and Rating'!D12</f>
        <v>3</v>
      </c>
      <c r="D12" s="5">
        <f>'Salary and Rating'!E12</f>
        <v>2</v>
      </c>
      <c r="E12" s="5">
        <f>'Salary and Rating'!F12</f>
        <v>3</v>
      </c>
      <c r="F12" s="1">
        <f>'Salary and Rating'!J12</f>
        <v>5</v>
      </c>
      <c r="G12" s="1">
        <f>'Salary and Rating'!K12</f>
        <v>2</v>
      </c>
      <c r="H12" s="1">
        <f>'Salary and Rating'!L12</f>
        <v>5</v>
      </c>
      <c r="I12" s="13">
        <f>IF('2012-2013'!D11=0,0,'2012-2013'!C11)</f>
        <v>55116</v>
      </c>
      <c r="J12" s="13">
        <f>IF('2013-2014'!D11=0,0,'2012-2013'!AD11)</f>
        <v>55416</v>
      </c>
      <c r="K12" s="13">
        <f>IF('2014-2015'!D11=0,0,'2013-2014'!AD11)</f>
        <v>55416</v>
      </c>
      <c r="L12" s="13">
        <f>IF('2014-2015'!E11=0,0,'2014-2015'!AD11)</f>
        <v>55716</v>
      </c>
      <c r="M12" s="13">
        <f>IF('2012-2013'!D11=0,0,'2012-2013'!C11)</f>
        <v>55116</v>
      </c>
      <c r="N12" s="13">
        <f>IF('2013-2014'!D11=0,0,'2012-2013'!AE11)</f>
        <v>55416</v>
      </c>
      <c r="O12" s="13">
        <f>IF('2014-2015'!D11=0,0,'2013-2014'!AE11)</f>
        <v>55416</v>
      </c>
      <c r="P12" s="13">
        <f>IF('2014-2015'!E11=0,0,'2014-2015'!AE11)</f>
        <v>55816</v>
      </c>
    </row>
    <row r="13" spans="1:19" x14ac:dyDescent="0.25">
      <c r="A13" s="1">
        <f>'Salary and Rating'!A13</f>
        <v>9</v>
      </c>
      <c r="B13" s="5" t="str">
        <f>'Salary and Rating'!B13</f>
        <v>Teacher 9</v>
      </c>
      <c r="C13" s="5">
        <f>'Salary and Rating'!D13</f>
        <v>4</v>
      </c>
      <c r="D13" s="5">
        <f>'Salary and Rating'!E13</f>
        <v>3</v>
      </c>
      <c r="E13" s="5">
        <f>'Salary and Rating'!F13</f>
        <v>4</v>
      </c>
      <c r="F13" s="1">
        <f>'Salary and Rating'!J13</f>
        <v>8</v>
      </c>
      <c r="G13" s="1">
        <f>'Salary and Rating'!K13</f>
        <v>5</v>
      </c>
      <c r="H13" s="1">
        <f>'Salary and Rating'!L13</f>
        <v>8</v>
      </c>
      <c r="I13" s="13">
        <f>IF('2012-2013'!D12=0,0,'2012-2013'!C12)</f>
        <v>59950</v>
      </c>
      <c r="J13" s="13">
        <f>IF('2013-2014'!D12=0,0,'2012-2013'!AD12)</f>
        <v>60550</v>
      </c>
      <c r="K13" s="13">
        <f>IF('2014-2015'!D12=0,0,'2013-2014'!AD12)</f>
        <v>60550</v>
      </c>
      <c r="L13" s="13">
        <f>IF('2014-2015'!E12=0,0,'2014-2015'!AD12)</f>
        <v>61150</v>
      </c>
      <c r="M13" s="13">
        <f>IF('2012-2013'!D12=0,0,'2012-2013'!C12)</f>
        <v>59950</v>
      </c>
      <c r="N13" s="13">
        <f>IF('2013-2014'!D12=0,0,'2012-2013'!AE12)</f>
        <v>60550</v>
      </c>
      <c r="O13" s="13">
        <f>IF('2014-2015'!D12=0,0,'2013-2014'!AE12)</f>
        <v>60850</v>
      </c>
      <c r="P13" s="13">
        <f>IF('2014-2015'!E12=0,0,'2014-2015'!AE12)</f>
        <v>61150</v>
      </c>
    </row>
    <row r="14" spans="1:19" x14ac:dyDescent="0.25">
      <c r="A14" s="1">
        <f>'Salary and Rating'!A14</f>
        <v>10</v>
      </c>
      <c r="B14" s="5" t="str">
        <f>'Salary and Rating'!B14</f>
        <v>Teacher 10</v>
      </c>
      <c r="C14" s="5">
        <f>'Salary and Rating'!D14</f>
        <v>1</v>
      </c>
      <c r="D14" s="5">
        <f>'Salary and Rating'!E14</f>
        <v>1</v>
      </c>
      <c r="E14" s="5">
        <f>'Salary and Rating'!F14</f>
        <v>1</v>
      </c>
      <c r="F14" s="1">
        <f>'Salary and Rating'!J14</f>
        <v>1</v>
      </c>
      <c r="G14" s="1">
        <f>'Salary and Rating'!K14</f>
        <v>1</v>
      </c>
      <c r="H14" s="1">
        <f>'Salary and Rating'!L14</f>
        <v>1</v>
      </c>
      <c r="I14" s="13">
        <f>IF('2012-2013'!D13=0,0,'2012-2013'!C13)</f>
        <v>53410</v>
      </c>
      <c r="J14" s="13">
        <f>IF('2013-2014'!D13=0,0,'2012-2013'!AD13)</f>
        <v>53410</v>
      </c>
      <c r="K14" s="13">
        <f>IF('2014-2015'!D13=0,0,'2013-2014'!AD13)</f>
        <v>53410</v>
      </c>
      <c r="L14" s="13">
        <f>IF('2014-2015'!E13=0,0,'2014-2015'!AD13)</f>
        <v>53410</v>
      </c>
      <c r="M14" s="13">
        <f>IF('2012-2013'!D13=0,0,'2012-2013'!C13)</f>
        <v>53410</v>
      </c>
      <c r="N14" s="13">
        <f>IF('2013-2014'!D13=0,0,'2012-2013'!AE13)</f>
        <v>53410</v>
      </c>
      <c r="O14" s="13">
        <f>IF('2014-2015'!D13=0,0,'2013-2014'!AE13)</f>
        <v>53410</v>
      </c>
      <c r="P14" s="13">
        <f>IF('2014-2015'!E13=0,0,'2014-2015'!AE13)</f>
        <v>53410</v>
      </c>
    </row>
    <row r="15" spans="1:19" x14ac:dyDescent="0.25">
      <c r="A15" s="1">
        <f>'Salary and Rating'!A15</f>
        <v>11</v>
      </c>
      <c r="B15" s="5" t="str">
        <f>'Salary and Rating'!B15</f>
        <v>Teacher 11</v>
      </c>
      <c r="C15" s="5">
        <f>'Salary and Rating'!D15</f>
        <v>2</v>
      </c>
      <c r="D15" s="5">
        <f>'Salary and Rating'!E15</f>
        <v>1</v>
      </c>
      <c r="E15" s="5">
        <f>'Salary and Rating'!F15</f>
        <v>2</v>
      </c>
      <c r="F15" s="1">
        <f>'Salary and Rating'!J15</f>
        <v>2</v>
      </c>
      <c r="G15" s="1">
        <f>'Salary and Rating'!K15</f>
        <v>1</v>
      </c>
      <c r="H15" s="1">
        <f>'Salary and Rating'!L15</f>
        <v>2</v>
      </c>
      <c r="I15" s="13">
        <f>IF('2012-2013'!D14=0,0,'2012-2013'!C14)</f>
        <v>53155</v>
      </c>
      <c r="J15" s="13">
        <f>IF('2013-2014'!D14=0,0,'2012-2013'!AD14)</f>
        <v>53155</v>
      </c>
      <c r="K15" s="13">
        <f>IF('2014-2015'!D14=0,0,'2013-2014'!AD14)</f>
        <v>53155</v>
      </c>
      <c r="L15" s="13">
        <f>IF('2014-2015'!E14=0,0,'2014-2015'!AD14)</f>
        <v>53155</v>
      </c>
      <c r="M15" s="13">
        <f>IF('2012-2013'!D14=0,0,'2012-2013'!C14)</f>
        <v>53155</v>
      </c>
      <c r="N15" s="13">
        <f>IF('2013-2014'!D14=0,0,'2012-2013'!AE14)</f>
        <v>53155</v>
      </c>
      <c r="O15" s="13">
        <f>IF('2014-2015'!D14=0,0,'2013-2014'!AE14)</f>
        <v>53155</v>
      </c>
      <c r="P15" s="13">
        <f>IF('2014-2015'!E14=0,0,'2014-2015'!AE14)</f>
        <v>53155</v>
      </c>
      <c r="S15" s="31"/>
    </row>
    <row r="16" spans="1:19" x14ac:dyDescent="0.25">
      <c r="A16" s="1">
        <f>'Salary and Rating'!A16</f>
        <v>12</v>
      </c>
      <c r="B16" s="5" t="str">
        <f>'Salary and Rating'!B16</f>
        <v>Teacher 12</v>
      </c>
      <c r="C16" s="5">
        <f>'Salary and Rating'!D16</f>
        <v>3</v>
      </c>
      <c r="D16" s="5">
        <f>'Salary and Rating'!E16</f>
        <v>3</v>
      </c>
      <c r="E16" s="5">
        <f>'Salary and Rating'!F16</f>
        <v>3</v>
      </c>
      <c r="F16" s="1">
        <f>'Salary and Rating'!J16</f>
        <v>5</v>
      </c>
      <c r="G16" s="1">
        <f>'Salary and Rating'!K16</f>
        <v>6</v>
      </c>
      <c r="H16" s="1">
        <f>'Salary and Rating'!L16</f>
        <v>7</v>
      </c>
      <c r="I16" s="13">
        <f>IF('2012-2013'!D15=0,0,'2012-2013'!C15)</f>
        <v>47362</v>
      </c>
      <c r="J16" s="13">
        <f>IF('2013-2014'!D15=0,0,'2012-2013'!AD15)</f>
        <v>47662</v>
      </c>
      <c r="K16" s="13">
        <f>IF('2014-2015'!D15=0,0,'2013-2014'!AD15)</f>
        <v>48112</v>
      </c>
      <c r="L16" s="13">
        <f>IF('2014-2015'!E15=0,0,'2014-2015'!AD15)</f>
        <v>48712</v>
      </c>
      <c r="M16" s="13">
        <f>IF('2012-2013'!D15=0,0,'2012-2013'!C15)</f>
        <v>47362</v>
      </c>
      <c r="N16" s="13">
        <f>IF('2013-2014'!D15=0,0,'2012-2013'!AE15)</f>
        <v>47762</v>
      </c>
      <c r="O16" s="13">
        <f>IF('2014-2015'!D15=0,0,'2013-2014'!AE15)</f>
        <v>48112</v>
      </c>
      <c r="P16" s="13">
        <f>IF('2014-2015'!E15=0,0,'2014-2015'!AE15)</f>
        <v>48912</v>
      </c>
    </row>
    <row r="17" spans="1:16" x14ac:dyDescent="0.25">
      <c r="A17" s="1">
        <f>'Salary and Rating'!A17</f>
        <v>13</v>
      </c>
      <c r="B17" s="5" t="str">
        <f>'Salary and Rating'!B17</f>
        <v>Teacher 13</v>
      </c>
      <c r="C17" s="5">
        <f>'Salary and Rating'!D17</f>
        <v>3</v>
      </c>
      <c r="D17" s="5">
        <f>'Salary and Rating'!E17</f>
        <v>3</v>
      </c>
      <c r="E17" s="5">
        <f>'Salary and Rating'!F17</f>
        <v>3</v>
      </c>
      <c r="F17" s="1">
        <f>'Salary and Rating'!J17</f>
        <v>5</v>
      </c>
      <c r="G17" s="1">
        <f>'Salary and Rating'!K17</f>
        <v>6</v>
      </c>
      <c r="H17" s="1">
        <f>'Salary and Rating'!L17</f>
        <v>7</v>
      </c>
      <c r="I17" s="13">
        <f>IF('2012-2013'!D16=0,0,'2012-2013'!C16)</f>
        <v>54104</v>
      </c>
      <c r="J17" s="13">
        <f>IF('2013-2014'!D16=0,0,'2012-2013'!AD16)</f>
        <v>54404</v>
      </c>
      <c r="K17" s="13">
        <f>IF('2014-2015'!D16=0,0,'2013-2014'!AD16)</f>
        <v>54854</v>
      </c>
      <c r="L17" s="13">
        <f>IF('2014-2015'!E16=0,0,'2014-2015'!AD16)</f>
        <v>55454</v>
      </c>
      <c r="M17" s="13">
        <f>IF('2012-2013'!D16=0,0,'2012-2013'!C16)</f>
        <v>54104</v>
      </c>
      <c r="N17" s="13">
        <f>IF('2013-2014'!D16=0,0,'2012-2013'!AE16)</f>
        <v>54504</v>
      </c>
      <c r="O17" s="13">
        <f>IF('2014-2015'!D16=0,0,'2013-2014'!AE16)</f>
        <v>55004</v>
      </c>
      <c r="P17" s="13">
        <f>IF('2014-2015'!E16=0,0,'2014-2015'!AE16)</f>
        <v>55454</v>
      </c>
    </row>
    <row r="18" spans="1:16" x14ac:dyDescent="0.25">
      <c r="A18" s="1">
        <f>'Salary and Rating'!A18</f>
        <v>14</v>
      </c>
      <c r="B18" s="5" t="str">
        <f>'Salary and Rating'!B18</f>
        <v>Teacher 14</v>
      </c>
      <c r="C18" s="5">
        <f>'Salary and Rating'!D18</f>
        <v>4</v>
      </c>
      <c r="D18" s="5">
        <f>'Salary and Rating'!E18</f>
        <v>3</v>
      </c>
      <c r="E18" s="5">
        <f>'Salary and Rating'!F18</f>
        <v>3</v>
      </c>
      <c r="F18" s="1">
        <f>'Salary and Rating'!J18</f>
        <v>8</v>
      </c>
      <c r="G18" s="1">
        <f>'Salary and Rating'!K18</f>
        <v>5</v>
      </c>
      <c r="H18" s="1">
        <f>'Salary and Rating'!L18</f>
        <v>6</v>
      </c>
      <c r="I18" s="13">
        <f>IF('2012-2013'!D17=0,0,'2012-2013'!C17)</f>
        <v>50636</v>
      </c>
      <c r="J18" s="13">
        <f>IF('2013-2014'!D17=0,0,'2012-2013'!AD17)</f>
        <v>51236</v>
      </c>
      <c r="K18" s="13">
        <f>IF('2014-2015'!D17=0,0,'2013-2014'!AD17)</f>
        <v>51536</v>
      </c>
      <c r="L18" s="13">
        <f>IF('2014-2015'!E17=0,0,'2014-2015'!AD17)</f>
        <v>51986</v>
      </c>
      <c r="M18" s="13">
        <f>IF('2012-2013'!D17=0,0,'2012-2013'!C17)</f>
        <v>50636</v>
      </c>
      <c r="N18" s="13">
        <f>IF('2013-2014'!D17=0,0,'2012-2013'!AE17)</f>
        <v>51236</v>
      </c>
      <c r="O18" s="13">
        <f>IF('2014-2015'!D17=0,0,'2013-2014'!AE17)</f>
        <v>51636</v>
      </c>
      <c r="P18" s="13">
        <f>IF('2014-2015'!E17=0,0,'2014-2015'!AE17)</f>
        <v>52136</v>
      </c>
    </row>
    <row r="19" spans="1:16" x14ac:dyDescent="0.25">
      <c r="A19" s="1">
        <f>'Salary and Rating'!A19</f>
        <v>15</v>
      </c>
      <c r="B19" s="5" t="str">
        <f>'Salary and Rating'!B19</f>
        <v>Teacher 15</v>
      </c>
      <c r="C19" s="5">
        <f>'Salary and Rating'!D19</f>
        <v>4</v>
      </c>
      <c r="D19" s="5">
        <f>'Salary and Rating'!E19</f>
        <v>4</v>
      </c>
      <c r="E19" s="5">
        <f>'Salary and Rating'!F19</f>
        <v>4</v>
      </c>
      <c r="F19" s="1">
        <f>'Salary and Rating'!J19</f>
        <v>8</v>
      </c>
      <c r="G19" s="1">
        <f>'Salary and Rating'!K19</f>
        <v>9</v>
      </c>
      <c r="H19" s="1">
        <f>'Salary and Rating'!L19</f>
        <v>10</v>
      </c>
      <c r="I19" s="13">
        <f>IF('2012-2013'!D18=0,0,'2012-2013'!C18)</f>
        <v>54634</v>
      </c>
      <c r="J19" s="13">
        <f>IF('2013-2014'!D18=0,0,'2012-2013'!AD18)</f>
        <v>55234</v>
      </c>
      <c r="K19" s="13">
        <f>IF('2014-2015'!D18=0,0,'2013-2014'!AD18)</f>
        <v>55984</v>
      </c>
      <c r="L19" s="13">
        <f>IF('2014-2015'!E18=0,0,'2014-2015'!AD18)</f>
        <v>56884</v>
      </c>
      <c r="M19" s="13">
        <f>IF('2012-2013'!D18=0,0,'2012-2013'!C18)</f>
        <v>54634</v>
      </c>
      <c r="N19" s="13">
        <f>IF('2013-2014'!D18=0,0,'2012-2013'!AE18)</f>
        <v>55234</v>
      </c>
      <c r="O19" s="13">
        <f>IF('2014-2015'!D18=0,0,'2013-2014'!AE18)</f>
        <v>56234</v>
      </c>
      <c r="P19" s="13">
        <f>IF('2014-2015'!E18=0,0,'2014-2015'!AE18)</f>
        <v>56884</v>
      </c>
    </row>
    <row r="20" spans="1:16" x14ac:dyDescent="0.25">
      <c r="A20" s="1">
        <f>'Salary and Rating'!A20</f>
        <v>16</v>
      </c>
      <c r="B20" s="5" t="str">
        <f>'Salary and Rating'!B20</f>
        <v>Teacher 16</v>
      </c>
      <c r="C20" s="5">
        <f>'Salary and Rating'!D20</f>
        <v>3</v>
      </c>
      <c r="D20" s="5">
        <f>'Salary and Rating'!E20</f>
        <v>3</v>
      </c>
      <c r="E20" s="5">
        <f>'Salary and Rating'!F20</f>
        <v>3</v>
      </c>
      <c r="F20" s="1">
        <f>'Salary and Rating'!J20</f>
        <v>5</v>
      </c>
      <c r="G20" s="1">
        <f>'Salary and Rating'!K20</f>
        <v>6</v>
      </c>
      <c r="H20" s="1">
        <f>'Salary and Rating'!L20</f>
        <v>7</v>
      </c>
      <c r="I20" s="13">
        <f>IF('2012-2013'!D19=0,0,'2012-2013'!C19)</f>
        <v>47234</v>
      </c>
      <c r="J20" s="13">
        <f>IF('2013-2014'!D19=0,0,'2012-2013'!AD19)</f>
        <v>47534</v>
      </c>
      <c r="K20" s="13">
        <f>IF('2014-2015'!D19=0,0,'2013-2014'!AD19)</f>
        <v>47984</v>
      </c>
      <c r="L20" s="13">
        <f>IF('2014-2015'!E19=0,0,'2014-2015'!AD19)</f>
        <v>48584</v>
      </c>
      <c r="M20" s="13">
        <f>IF('2012-2013'!D19=0,0,'2012-2013'!C19)</f>
        <v>47234</v>
      </c>
      <c r="N20" s="13">
        <f>IF('2013-2014'!D19=0,0,'2012-2013'!AE19)</f>
        <v>47534</v>
      </c>
      <c r="O20" s="13">
        <f>IF('2014-2015'!D19=0,0,'2013-2014'!AE19)</f>
        <v>47984</v>
      </c>
      <c r="P20" s="13">
        <f>IF('2014-2015'!E19=0,0,'2014-2015'!AE19)</f>
        <v>48784</v>
      </c>
    </row>
    <row r="21" spans="1:16" x14ac:dyDescent="0.25">
      <c r="A21" s="1">
        <f>'Salary and Rating'!A21</f>
        <v>17</v>
      </c>
      <c r="B21" s="5" t="str">
        <f>'Salary and Rating'!B21</f>
        <v>Teacher 17</v>
      </c>
      <c r="C21" s="5">
        <f>'Salary and Rating'!D21</f>
        <v>0</v>
      </c>
      <c r="D21" s="5">
        <f>'Salary and Rating'!E21</f>
        <v>3</v>
      </c>
      <c r="E21" s="5">
        <f>'Salary and Rating'!F21</f>
        <v>3</v>
      </c>
      <c r="F21" s="1">
        <f>'Salary and Rating'!J21</f>
        <v>0</v>
      </c>
      <c r="G21" s="1">
        <f>'Salary and Rating'!K21</f>
        <v>5</v>
      </c>
      <c r="H21" s="1">
        <f>'Salary and Rating'!L21</f>
        <v>6</v>
      </c>
      <c r="I21" s="13">
        <f>IF('2012-2013'!D20=0,0,'2012-2013'!C20)</f>
        <v>0</v>
      </c>
      <c r="J21" s="13">
        <f>IF('2013-2014'!D20=0,0,'2012-2013'!AD20)</f>
        <v>46100</v>
      </c>
      <c r="K21" s="13">
        <f>IF('2014-2015'!D20=0,0,'2013-2014'!AD20)</f>
        <v>46400</v>
      </c>
      <c r="L21" s="13">
        <f>IF('2014-2015'!E20=0,0,'2014-2015'!AD20)</f>
        <v>46850</v>
      </c>
      <c r="M21" s="13">
        <f>IF('2012-2013'!D20=0,0,'2012-2013'!C20)</f>
        <v>0</v>
      </c>
      <c r="N21" s="13">
        <f>IF('2013-2014'!D20=0,0,'2012-2013'!AE20)</f>
        <v>46100</v>
      </c>
      <c r="O21" s="13">
        <f>IF('2014-2015'!D20=0,0,'2013-2014'!AE20)</f>
        <v>46400</v>
      </c>
      <c r="P21" s="13">
        <f>IF('2014-2015'!E20=0,0,'2014-2015'!AE20)</f>
        <v>47000</v>
      </c>
    </row>
    <row r="22" spans="1:16" x14ac:dyDescent="0.25">
      <c r="A22" s="1">
        <f>'Salary and Rating'!A22</f>
        <v>18</v>
      </c>
      <c r="B22" s="5" t="str">
        <f>'Salary and Rating'!B22</f>
        <v>Teacher 18</v>
      </c>
      <c r="C22" s="5">
        <f>'Salary and Rating'!D22</f>
        <v>0</v>
      </c>
      <c r="D22" s="5">
        <f>'Salary and Rating'!E22</f>
        <v>3</v>
      </c>
      <c r="E22" s="5">
        <f>'Salary and Rating'!F22</f>
        <v>3</v>
      </c>
      <c r="F22" s="1">
        <f>'Salary and Rating'!J22</f>
        <v>0</v>
      </c>
      <c r="G22" s="1">
        <f>'Salary and Rating'!K22</f>
        <v>5</v>
      </c>
      <c r="H22" s="1">
        <f>'Salary and Rating'!L22</f>
        <v>6</v>
      </c>
      <c r="I22" s="13">
        <f>IF('2012-2013'!D21=0,0,'2012-2013'!C21)</f>
        <v>0</v>
      </c>
      <c r="J22" s="13">
        <f>IF('2013-2014'!D21=0,0,'2012-2013'!AD21)</f>
        <v>46100</v>
      </c>
      <c r="K22" s="13">
        <f>IF('2014-2015'!D21=0,0,'2013-2014'!AD21)</f>
        <v>46400</v>
      </c>
      <c r="L22" s="13">
        <f>IF('2014-2015'!E21=0,0,'2014-2015'!AD21)</f>
        <v>46850</v>
      </c>
      <c r="M22" s="13">
        <f>IF('2012-2013'!D21=0,0,'2012-2013'!C21)</f>
        <v>0</v>
      </c>
      <c r="N22" s="13">
        <f>IF('2013-2014'!D21=0,0,'2012-2013'!AE21)</f>
        <v>46100</v>
      </c>
      <c r="O22" s="13">
        <f>IF('2014-2015'!D21=0,0,'2013-2014'!AE21)</f>
        <v>46400</v>
      </c>
      <c r="P22" s="13">
        <f>IF('2014-2015'!E21=0,0,'2014-2015'!AE21)</f>
        <v>46850</v>
      </c>
    </row>
    <row r="23" spans="1:16" x14ac:dyDescent="0.25">
      <c r="A23" s="1">
        <f>'Salary and Rating'!A23</f>
        <v>19</v>
      </c>
      <c r="B23" s="5" t="str">
        <f>'Salary and Rating'!B23</f>
        <v>Teacher 19</v>
      </c>
      <c r="C23" s="5">
        <f>'Salary and Rating'!D23</f>
        <v>0</v>
      </c>
      <c r="D23" s="5">
        <f>'Salary and Rating'!E23</f>
        <v>0</v>
      </c>
      <c r="E23" s="5">
        <f>'Salary and Rating'!F23</f>
        <v>2</v>
      </c>
      <c r="F23" s="1">
        <f>'Salary and Rating'!J23</f>
        <v>0</v>
      </c>
      <c r="G23" s="1">
        <f>'Salary and Rating'!K23</f>
        <v>0</v>
      </c>
      <c r="H23" s="1">
        <f>'Salary and Rating'!L23</f>
        <v>2</v>
      </c>
      <c r="I23" s="13">
        <f>IF('2012-2013'!D22=0,0,'2012-2013'!C22)</f>
        <v>0</v>
      </c>
      <c r="J23" s="13">
        <f>IF('2013-2014'!D22=0,0,'2012-2013'!AD22)</f>
        <v>0</v>
      </c>
      <c r="K23" s="13">
        <f>IF('2014-2015'!D22=0,0,'2013-2014'!AD22)</f>
        <v>46100</v>
      </c>
      <c r="L23" s="13">
        <f>IF('2014-2015'!E22=0,0,'2014-2015'!AD22)</f>
        <v>46100</v>
      </c>
      <c r="M23" s="13">
        <f>IF('2012-2013'!D22=0,0,'2012-2013'!C22)</f>
        <v>0</v>
      </c>
      <c r="N23" s="13">
        <f>IF('2013-2014'!D22=0,0,'2012-2013'!AE22)</f>
        <v>0</v>
      </c>
      <c r="O23" s="13">
        <f>IF('2014-2015'!D22=0,0,'2013-2014'!AE22)</f>
        <v>46100</v>
      </c>
      <c r="P23" s="13">
        <f>IF('2014-2015'!E22=0,0,'2014-2015'!AE22)</f>
        <v>46200</v>
      </c>
    </row>
    <row r="24" spans="1:16" x14ac:dyDescent="0.25">
      <c r="A24" s="1">
        <f>'Salary and Rating'!A24</f>
        <v>20</v>
      </c>
      <c r="B24" s="5" t="str">
        <f>'Salary and Rating'!B24</f>
        <v>Teacher 20</v>
      </c>
      <c r="C24" s="5">
        <f>'Salary and Rating'!D24</f>
        <v>0</v>
      </c>
      <c r="D24" s="5">
        <f>'Salary and Rating'!E24</f>
        <v>0</v>
      </c>
      <c r="E24" s="5">
        <f>'Salary and Rating'!F24</f>
        <v>4</v>
      </c>
      <c r="F24" s="1">
        <f>'Salary and Rating'!J24</f>
        <v>0</v>
      </c>
      <c r="G24" s="1">
        <f>'Salary and Rating'!K24</f>
        <v>0</v>
      </c>
      <c r="H24" s="1">
        <f>'Salary and Rating'!L24</f>
        <v>8</v>
      </c>
      <c r="I24" s="13">
        <f>IF('2012-2013'!D23=0,0,'2012-2013'!C23)</f>
        <v>0</v>
      </c>
      <c r="J24" s="13">
        <f>IF('2013-2014'!D23=0,0,'2012-2013'!AD23)</f>
        <v>0</v>
      </c>
      <c r="K24" s="13">
        <f>IF('2014-2015'!D23=0,0,'2013-2014'!AD23)</f>
        <v>46100</v>
      </c>
      <c r="L24" s="13">
        <f>IF('2014-2015'!E23=0,0,'2014-2015'!AD23)</f>
        <v>46700</v>
      </c>
      <c r="M24" s="13">
        <f>IF('2012-2013'!D23=0,0,'2012-2013'!C23)</f>
        <v>0</v>
      </c>
      <c r="N24" s="13">
        <f>IF('2013-2014'!D23=0,0,'2012-2013'!AE23)</f>
        <v>0</v>
      </c>
      <c r="O24" s="13">
        <f>IF('2014-2015'!D23=0,0,'2013-2014'!AE23)</f>
        <v>46100</v>
      </c>
      <c r="P24" s="13">
        <f>IF('2014-2015'!E23=0,0,'2014-2015'!AE23)</f>
        <v>46700</v>
      </c>
    </row>
    <row r="25" spans="1:16" x14ac:dyDescent="0.25">
      <c r="A25" s="1">
        <f>'Salary and Rating'!A25</f>
        <v>0</v>
      </c>
      <c r="B25" s="5">
        <f>'Salary and Rating'!B25</f>
        <v>0</v>
      </c>
      <c r="C25" s="5">
        <f>'Salary and Rating'!D25</f>
        <v>0</v>
      </c>
      <c r="D25" s="5">
        <f>'Salary and Rating'!E25</f>
        <v>0</v>
      </c>
      <c r="E25" s="5">
        <f>'Salary and Rating'!F25</f>
        <v>0</v>
      </c>
      <c r="F25" s="1">
        <f>'Salary and Rating'!J25</f>
        <v>0</v>
      </c>
      <c r="G25" s="1">
        <f>'Salary and Rating'!K25</f>
        <v>0</v>
      </c>
      <c r="H25" s="1">
        <f>'Salary and Rating'!L25</f>
        <v>0</v>
      </c>
      <c r="I25" s="13">
        <f>IF('2012-2013'!D24=0,0,'2012-2013'!C24)</f>
        <v>0</v>
      </c>
      <c r="J25" s="13">
        <f>IF('2013-2014'!D24=0,0,'2012-2013'!AD24)</f>
        <v>0</v>
      </c>
      <c r="K25" s="13">
        <f>IF('2014-2015'!D24=0,0,'2013-2014'!AD24)</f>
        <v>0</v>
      </c>
      <c r="L25" s="13">
        <f>IF('2014-2015'!E24=0,0,'2014-2015'!AD24)</f>
        <v>0</v>
      </c>
      <c r="M25" s="13">
        <f>IF('2012-2013'!D24=0,0,'2012-2013'!C24)</f>
        <v>0</v>
      </c>
      <c r="N25" s="13">
        <f>IF('2013-2014'!D24=0,0,'2012-2013'!AE24)</f>
        <v>0</v>
      </c>
      <c r="O25" s="13">
        <f>IF('2014-2015'!D24=0,0,'2013-2014'!AE24)</f>
        <v>0</v>
      </c>
      <c r="P25" s="13">
        <f>IF('2014-2015'!E24=0,0,'2014-2015'!AE24)</f>
        <v>0</v>
      </c>
    </row>
    <row r="26" spans="1:16" x14ac:dyDescent="0.25">
      <c r="A26" s="1">
        <f>'Salary and Rating'!A26</f>
        <v>0</v>
      </c>
      <c r="B26" s="5">
        <f>'Salary and Rating'!B26</f>
        <v>0</v>
      </c>
      <c r="C26" s="5">
        <f>'Salary and Rating'!D26</f>
        <v>0</v>
      </c>
      <c r="D26" s="5">
        <f>'Salary and Rating'!E26</f>
        <v>0</v>
      </c>
      <c r="E26" s="5">
        <f>'Salary and Rating'!F26</f>
        <v>0</v>
      </c>
      <c r="F26" s="1">
        <f>'Salary and Rating'!J26</f>
        <v>0</v>
      </c>
      <c r="G26" s="1">
        <f>'Salary and Rating'!K26</f>
        <v>0</v>
      </c>
      <c r="H26" s="1">
        <f>'Salary and Rating'!L26</f>
        <v>0</v>
      </c>
      <c r="I26" s="13">
        <f>IF('2012-2013'!D25=0,0,'2012-2013'!C25)</f>
        <v>0</v>
      </c>
      <c r="J26" s="13">
        <f>IF('2013-2014'!D25=0,0,'2012-2013'!AD25)</f>
        <v>0</v>
      </c>
      <c r="K26" s="13">
        <f>IF('2014-2015'!D25=0,0,'2013-2014'!AD25)</f>
        <v>0</v>
      </c>
      <c r="L26" s="13">
        <f>IF('2014-2015'!E25=0,0,'2014-2015'!AD25)</f>
        <v>0</v>
      </c>
      <c r="M26" s="13">
        <f>IF('2012-2013'!D25=0,0,'2012-2013'!C25)</f>
        <v>0</v>
      </c>
      <c r="N26" s="13">
        <f>IF('2013-2014'!D25=0,0,'2012-2013'!AE25)</f>
        <v>0</v>
      </c>
      <c r="O26" s="13">
        <f>IF('2014-2015'!D25=0,0,'2013-2014'!AE25)</f>
        <v>0</v>
      </c>
      <c r="P26" s="13">
        <f>IF('2014-2015'!E25=0,0,'2014-2015'!AE25)</f>
        <v>0</v>
      </c>
    </row>
    <row r="27" spans="1:16" x14ac:dyDescent="0.25">
      <c r="A27" s="1">
        <f>'Salary and Rating'!A27</f>
        <v>0</v>
      </c>
      <c r="B27" s="5">
        <f>'Salary and Rating'!B27</f>
        <v>0</v>
      </c>
      <c r="C27" s="5">
        <f>'Salary and Rating'!D27</f>
        <v>0</v>
      </c>
      <c r="D27" s="5">
        <f>'Salary and Rating'!E27</f>
        <v>0</v>
      </c>
      <c r="E27" s="5">
        <f>'Salary and Rating'!F27</f>
        <v>0</v>
      </c>
      <c r="F27" s="1">
        <f>'Salary and Rating'!J27</f>
        <v>0</v>
      </c>
      <c r="G27" s="1">
        <f>'Salary and Rating'!K27</f>
        <v>0</v>
      </c>
      <c r="H27" s="1">
        <f>'Salary and Rating'!L27</f>
        <v>0</v>
      </c>
      <c r="I27" s="13">
        <f>IF('2012-2013'!D26=0,0,'2012-2013'!C26)</f>
        <v>0</v>
      </c>
      <c r="J27" s="13">
        <f>IF('2013-2014'!D26=0,0,'2012-2013'!AD26)</f>
        <v>0</v>
      </c>
      <c r="K27" s="13">
        <f>IF('2014-2015'!D26=0,0,'2013-2014'!AD26)</f>
        <v>0</v>
      </c>
      <c r="L27" s="13">
        <f>IF('2014-2015'!E26=0,0,'2014-2015'!AD26)</f>
        <v>0</v>
      </c>
      <c r="M27" s="13">
        <f>IF('2012-2013'!D26=0,0,'2012-2013'!C26)</f>
        <v>0</v>
      </c>
      <c r="N27" s="13">
        <f>IF('2013-2014'!D26=0,0,'2012-2013'!AE26)</f>
        <v>0</v>
      </c>
      <c r="O27" s="13">
        <f>IF('2014-2015'!D26=0,0,'2013-2014'!AE26)</f>
        <v>0</v>
      </c>
      <c r="P27" s="13">
        <f>IF('2014-2015'!E26=0,0,'2014-2015'!AE26)</f>
        <v>0</v>
      </c>
    </row>
    <row r="28" spans="1:16" x14ac:dyDescent="0.25">
      <c r="A28" s="1">
        <f>'Salary and Rating'!A28</f>
        <v>0</v>
      </c>
      <c r="B28" s="5">
        <f>'Salary and Rating'!B28</f>
        <v>0</v>
      </c>
      <c r="C28" s="5">
        <f>'Salary and Rating'!D28</f>
        <v>0</v>
      </c>
      <c r="D28" s="5">
        <f>'Salary and Rating'!E28</f>
        <v>0</v>
      </c>
      <c r="E28" s="5">
        <f>'Salary and Rating'!F28</f>
        <v>0</v>
      </c>
      <c r="F28" s="1">
        <f>'Salary and Rating'!J28</f>
        <v>0</v>
      </c>
      <c r="G28" s="1">
        <f>'Salary and Rating'!K28</f>
        <v>0</v>
      </c>
      <c r="H28" s="1">
        <f>'Salary and Rating'!L28</f>
        <v>0</v>
      </c>
      <c r="I28" s="13">
        <f>IF('2012-2013'!D27=0,0,'2012-2013'!C27)</f>
        <v>0</v>
      </c>
      <c r="J28" s="13">
        <f>IF('2013-2014'!D27=0,0,'2012-2013'!AD27)</f>
        <v>0</v>
      </c>
      <c r="K28" s="13">
        <f>IF('2014-2015'!D27=0,0,'2013-2014'!AD27)</f>
        <v>0</v>
      </c>
      <c r="L28" s="13">
        <f>IF('2014-2015'!E27=0,0,'2014-2015'!AD27)</f>
        <v>0</v>
      </c>
      <c r="M28" s="13">
        <f>IF('2012-2013'!D27=0,0,'2012-2013'!C27)</f>
        <v>0</v>
      </c>
      <c r="N28" s="13">
        <f>IF('2013-2014'!D27=0,0,'2012-2013'!AE27)</f>
        <v>0</v>
      </c>
      <c r="O28" s="13">
        <f>IF('2014-2015'!D27=0,0,'2013-2014'!AE27)</f>
        <v>0</v>
      </c>
      <c r="P28" s="13">
        <f>IF('2014-2015'!E27=0,0,'2014-2015'!AE27)</f>
        <v>0</v>
      </c>
    </row>
    <row r="29" spans="1:16" x14ac:dyDescent="0.25">
      <c r="A29" s="1">
        <f>'Salary and Rating'!A29</f>
        <v>0</v>
      </c>
      <c r="B29" s="5">
        <f>'Salary and Rating'!B29</f>
        <v>0</v>
      </c>
      <c r="C29" s="5">
        <f>'Salary and Rating'!D29</f>
        <v>0</v>
      </c>
      <c r="D29" s="5">
        <f>'Salary and Rating'!E29</f>
        <v>0</v>
      </c>
      <c r="E29" s="5">
        <f>'Salary and Rating'!F29</f>
        <v>0</v>
      </c>
      <c r="F29" s="1">
        <f>'Salary and Rating'!J29</f>
        <v>0</v>
      </c>
      <c r="G29" s="1">
        <f>'Salary and Rating'!K29</f>
        <v>0</v>
      </c>
      <c r="H29" s="1">
        <f>'Salary and Rating'!L29</f>
        <v>0</v>
      </c>
      <c r="I29" s="13">
        <f>IF('2012-2013'!D28=0,0,'2012-2013'!C28)</f>
        <v>0</v>
      </c>
      <c r="J29" s="13">
        <f>IF('2013-2014'!D28=0,0,'2012-2013'!AD28)</f>
        <v>0</v>
      </c>
      <c r="K29" s="13">
        <f>IF('2014-2015'!D28=0,0,'2013-2014'!AD28)</f>
        <v>0</v>
      </c>
      <c r="L29" s="13">
        <f>IF('2014-2015'!E28=0,0,'2014-2015'!AD28)</f>
        <v>0</v>
      </c>
      <c r="M29" s="13">
        <f>IF('2012-2013'!D28=0,0,'2012-2013'!C28)</f>
        <v>0</v>
      </c>
      <c r="N29" s="13">
        <f>IF('2013-2014'!D28=0,0,'2012-2013'!AE28)</f>
        <v>0</v>
      </c>
      <c r="O29" s="13">
        <f>IF('2014-2015'!D28=0,0,'2013-2014'!AE28)</f>
        <v>0</v>
      </c>
      <c r="P29" s="13">
        <f>IF('2014-2015'!E28=0,0,'2014-2015'!AE28)</f>
        <v>0</v>
      </c>
    </row>
    <row r="30" spans="1:16" x14ac:dyDescent="0.25">
      <c r="A30" s="1">
        <f>'Salary and Rating'!A30</f>
        <v>0</v>
      </c>
      <c r="B30" s="5">
        <f>'Salary and Rating'!B30</f>
        <v>0</v>
      </c>
      <c r="C30" s="5">
        <f>'Salary and Rating'!D30</f>
        <v>0</v>
      </c>
      <c r="D30" s="5">
        <f>'Salary and Rating'!E30</f>
        <v>0</v>
      </c>
      <c r="E30" s="5">
        <f>'Salary and Rating'!F30</f>
        <v>0</v>
      </c>
      <c r="F30" s="1">
        <f>'Salary and Rating'!J30</f>
        <v>0</v>
      </c>
      <c r="G30" s="1">
        <f>'Salary and Rating'!K30</f>
        <v>0</v>
      </c>
      <c r="H30" s="1">
        <f>'Salary and Rating'!L30</f>
        <v>0</v>
      </c>
      <c r="I30" s="13">
        <f>IF('2012-2013'!D29=0,0,'2012-2013'!C29)</f>
        <v>0</v>
      </c>
      <c r="J30" s="13">
        <f>IF('2013-2014'!D29=0,0,'2012-2013'!AD29)</f>
        <v>0</v>
      </c>
      <c r="K30" s="13">
        <f>IF('2014-2015'!D29=0,0,'2013-2014'!AD29)</f>
        <v>0</v>
      </c>
      <c r="L30" s="13">
        <f>IF('2014-2015'!E29=0,0,'2014-2015'!AD29)</f>
        <v>0</v>
      </c>
      <c r="M30" s="13">
        <f>IF('2012-2013'!D29=0,0,'2012-2013'!C29)</f>
        <v>0</v>
      </c>
      <c r="N30" s="13">
        <f>IF('2013-2014'!D29=0,0,'2012-2013'!AE29)</f>
        <v>0</v>
      </c>
      <c r="O30" s="13">
        <f>IF('2014-2015'!D29=0,0,'2013-2014'!AE29)</f>
        <v>0</v>
      </c>
      <c r="P30" s="13">
        <f>IF('2014-2015'!E29=0,0,'2014-2015'!AE29)</f>
        <v>0</v>
      </c>
    </row>
    <row r="31" spans="1:16" x14ac:dyDescent="0.25">
      <c r="A31" s="1">
        <f>'Salary and Rating'!A31</f>
        <v>0</v>
      </c>
      <c r="B31" s="5">
        <f>'Salary and Rating'!B31</f>
        <v>0</v>
      </c>
      <c r="C31" s="5">
        <f>'Salary and Rating'!D31</f>
        <v>0</v>
      </c>
      <c r="D31" s="5">
        <f>'Salary and Rating'!E31</f>
        <v>0</v>
      </c>
      <c r="E31" s="5">
        <f>'Salary and Rating'!F31</f>
        <v>0</v>
      </c>
      <c r="F31" s="1">
        <f>'Salary and Rating'!J31</f>
        <v>0</v>
      </c>
      <c r="G31" s="1">
        <f>'Salary and Rating'!K31</f>
        <v>0</v>
      </c>
      <c r="H31" s="1">
        <f>'Salary and Rating'!L31</f>
        <v>0</v>
      </c>
      <c r="I31" s="13">
        <f>IF('2012-2013'!D30=0,0,'2012-2013'!C30)</f>
        <v>0</v>
      </c>
      <c r="J31" s="13">
        <f>IF('2013-2014'!D30=0,0,'2012-2013'!AD30)</f>
        <v>0</v>
      </c>
      <c r="K31" s="13">
        <f>IF('2014-2015'!D30=0,0,'2013-2014'!AD30)</f>
        <v>0</v>
      </c>
      <c r="L31" s="13">
        <f>IF('2014-2015'!E30=0,0,'2014-2015'!AD30)</f>
        <v>0</v>
      </c>
      <c r="M31" s="13">
        <f>IF('2012-2013'!D30=0,0,'2012-2013'!C30)</f>
        <v>0</v>
      </c>
      <c r="N31" s="13">
        <f>IF('2013-2014'!D30=0,0,'2012-2013'!AE30)</f>
        <v>0</v>
      </c>
      <c r="O31" s="13">
        <f>IF('2014-2015'!D30=0,0,'2013-2014'!AE30)</f>
        <v>0</v>
      </c>
      <c r="P31" s="13">
        <f>IF('2014-2015'!E30=0,0,'2014-2015'!AE30)</f>
        <v>0</v>
      </c>
    </row>
    <row r="32" spans="1:16" x14ac:dyDescent="0.25">
      <c r="A32" s="1">
        <f>'Salary and Rating'!A32</f>
        <v>0</v>
      </c>
      <c r="B32" s="5">
        <f>'Salary and Rating'!B32</f>
        <v>0</v>
      </c>
      <c r="C32" s="5">
        <f>'Salary and Rating'!D32</f>
        <v>0</v>
      </c>
      <c r="D32" s="5">
        <f>'Salary and Rating'!E32</f>
        <v>0</v>
      </c>
      <c r="E32" s="5">
        <f>'Salary and Rating'!F32</f>
        <v>0</v>
      </c>
      <c r="F32" s="1">
        <f>'Salary and Rating'!J32</f>
        <v>0</v>
      </c>
      <c r="G32" s="1">
        <f>'Salary and Rating'!K32</f>
        <v>0</v>
      </c>
      <c r="H32" s="1">
        <f>'Salary and Rating'!L32</f>
        <v>0</v>
      </c>
      <c r="I32" s="13">
        <f>IF('2012-2013'!D31=0,0,'2012-2013'!C31)</f>
        <v>0</v>
      </c>
      <c r="J32" s="13">
        <f>IF('2013-2014'!D31=0,0,'2012-2013'!AD31)</f>
        <v>0</v>
      </c>
      <c r="K32" s="13">
        <f>IF('2014-2015'!D31=0,0,'2013-2014'!AD31)</f>
        <v>0</v>
      </c>
      <c r="L32" s="13">
        <f>IF('2014-2015'!E31=0,0,'2014-2015'!AD31)</f>
        <v>0</v>
      </c>
      <c r="M32" s="13">
        <f>IF('2012-2013'!D31=0,0,'2012-2013'!C31)</f>
        <v>0</v>
      </c>
      <c r="N32" s="13">
        <f>IF('2013-2014'!D31=0,0,'2012-2013'!AE31)</f>
        <v>0</v>
      </c>
      <c r="O32" s="13">
        <f>IF('2014-2015'!D31=0,0,'2013-2014'!AE31)</f>
        <v>0</v>
      </c>
      <c r="P32" s="13">
        <f>IF('2014-2015'!E31=0,0,'2014-2015'!AE31)</f>
        <v>0</v>
      </c>
    </row>
    <row r="33" spans="1:16" x14ac:dyDescent="0.25">
      <c r="A33" s="1">
        <f>'Salary and Rating'!A33</f>
        <v>0</v>
      </c>
      <c r="B33" s="5">
        <f>'Salary and Rating'!B33</f>
        <v>0</v>
      </c>
      <c r="C33" s="5">
        <f>'Salary and Rating'!D33</f>
        <v>0</v>
      </c>
      <c r="D33" s="5">
        <f>'Salary and Rating'!E33</f>
        <v>0</v>
      </c>
      <c r="E33" s="5">
        <f>'Salary and Rating'!F33</f>
        <v>0</v>
      </c>
      <c r="F33" s="1">
        <f>'Salary and Rating'!J33</f>
        <v>0</v>
      </c>
      <c r="G33" s="1">
        <f>'Salary and Rating'!K33</f>
        <v>0</v>
      </c>
      <c r="H33" s="1">
        <f>'Salary and Rating'!L33</f>
        <v>0</v>
      </c>
      <c r="I33" s="13">
        <f>IF('2012-2013'!D32=0,0,'2012-2013'!C32)</f>
        <v>0</v>
      </c>
      <c r="J33" s="13">
        <f>IF('2013-2014'!D32=0,0,'2012-2013'!AD32)</f>
        <v>0</v>
      </c>
      <c r="K33" s="13">
        <f>IF('2014-2015'!D32=0,0,'2013-2014'!AD32)</f>
        <v>0</v>
      </c>
      <c r="L33" s="13">
        <f>IF('2014-2015'!E32=0,0,'2014-2015'!AD32)</f>
        <v>0</v>
      </c>
      <c r="M33" s="13">
        <f>IF('2012-2013'!D32=0,0,'2012-2013'!C32)</f>
        <v>0</v>
      </c>
      <c r="N33" s="13">
        <f>IF('2013-2014'!D32=0,0,'2012-2013'!AE32)</f>
        <v>0</v>
      </c>
      <c r="O33" s="13">
        <f>IF('2014-2015'!D32=0,0,'2013-2014'!AE32)</f>
        <v>0</v>
      </c>
      <c r="P33" s="13">
        <f>IF('2014-2015'!E32=0,0,'2014-2015'!AE32)</f>
        <v>0</v>
      </c>
    </row>
    <row r="34" spans="1:16" x14ac:dyDescent="0.25">
      <c r="A34" s="1">
        <f>'Salary and Rating'!A34</f>
        <v>0</v>
      </c>
      <c r="B34" s="5">
        <f>'Salary and Rating'!B34</f>
        <v>0</v>
      </c>
      <c r="C34" s="5">
        <f>'Salary and Rating'!D34</f>
        <v>0</v>
      </c>
      <c r="D34" s="5">
        <f>'Salary and Rating'!E34</f>
        <v>0</v>
      </c>
      <c r="E34" s="5">
        <f>'Salary and Rating'!F34</f>
        <v>0</v>
      </c>
      <c r="F34" s="1">
        <f>'Salary and Rating'!J34</f>
        <v>0</v>
      </c>
      <c r="G34" s="1">
        <f>'Salary and Rating'!K34</f>
        <v>0</v>
      </c>
      <c r="H34" s="1">
        <f>'Salary and Rating'!L34</f>
        <v>0</v>
      </c>
      <c r="I34" s="13">
        <f>IF('2012-2013'!D33=0,0,'2012-2013'!C33)</f>
        <v>0</v>
      </c>
      <c r="J34" s="13">
        <f>IF('2013-2014'!D33=0,0,'2012-2013'!AD33)</f>
        <v>0</v>
      </c>
      <c r="K34" s="13">
        <f>IF('2014-2015'!D33=0,0,'2013-2014'!AD33)</f>
        <v>0</v>
      </c>
      <c r="L34" s="13">
        <f>IF('2014-2015'!E33=0,0,'2014-2015'!AD33)</f>
        <v>0</v>
      </c>
      <c r="M34" s="13">
        <f>IF('2012-2013'!D33=0,0,'2012-2013'!C33)</f>
        <v>0</v>
      </c>
      <c r="N34" s="13">
        <f>IF('2013-2014'!D33=0,0,'2012-2013'!AE33)</f>
        <v>0</v>
      </c>
      <c r="O34" s="13">
        <f>IF('2014-2015'!D33=0,0,'2013-2014'!AE33)</f>
        <v>0</v>
      </c>
      <c r="P34" s="13">
        <f>IF('2014-2015'!E33=0,0,'2014-2015'!AE33)</f>
        <v>0</v>
      </c>
    </row>
    <row r="35" spans="1:16" x14ac:dyDescent="0.25">
      <c r="A35" s="1">
        <f>'Salary and Rating'!A35</f>
        <v>0</v>
      </c>
      <c r="B35" s="5">
        <f>'Salary and Rating'!B35</f>
        <v>0</v>
      </c>
      <c r="C35" s="5">
        <f>'Salary and Rating'!D35</f>
        <v>0</v>
      </c>
      <c r="D35" s="5">
        <f>'Salary and Rating'!E35</f>
        <v>0</v>
      </c>
      <c r="E35" s="5">
        <f>'Salary and Rating'!F35</f>
        <v>0</v>
      </c>
      <c r="F35" s="1">
        <f>'Salary and Rating'!J35</f>
        <v>0</v>
      </c>
      <c r="G35" s="1">
        <f>'Salary and Rating'!K35</f>
        <v>0</v>
      </c>
      <c r="H35" s="1">
        <f>'Salary and Rating'!L35</f>
        <v>0</v>
      </c>
      <c r="I35" s="13">
        <f>IF('2012-2013'!D34=0,0,'2012-2013'!C34)</f>
        <v>0</v>
      </c>
      <c r="J35" s="13">
        <f>IF('2013-2014'!D34=0,0,'2012-2013'!AD34)</f>
        <v>0</v>
      </c>
      <c r="K35" s="13">
        <f>IF('2014-2015'!D34=0,0,'2013-2014'!AD34)</f>
        <v>0</v>
      </c>
      <c r="L35" s="13">
        <f>IF('2014-2015'!E34=0,0,'2014-2015'!AD34)</f>
        <v>0</v>
      </c>
      <c r="M35" s="13">
        <f>IF('2012-2013'!D34=0,0,'2012-2013'!C34)</f>
        <v>0</v>
      </c>
      <c r="N35" s="13">
        <f>IF('2013-2014'!D34=0,0,'2012-2013'!AE34)</f>
        <v>0</v>
      </c>
      <c r="O35" s="13">
        <f>IF('2014-2015'!D34=0,0,'2013-2014'!AE34)</f>
        <v>0</v>
      </c>
      <c r="P35" s="13">
        <f>IF('2014-2015'!E34=0,0,'2014-2015'!AE34)</f>
        <v>0</v>
      </c>
    </row>
    <row r="36" spans="1:16" x14ac:dyDescent="0.25">
      <c r="A36" s="1">
        <f>'Salary and Rating'!A36</f>
        <v>0</v>
      </c>
      <c r="B36" s="5">
        <f>'Salary and Rating'!B36</f>
        <v>0</v>
      </c>
      <c r="C36" s="5">
        <f>'Salary and Rating'!D36</f>
        <v>0</v>
      </c>
      <c r="D36" s="5">
        <f>'Salary and Rating'!E36</f>
        <v>0</v>
      </c>
      <c r="E36" s="5">
        <f>'Salary and Rating'!F36</f>
        <v>0</v>
      </c>
      <c r="F36" s="1">
        <f>'Salary and Rating'!J36</f>
        <v>0</v>
      </c>
      <c r="G36" s="1">
        <f>'Salary and Rating'!K36</f>
        <v>0</v>
      </c>
      <c r="H36" s="1">
        <f>'Salary and Rating'!L36</f>
        <v>0</v>
      </c>
      <c r="I36" s="13">
        <f>IF('2012-2013'!D35=0,0,'2012-2013'!C35)</f>
        <v>0</v>
      </c>
      <c r="J36" s="13">
        <f>IF('2013-2014'!D35=0,0,'2012-2013'!AD35)</f>
        <v>0</v>
      </c>
      <c r="K36" s="13">
        <f>IF('2014-2015'!D35=0,0,'2013-2014'!AD35)</f>
        <v>0</v>
      </c>
      <c r="L36" s="13">
        <f>IF('2014-2015'!E35=0,0,'2014-2015'!AD35)</f>
        <v>0</v>
      </c>
      <c r="M36" s="13">
        <f>IF('2012-2013'!D35=0,0,'2012-2013'!C35)</f>
        <v>0</v>
      </c>
      <c r="N36" s="13">
        <f>IF('2013-2014'!D35=0,0,'2012-2013'!AE35)</f>
        <v>0</v>
      </c>
      <c r="O36" s="13">
        <f>IF('2014-2015'!D35=0,0,'2013-2014'!AE35)</f>
        <v>0</v>
      </c>
      <c r="P36" s="13">
        <f>IF('2014-2015'!E35=0,0,'2014-2015'!AE35)</f>
        <v>0</v>
      </c>
    </row>
    <row r="37" spans="1:16" x14ac:dyDescent="0.25">
      <c r="A37" s="1">
        <f>'Salary and Rating'!A37</f>
        <v>0</v>
      </c>
      <c r="B37" s="5">
        <f>'Salary and Rating'!B37</f>
        <v>0</v>
      </c>
      <c r="C37" s="5">
        <f>'Salary and Rating'!D37</f>
        <v>0</v>
      </c>
      <c r="D37" s="5">
        <f>'Salary and Rating'!E37</f>
        <v>0</v>
      </c>
      <c r="E37" s="5">
        <f>'Salary and Rating'!F37</f>
        <v>0</v>
      </c>
      <c r="F37" s="1">
        <f>'Salary and Rating'!J37</f>
        <v>0</v>
      </c>
      <c r="G37" s="1">
        <f>'Salary and Rating'!K37</f>
        <v>0</v>
      </c>
      <c r="H37" s="1">
        <f>'Salary and Rating'!L37</f>
        <v>0</v>
      </c>
      <c r="I37" s="13">
        <f>IF('2012-2013'!D36=0,0,'2012-2013'!C36)</f>
        <v>0</v>
      </c>
      <c r="J37" s="13">
        <f>IF('2013-2014'!D36=0,0,'2012-2013'!AD36)</f>
        <v>0</v>
      </c>
      <c r="K37" s="13">
        <f>IF('2014-2015'!D36=0,0,'2013-2014'!AD36)</f>
        <v>0</v>
      </c>
      <c r="L37" s="13">
        <f>IF('2014-2015'!E36=0,0,'2014-2015'!AD36)</f>
        <v>0</v>
      </c>
      <c r="M37" s="13">
        <f>IF('2012-2013'!D36=0,0,'2012-2013'!C36)</f>
        <v>0</v>
      </c>
      <c r="N37" s="13">
        <f>IF('2013-2014'!D36=0,0,'2012-2013'!AE36)</f>
        <v>0</v>
      </c>
      <c r="O37" s="13">
        <f>IF('2014-2015'!D36=0,0,'2013-2014'!AE36)</f>
        <v>0</v>
      </c>
      <c r="P37" s="13">
        <f>IF('2014-2015'!E36=0,0,'2014-2015'!AE36)</f>
        <v>0</v>
      </c>
    </row>
    <row r="38" spans="1:16" x14ac:dyDescent="0.25">
      <c r="A38" s="1">
        <f>'Salary and Rating'!A38</f>
        <v>0</v>
      </c>
      <c r="B38" s="5">
        <f>'Salary and Rating'!B38</f>
        <v>0</v>
      </c>
      <c r="C38" s="5">
        <f>'Salary and Rating'!D38</f>
        <v>0</v>
      </c>
      <c r="D38" s="5">
        <f>'Salary and Rating'!E38</f>
        <v>0</v>
      </c>
      <c r="E38" s="5">
        <f>'Salary and Rating'!F38</f>
        <v>0</v>
      </c>
      <c r="F38" s="1">
        <f>'Salary and Rating'!J38</f>
        <v>0</v>
      </c>
      <c r="G38" s="1">
        <f>'Salary and Rating'!K38</f>
        <v>0</v>
      </c>
      <c r="H38" s="1">
        <f>'Salary and Rating'!L38</f>
        <v>0</v>
      </c>
      <c r="I38" s="13">
        <f>IF('2012-2013'!D37=0,0,'2012-2013'!C37)</f>
        <v>0</v>
      </c>
      <c r="J38" s="13">
        <f>IF('2013-2014'!D37=0,0,'2012-2013'!AD37)</f>
        <v>0</v>
      </c>
      <c r="K38" s="13">
        <f>IF('2014-2015'!D37=0,0,'2013-2014'!AD37)</f>
        <v>0</v>
      </c>
      <c r="L38" s="13">
        <f>IF('2014-2015'!E37=0,0,'2014-2015'!AD37)</f>
        <v>0</v>
      </c>
      <c r="M38" s="13">
        <f>IF('2012-2013'!D37=0,0,'2012-2013'!C37)</f>
        <v>0</v>
      </c>
      <c r="N38" s="13">
        <f>IF('2013-2014'!D37=0,0,'2012-2013'!AE37)</f>
        <v>0</v>
      </c>
      <c r="O38" s="13">
        <f>IF('2014-2015'!D37=0,0,'2013-2014'!AE37)</f>
        <v>0</v>
      </c>
      <c r="P38" s="13">
        <f>IF('2014-2015'!E37=0,0,'2014-2015'!AE37)</f>
        <v>0</v>
      </c>
    </row>
    <row r="39" spans="1:16" x14ac:dyDescent="0.25">
      <c r="A39" s="1">
        <f>'Salary and Rating'!A39</f>
        <v>0</v>
      </c>
      <c r="B39" s="5">
        <f>'Salary and Rating'!B39</f>
        <v>0</v>
      </c>
      <c r="C39" s="5">
        <f>'Salary and Rating'!D39</f>
        <v>0</v>
      </c>
      <c r="D39" s="5">
        <f>'Salary and Rating'!E39</f>
        <v>0</v>
      </c>
      <c r="E39" s="5">
        <f>'Salary and Rating'!F39</f>
        <v>0</v>
      </c>
      <c r="F39" s="1">
        <f>'Salary and Rating'!J39</f>
        <v>0</v>
      </c>
      <c r="G39" s="1">
        <f>'Salary and Rating'!K39</f>
        <v>0</v>
      </c>
      <c r="H39" s="1">
        <f>'Salary and Rating'!L39</f>
        <v>0</v>
      </c>
      <c r="I39" s="13">
        <f>IF('2012-2013'!D38=0,0,'2012-2013'!C38)</f>
        <v>0</v>
      </c>
      <c r="J39" s="13">
        <f>IF('2013-2014'!D38=0,0,'2012-2013'!AD38)</f>
        <v>0</v>
      </c>
      <c r="K39" s="13">
        <f>IF('2014-2015'!D38=0,0,'2013-2014'!AD38)</f>
        <v>0</v>
      </c>
      <c r="L39" s="13">
        <f>IF('2014-2015'!E38=0,0,'2014-2015'!AD38)</f>
        <v>0</v>
      </c>
      <c r="M39" s="13">
        <f>IF('2012-2013'!D38=0,0,'2012-2013'!C38)</f>
        <v>0</v>
      </c>
      <c r="N39" s="13">
        <f>IF('2013-2014'!D38=0,0,'2012-2013'!AE38)</f>
        <v>0</v>
      </c>
      <c r="O39" s="13">
        <f>IF('2014-2015'!D38=0,0,'2013-2014'!AE38)</f>
        <v>0</v>
      </c>
      <c r="P39" s="13">
        <f>IF('2014-2015'!E38=0,0,'2014-2015'!AE38)</f>
        <v>0</v>
      </c>
    </row>
    <row r="40" spans="1:16" x14ac:dyDescent="0.25">
      <c r="A40" s="1">
        <f>'Salary and Rating'!A40</f>
        <v>0</v>
      </c>
      <c r="B40" s="5">
        <f>'Salary and Rating'!B40</f>
        <v>0</v>
      </c>
      <c r="C40" s="5">
        <f>'Salary and Rating'!D40</f>
        <v>0</v>
      </c>
      <c r="D40" s="5">
        <f>'Salary and Rating'!E40</f>
        <v>0</v>
      </c>
      <c r="E40" s="5">
        <f>'Salary and Rating'!F40</f>
        <v>0</v>
      </c>
      <c r="F40" s="1">
        <f>'Salary and Rating'!J40</f>
        <v>0</v>
      </c>
      <c r="G40" s="1">
        <f>'Salary and Rating'!K40</f>
        <v>0</v>
      </c>
      <c r="H40" s="1">
        <f>'Salary and Rating'!L40</f>
        <v>0</v>
      </c>
      <c r="I40" s="13">
        <f>IF('2012-2013'!D39=0,0,'2012-2013'!C39)</f>
        <v>0</v>
      </c>
      <c r="J40" s="13">
        <f>IF('2013-2014'!D39=0,0,'2012-2013'!AD39)</f>
        <v>0</v>
      </c>
      <c r="K40" s="13">
        <f>IF('2014-2015'!D39=0,0,'2013-2014'!AD39)</f>
        <v>0</v>
      </c>
      <c r="L40" s="13">
        <f>IF('2014-2015'!E39=0,0,'2014-2015'!AD39)</f>
        <v>0</v>
      </c>
      <c r="M40" s="13">
        <f>IF('2012-2013'!D39=0,0,'2012-2013'!C39)</f>
        <v>0</v>
      </c>
      <c r="N40" s="13">
        <f>IF('2013-2014'!D39=0,0,'2012-2013'!AE39)</f>
        <v>0</v>
      </c>
      <c r="O40" s="13">
        <f>IF('2014-2015'!D39=0,0,'2013-2014'!AE39)</f>
        <v>0</v>
      </c>
      <c r="P40" s="13">
        <f>IF('2014-2015'!E39=0,0,'2014-2015'!AE39)</f>
        <v>0</v>
      </c>
    </row>
    <row r="41" spans="1:16" x14ac:dyDescent="0.25">
      <c r="A41" s="1">
        <f>'Salary and Rating'!A41</f>
        <v>0</v>
      </c>
      <c r="B41" s="5">
        <f>'Salary and Rating'!B41</f>
        <v>0</v>
      </c>
      <c r="C41" s="5">
        <f>'Salary and Rating'!D41</f>
        <v>0</v>
      </c>
      <c r="D41" s="5">
        <f>'Salary and Rating'!E41</f>
        <v>0</v>
      </c>
      <c r="E41" s="5">
        <f>'Salary and Rating'!F41</f>
        <v>0</v>
      </c>
      <c r="F41" s="1">
        <f>'Salary and Rating'!J41</f>
        <v>0</v>
      </c>
      <c r="G41" s="1">
        <f>'Salary and Rating'!K41</f>
        <v>0</v>
      </c>
      <c r="H41" s="1">
        <f>'Salary and Rating'!L41</f>
        <v>0</v>
      </c>
      <c r="I41" s="13">
        <f>IF('2012-2013'!D40=0,0,'2012-2013'!C40)</f>
        <v>0</v>
      </c>
      <c r="J41" s="13">
        <f>IF('2013-2014'!D40=0,0,'2012-2013'!AD40)</f>
        <v>0</v>
      </c>
      <c r="K41" s="13">
        <f>IF('2014-2015'!D40=0,0,'2013-2014'!AD40)</f>
        <v>0</v>
      </c>
      <c r="L41" s="13">
        <f>IF('2014-2015'!E40=0,0,'2014-2015'!AD40)</f>
        <v>0</v>
      </c>
      <c r="M41" s="13">
        <f>IF('2012-2013'!D40=0,0,'2012-2013'!C40)</f>
        <v>0</v>
      </c>
      <c r="N41" s="13">
        <f>IF('2013-2014'!D40=0,0,'2012-2013'!AE40)</f>
        <v>0</v>
      </c>
      <c r="O41" s="13">
        <f>IF('2014-2015'!D40=0,0,'2013-2014'!AE40)</f>
        <v>0</v>
      </c>
      <c r="P41" s="13">
        <f>IF('2014-2015'!E40=0,0,'2014-2015'!AE40)</f>
        <v>0</v>
      </c>
    </row>
    <row r="42" spans="1:16" x14ac:dyDescent="0.25">
      <c r="A42" s="1">
        <f>'Salary and Rating'!A42</f>
        <v>0</v>
      </c>
      <c r="B42" s="5">
        <f>'Salary and Rating'!B42</f>
        <v>0</v>
      </c>
      <c r="C42" s="5">
        <f>'Salary and Rating'!D42</f>
        <v>0</v>
      </c>
      <c r="D42" s="5">
        <f>'Salary and Rating'!E42</f>
        <v>0</v>
      </c>
      <c r="E42" s="5">
        <f>'Salary and Rating'!F42</f>
        <v>0</v>
      </c>
      <c r="F42" s="1">
        <f>'Salary and Rating'!J42</f>
        <v>0</v>
      </c>
      <c r="G42" s="1">
        <f>'Salary and Rating'!K42</f>
        <v>0</v>
      </c>
      <c r="H42" s="1">
        <f>'Salary and Rating'!L42</f>
        <v>0</v>
      </c>
      <c r="I42" s="13">
        <f>IF('2012-2013'!D41=0,0,'2012-2013'!C41)</f>
        <v>0</v>
      </c>
      <c r="J42" s="13">
        <f>IF('2013-2014'!D41=0,0,'2012-2013'!AD41)</f>
        <v>0</v>
      </c>
      <c r="K42" s="13">
        <f>IF('2014-2015'!D41=0,0,'2013-2014'!AD41)</f>
        <v>0</v>
      </c>
      <c r="L42" s="13">
        <f>IF('2014-2015'!E41=0,0,'2014-2015'!AD41)</f>
        <v>0</v>
      </c>
      <c r="M42" s="13">
        <f>IF('2012-2013'!D41=0,0,'2012-2013'!C41)</f>
        <v>0</v>
      </c>
      <c r="N42" s="13">
        <f>IF('2013-2014'!D41=0,0,'2012-2013'!AE41)</f>
        <v>0</v>
      </c>
      <c r="O42" s="13">
        <f>IF('2014-2015'!D41=0,0,'2013-2014'!AE41)</f>
        <v>0</v>
      </c>
      <c r="P42" s="13">
        <f>IF('2014-2015'!E41=0,0,'2014-2015'!AE41)</f>
        <v>0</v>
      </c>
    </row>
    <row r="43" spans="1:16" x14ac:dyDescent="0.25">
      <c r="A43" s="1">
        <f>'Salary and Rating'!A43</f>
        <v>0</v>
      </c>
      <c r="B43" s="5">
        <f>'Salary and Rating'!B43</f>
        <v>0</v>
      </c>
      <c r="C43" s="5">
        <f>'Salary and Rating'!D43</f>
        <v>0</v>
      </c>
      <c r="D43" s="5">
        <f>'Salary and Rating'!E43</f>
        <v>0</v>
      </c>
      <c r="E43" s="5">
        <f>'Salary and Rating'!F43</f>
        <v>0</v>
      </c>
      <c r="F43" s="1">
        <f>'Salary and Rating'!J43</f>
        <v>0</v>
      </c>
      <c r="G43" s="1">
        <f>'Salary and Rating'!K43</f>
        <v>0</v>
      </c>
      <c r="H43" s="1">
        <f>'Salary and Rating'!L43</f>
        <v>0</v>
      </c>
      <c r="I43" s="13">
        <f>IF('2012-2013'!D42=0,0,'2012-2013'!C42)</f>
        <v>0</v>
      </c>
      <c r="J43" s="13">
        <f>IF('2013-2014'!D42=0,0,'2012-2013'!AD42)</f>
        <v>0</v>
      </c>
      <c r="K43" s="13">
        <f>IF('2014-2015'!D42=0,0,'2013-2014'!AD42)</f>
        <v>0</v>
      </c>
      <c r="L43" s="13">
        <f>IF('2014-2015'!E42=0,0,'2014-2015'!AD42)</f>
        <v>0</v>
      </c>
      <c r="M43" s="13">
        <f>IF('2012-2013'!D42=0,0,'2012-2013'!C42)</f>
        <v>0</v>
      </c>
      <c r="N43" s="13">
        <f>IF('2013-2014'!D42=0,0,'2012-2013'!AE42)</f>
        <v>0</v>
      </c>
      <c r="O43" s="13">
        <f>IF('2014-2015'!D42=0,0,'2013-2014'!AE42)</f>
        <v>0</v>
      </c>
      <c r="P43" s="13">
        <f>IF('2014-2015'!E42=0,0,'2014-2015'!AE42)</f>
        <v>0</v>
      </c>
    </row>
    <row r="44" spans="1:16" x14ac:dyDescent="0.25">
      <c r="A44" s="1">
        <f>'Salary and Rating'!A44</f>
        <v>0</v>
      </c>
      <c r="B44" s="5">
        <f>'Salary and Rating'!B44</f>
        <v>0</v>
      </c>
      <c r="C44" s="5">
        <f>'Salary and Rating'!D44</f>
        <v>0</v>
      </c>
      <c r="D44" s="5">
        <f>'Salary and Rating'!E44</f>
        <v>0</v>
      </c>
      <c r="E44" s="5">
        <f>'Salary and Rating'!F44</f>
        <v>0</v>
      </c>
      <c r="F44" s="1">
        <f>'Salary and Rating'!J44</f>
        <v>0</v>
      </c>
      <c r="G44" s="1">
        <f>'Salary and Rating'!K44</f>
        <v>0</v>
      </c>
      <c r="H44" s="1">
        <f>'Salary and Rating'!L44</f>
        <v>0</v>
      </c>
      <c r="I44" s="13">
        <f>IF('2012-2013'!D43=0,0,'2012-2013'!C43)</f>
        <v>0</v>
      </c>
      <c r="J44" s="13">
        <f>IF('2013-2014'!D43=0,0,'2012-2013'!AD43)</f>
        <v>0</v>
      </c>
      <c r="K44" s="13">
        <f>IF('2014-2015'!D43=0,0,'2013-2014'!AD43)</f>
        <v>0</v>
      </c>
      <c r="L44" s="13">
        <f>IF('2014-2015'!E43=0,0,'2014-2015'!AD43)</f>
        <v>0</v>
      </c>
      <c r="M44" s="13">
        <f>IF('2012-2013'!D43=0,0,'2012-2013'!C43)</f>
        <v>0</v>
      </c>
      <c r="N44" s="13">
        <f>IF('2013-2014'!D43=0,0,'2012-2013'!AE43)</f>
        <v>0</v>
      </c>
      <c r="O44" s="13">
        <f>IF('2014-2015'!D43=0,0,'2013-2014'!AE43)</f>
        <v>0</v>
      </c>
      <c r="P44" s="13">
        <f>IF('2014-2015'!E43=0,0,'2014-2015'!AE43)</f>
        <v>0</v>
      </c>
    </row>
    <row r="45" spans="1:16" x14ac:dyDescent="0.25">
      <c r="A45" s="1">
        <f>'Salary and Rating'!A45</f>
        <v>0</v>
      </c>
      <c r="B45" s="5">
        <f>'Salary and Rating'!B45</f>
        <v>0</v>
      </c>
      <c r="C45" s="5">
        <f>'Salary and Rating'!D45</f>
        <v>0</v>
      </c>
      <c r="D45" s="5">
        <f>'Salary and Rating'!E45</f>
        <v>0</v>
      </c>
      <c r="E45" s="5">
        <f>'Salary and Rating'!F45</f>
        <v>0</v>
      </c>
      <c r="F45" s="1">
        <f>'Salary and Rating'!J45</f>
        <v>0</v>
      </c>
      <c r="G45" s="1">
        <f>'Salary and Rating'!K45</f>
        <v>0</v>
      </c>
      <c r="H45" s="1">
        <f>'Salary and Rating'!L45</f>
        <v>0</v>
      </c>
      <c r="I45" s="13">
        <f>IF('2012-2013'!D44=0,0,'2012-2013'!C44)</f>
        <v>0</v>
      </c>
      <c r="J45" s="13">
        <f>IF('2013-2014'!D44=0,0,'2012-2013'!AD44)</f>
        <v>0</v>
      </c>
      <c r="K45" s="13">
        <f>IF('2014-2015'!D44=0,0,'2013-2014'!AD44)</f>
        <v>0</v>
      </c>
      <c r="L45" s="13">
        <f>IF('2014-2015'!E44=0,0,'2014-2015'!AD44)</f>
        <v>0</v>
      </c>
      <c r="M45" s="13">
        <f>IF('2012-2013'!D44=0,0,'2012-2013'!C44)</f>
        <v>0</v>
      </c>
      <c r="N45" s="13">
        <f>IF('2013-2014'!D44=0,0,'2012-2013'!AE44)</f>
        <v>0</v>
      </c>
      <c r="O45" s="13">
        <f>IF('2014-2015'!D44=0,0,'2013-2014'!AE44)</f>
        <v>0</v>
      </c>
      <c r="P45" s="13">
        <f>IF('2014-2015'!E44=0,0,'2014-2015'!AE44)</f>
        <v>0</v>
      </c>
    </row>
    <row r="46" spans="1:16" x14ac:dyDescent="0.25">
      <c r="A46" s="1">
        <f>'Salary and Rating'!A46</f>
        <v>0</v>
      </c>
      <c r="B46" s="5">
        <f>'Salary and Rating'!B46</f>
        <v>0</v>
      </c>
      <c r="C46" s="5">
        <f>'Salary and Rating'!D46</f>
        <v>0</v>
      </c>
      <c r="D46" s="5">
        <f>'Salary and Rating'!E46</f>
        <v>0</v>
      </c>
      <c r="E46" s="5">
        <f>'Salary and Rating'!F46</f>
        <v>0</v>
      </c>
      <c r="F46" s="1">
        <f>'Salary and Rating'!J46</f>
        <v>0</v>
      </c>
      <c r="G46" s="1">
        <f>'Salary and Rating'!K46</f>
        <v>0</v>
      </c>
      <c r="H46" s="1">
        <f>'Salary and Rating'!L46</f>
        <v>0</v>
      </c>
      <c r="I46" s="13">
        <f>IF('2012-2013'!D45=0,0,'2012-2013'!C45)</f>
        <v>0</v>
      </c>
      <c r="J46" s="13">
        <f>IF('2013-2014'!D45=0,0,'2012-2013'!AD45)</f>
        <v>0</v>
      </c>
      <c r="K46" s="13">
        <f>IF('2014-2015'!D45=0,0,'2013-2014'!AD45)</f>
        <v>0</v>
      </c>
      <c r="L46" s="13">
        <f>IF('2014-2015'!E45=0,0,'2014-2015'!AD45)</f>
        <v>0</v>
      </c>
      <c r="M46" s="13">
        <f>IF('2012-2013'!D45=0,0,'2012-2013'!C45)</f>
        <v>0</v>
      </c>
      <c r="N46" s="13">
        <f>IF('2013-2014'!D45=0,0,'2012-2013'!AE45)</f>
        <v>0</v>
      </c>
      <c r="O46" s="13">
        <f>IF('2014-2015'!D45=0,0,'2013-2014'!AE45)</f>
        <v>0</v>
      </c>
      <c r="P46" s="13">
        <f>IF('2014-2015'!E45=0,0,'2014-2015'!AE45)</f>
        <v>0</v>
      </c>
    </row>
    <row r="47" spans="1:16" x14ac:dyDescent="0.25">
      <c r="A47" s="1">
        <f>'Salary and Rating'!A47</f>
        <v>0</v>
      </c>
      <c r="B47" s="5">
        <f>'Salary and Rating'!B47</f>
        <v>0</v>
      </c>
      <c r="C47" s="5">
        <f>'Salary and Rating'!D47</f>
        <v>0</v>
      </c>
      <c r="D47" s="5">
        <f>'Salary and Rating'!E47</f>
        <v>0</v>
      </c>
      <c r="E47" s="5">
        <f>'Salary and Rating'!F47</f>
        <v>0</v>
      </c>
      <c r="F47" s="1">
        <f>'Salary and Rating'!J47</f>
        <v>0</v>
      </c>
      <c r="G47" s="1">
        <f>'Salary and Rating'!K47</f>
        <v>0</v>
      </c>
      <c r="H47" s="1">
        <f>'Salary and Rating'!L47</f>
        <v>0</v>
      </c>
      <c r="I47" s="13">
        <f>IF('2012-2013'!D46=0,0,'2012-2013'!C46)</f>
        <v>0</v>
      </c>
      <c r="J47" s="13">
        <f>IF('2013-2014'!D46=0,0,'2012-2013'!AD46)</f>
        <v>0</v>
      </c>
      <c r="K47" s="13">
        <f>IF('2014-2015'!D46=0,0,'2013-2014'!AD46)</f>
        <v>0</v>
      </c>
      <c r="L47" s="13">
        <f>IF('2014-2015'!E46=0,0,'2014-2015'!AD46)</f>
        <v>0</v>
      </c>
      <c r="M47" s="13">
        <f>IF('2012-2013'!D46=0,0,'2012-2013'!C46)</f>
        <v>0</v>
      </c>
      <c r="N47" s="13">
        <f>IF('2013-2014'!D46=0,0,'2012-2013'!AE46)</f>
        <v>0</v>
      </c>
      <c r="O47" s="13">
        <f>IF('2014-2015'!D46=0,0,'2013-2014'!AE46)</f>
        <v>0</v>
      </c>
      <c r="P47" s="13">
        <f>IF('2014-2015'!E46=0,0,'2014-2015'!AE46)</f>
        <v>0</v>
      </c>
    </row>
    <row r="48" spans="1:16" x14ac:dyDescent="0.25">
      <c r="A48" s="1">
        <f>'Salary and Rating'!A48</f>
        <v>0</v>
      </c>
      <c r="B48" s="5">
        <f>'Salary and Rating'!B48</f>
        <v>0</v>
      </c>
      <c r="C48" s="5">
        <f>'Salary and Rating'!D48</f>
        <v>0</v>
      </c>
      <c r="D48" s="5">
        <f>'Salary and Rating'!E48</f>
        <v>0</v>
      </c>
      <c r="E48" s="5">
        <f>'Salary and Rating'!F48</f>
        <v>0</v>
      </c>
      <c r="F48" s="1">
        <f>'Salary and Rating'!J48</f>
        <v>0</v>
      </c>
      <c r="G48" s="1">
        <f>'Salary and Rating'!K48</f>
        <v>0</v>
      </c>
      <c r="H48" s="1">
        <f>'Salary and Rating'!L48</f>
        <v>0</v>
      </c>
      <c r="I48" s="13">
        <f>IF('2012-2013'!D47=0,0,'2012-2013'!C47)</f>
        <v>0</v>
      </c>
      <c r="J48" s="13">
        <f>IF('2013-2014'!D47=0,0,'2012-2013'!AD47)</f>
        <v>0</v>
      </c>
      <c r="K48" s="13">
        <f>IF('2014-2015'!D47=0,0,'2013-2014'!AD47)</f>
        <v>0</v>
      </c>
      <c r="L48" s="13">
        <f>IF('2014-2015'!E47=0,0,'2014-2015'!AD47)</f>
        <v>0</v>
      </c>
      <c r="M48" s="13">
        <f>IF('2012-2013'!D47=0,0,'2012-2013'!C47)</f>
        <v>0</v>
      </c>
      <c r="N48" s="13">
        <f>IF('2013-2014'!D47=0,0,'2012-2013'!AE47)</f>
        <v>0</v>
      </c>
      <c r="O48" s="13">
        <f>IF('2014-2015'!D47=0,0,'2013-2014'!AE47)</f>
        <v>0</v>
      </c>
      <c r="P48" s="13">
        <f>IF('2014-2015'!E47=0,0,'2014-2015'!AE47)</f>
        <v>0</v>
      </c>
    </row>
    <row r="49" spans="1:16" x14ac:dyDescent="0.25">
      <c r="A49" s="1">
        <f>'Salary and Rating'!A49</f>
        <v>0</v>
      </c>
      <c r="B49" s="5">
        <f>'Salary and Rating'!B49</f>
        <v>0</v>
      </c>
      <c r="C49" s="5">
        <f>'Salary and Rating'!D49</f>
        <v>0</v>
      </c>
      <c r="D49" s="5">
        <f>'Salary and Rating'!E49</f>
        <v>0</v>
      </c>
      <c r="E49" s="5">
        <f>'Salary and Rating'!F49</f>
        <v>0</v>
      </c>
      <c r="F49" s="1">
        <f>'Salary and Rating'!J49</f>
        <v>0</v>
      </c>
      <c r="G49" s="1">
        <f>'Salary and Rating'!K49</f>
        <v>0</v>
      </c>
      <c r="H49" s="1">
        <f>'Salary and Rating'!L49</f>
        <v>0</v>
      </c>
      <c r="I49" s="13">
        <f>IF('2012-2013'!D48=0,0,'2012-2013'!C48)</f>
        <v>0</v>
      </c>
      <c r="J49" s="13">
        <f>IF('2013-2014'!D48=0,0,'2012-2013'!AD48)</f>
        <v>0</v>
      </c>
      <c r="K49" s="13">
        <f>IF('2014-2015'!D48=0,0,'2013-2014'!AD48)</f>
        <v>0</v>
      </c>
      <c r="L49" s="13">
        <f>IF('2014-2015'!E48=0,0,'2014-2015'!AD48)</f>
        <v>0</v>
      </c>
      <c r="M49" s="13">
        <f>IF('2012-2013'!D48=0,0,'2012-2013'!C48)</f>
        <v>0</v>
      </c>
      <c r="N49" s="13">
        <f>IF('2013-2014'!D48=0,0,'2012-2013'!AE48)</f>
        <v>0</v>
      </c>
      <c r="O49" s="13">
        <f>IF('2014-2015'!D48=0,0,'2013-2014'!AE48)</f>
        <v>0</v>
      </c>
      <c r="P49" s="13">
        <f>IF('2014-2015'!E48=0,0,'2014-2015'!AE48)</f>
        <v>0</v>
      </c>
    </row>
    <row r="50" spans="1:16" x14ac:dyDescent="0.25">
      <c r="A50" s="1">
        <f>'Salary and Rating'!A50</f>
        <v>0</v>
      </c>
      <c r="B50" s="5">
        <f>'Salary and Rating'!B50</f>
        <v>0</v>
      </c>
      <c r="C50" s="5">
        <f>'Salary and Rating'!D50</f>
        <v>0</v>
      </c>
      <c r="D50" s="5">
        <f>'Salary and Rating'!E50</f>
        <v>0</v>
      </c>
      <c r="E50" s="5">
        <f>'Salary and Rating'!F50</f>
        <v>0</v>
      </c>
      <c r="F50" s="1">
        <f>'Salary and Rating'!J50</f>
        <v>0</v>
      </c>
      <c r="G50" s="1">
        <f>'Salary and Rating'!K50</f>
        <v>0</v>
      </c>
      <c r="H50" s="1">
        <f>'Salary and Rating'!L50</f>
        <v>0</v>
      </c>
      <c r="I50" s="13">
        <f>IF('2012-2013'!D49=0,0,'2012-2013'!C49)</f>
        <v>0</v>
      </c>
      <c r="J50" s="13">
        <f>IF('2013-2014'!D49=0,0,'2012-2013'!AD49)</f>
        <v>0</v>
      </c>
      <c r="K50" s="13">
        <f>IF('2014-2015'!D49=0,0,'2013-2014'!AD49)</f>
        <v>0</v>
      </c>
      <c r="L50" s="13">
        <f>IF('2014-2015'!E49=0,0,'2014-2015'!AD49)</f>
        <v>0</v>
      </c>
      <c r="M50" s="13">
        <f>IF('2012-2013'!D49=0,0,'2012-2013'!C49)</f>
        <v>0</v>
      </c>
      <c r="N50" s="13">
        <f>IF('2013-2014'!D49=0,0,'2012-2013'!AE49)</f>
        <v>0</v>
      </c>
      <c r="O50" s="13">
        <f>IF('2014-2015'!D49=0,0,'2013-2014'!AE49)</f>
        <v>0</v>
      </c>
      <c r="P50" s="13">
        <f>IF('2014-2015'!E49=0,0,'2014-2015'!AE49)</f>
        <v>0</v>
      </c>
    </row>
    <row r="51" spans="1:16" x14ac:dyDescent="0.25">
      <c r="A51" s="1">
        <f>'Salary and Rating'!A51</f>
        <v>0</v>
      </c>
      <c r="B51" s="5">
        <f>'Salary and Rating'!B51</f>
        <v>0</v>
      </c>
      <c r="C51" s="5">
        <f>'Salary and Rating'!D51</f>
        <v>0</v>
      </c>
      <c r="D51" s="5">
        <f>'Salary and Rating'!E51</f>
        <v>0</v>
      </c>
      <c r="E51" s="5">
        <f>'Salary and Rating'!F51</f>
        <v>0</v>
      </c>
      <c r="F51" s="1">
        <f>'Salary and Rating'!J51</f>
        <v>0</v>
      </c>
      <c r="G51" s="1">
        <f>'Salary and Rating'!K51</f>
        <v>0</v>
      </c>
      <c r="H51" s="1">
        <f>'Salary and Rating'!L51</f>
        <v>0</v>
      </c>
      <c r="I51" s="13">
        <f>IF('2012-2013'!D50=0,0,'2012-2013'!C50)</f>
        <v>0</v>
      </c>
      <c r="J51" s="13">
        <f>IF('2013-2014'!D50=0,0,'2012-2013'!AD50)</f>
        <v>0</v>
      </c>
      <c r="K51" s="13">
        <f>IF('2014-2015'!D50=0,0,'2013-2014'!AD50)</f>
        <v>0</v>
      </c>
      <c r="L51" s="13">
        <f>IF('2014-2015'!E50=0,0,'2014-2015'!AD50)</f>
        <v>0</v>
      </c>
      <c r="M51" s="13">
        <f>IF('2012-2013'!D50=0,0,'2012-2013'!C50)</f>
        <v>0</v>
      </c>
      <c r="N51" s="13">
        <f>IF('2013-2014'!D50=0,0,'2012-2013'!AE50)</f>
        <v>0</v>
      </c>
      <c r="O51" s="13">
        <f>IF('2014-2015'!D50=0,0,'2013-2014'!AE50)</f>
        <v>0</v>
      </c>
      <c r="P51" s="13">
        <f>IF('2014-2015'!E50=0,0,'2014-2015'!AE50)</f>
        <v>0</v>
      </c>
    </row>
    <row r="52" spans="1:16" x14ac:dyDescent="0.25">
      <c r="A52" s="1">
        <f>'Salary and Rating'!A52</f>
        <v>0</v>
      </c>
      <c r="B52" s="5">
        <f>'Salary and Rating'!B52</f>
        <v>0</v>
      </c>
      <c r="C52" s="5">
        <f>'Salary and Rating'!D52</f>
        <v>0</v>
      </c>
      <c r="D52" s="5">
        <f>'Salary and Rating'!E52</f>
        <v>0</v>
      </c>
      <c r="E52" s="5">
        <f>'Salary and Rating'!F52</f>
        <v>0</v>
      </c>
      <c r="F52" s="1">
        <f>'Salary and Rating'!J52</f>
        <v>0</v>
      </c>
      <c r="G52" s="1">
        <f>'Salary and Rating'!K52</f>
        <v>0</v>
      </c>
      <c r="H52" s="1">
        <f>'Salary and Rating'!L52</f>
        <v>0</v>
      </c>
      <c r="I52" s="13">
        <f>IF('2012-2013'!D51=0,0,'2012-2013'!C51)</f>
        <v>0</v>
      </c>
      <c r="J52" s="13">
        <f>IF('2013-2014'!D51=0,0,'2012-2013'!AD51)</f>
        <v>0</v>
      </c>
      <c r="K52" s="13">
        <f>IF('2014-2015'!D51=0,0,'2013-2014'!AD51)</f>
        <v>0</v>
      </c>
      <c r="L52" s="13">
        <f>IF('2014-2015'!E51=0,0,'2014-2015'!AD51)</f>
        <v>0</v>
      </c>
      <c r="M52" s="13">
        <f>IF('2012-2013'!D51=0,0,'2012-2013'!C51)</f>
        <v>0</v>
      </c>
      <c r="N52" s="13">
        <f>IF('2013-2014'!D51=0,0,'2012-2013'!AE51)</f>
        <v>0</v>
      </c>
      <c r="O52" s="13">
        <f>IF('2014-2015'!D51=0,0,'2013-2014'!AE51)</f>
        <v>0</v>
      </c>
      <c r="P52" s="13">
        <f>IF('2014-2015'!E51=0,0,'2014-2015'!AE51)</f>
        <v>0</v>
      </c>
    </row>
    <row r="53" spans="1:16" x14ac:dyDescent="0.25">
      <c r="A53" s="1">
        <f>'Salary and Rating'!A53</f>
        <v>0</v>
      </c>
      <c r="B53" s="5">
        <f>'Salary and Rating'!B53</f>
        <v>0</v>
      </c>
      <c r="C53" s="5">
        <f>'Salary and Rating'!D53</f>
        <v>0</v>
      </c>
      <c r="D53" s="5">
        <f>'Salary and Rating'!E53</f>
        <v>0</v>
      </c>
      <c r="E53" s="5">
        <f>'Salary and Rating'!F53</f>
        <v>0</v>
      </c>
      <c r="F53" s="1">
        <f>'Salary and Rating'!J53</f>
        <v>0</v>
      </c>
      <c r="G53" s="1">
        <f>'Salary and Rating'!K53</f>
        <v>0</v>
      </c>
      <c r="H53" s="1">
        <f>'Salary and Rating'!L53</f>
        <v>0</v>
      </c>
      <c r="I53" s="13">
        <f>IF('2012-2013'!D52=0,0,'2012-2013'!C52)</f>
        <v>0</v>
      </c>
      <c r="J53" s="13">
        <f>IF('2013-2014'!D52=0,0,'2012-2013'!AD52)</f>
        <v>0</v>
      </c>
      <c r="K53" s="13">
        <f>IF('2014-2015'!D52=0,0,'2013-2014'!AD52)</f>
        <v>0</v>
      </c>
      <c r="L53" s="13">
        <f>IF('2014-2015'!E52=0,0,'2014-2015'!AD52)</f>
        <v>0</v>
      </c>
      <c r="M53" s="13">
        <f>IF('2012-2013'!D52=0,0,'2012-2013'!C52)</f>
        <v>0</v>
      </c>
      <c r="N53" s="13">
        <f>IF('2013-2014'!D52=0,0,'2012-2013'!AE52)</f>
        <v>0</v>
      </c>
      <c r="O53" s="13">
        <f>IF('2014-2015'!D52=0,0,'2013-2014'!AE52)</f>
        <v>0</v>
      </c>
      <c r="P53" s="13">
        <f>IF('2014-2015'!E52=0,0,'2014-2015'!AE52)</f>
        <v>0</v>
      </c>
    </row>
    <row r="54" spans="1:16" x14ac:dyDescent="0.25">
      <c r="A54" s="1">
        <f>'Salary and Rating'!A54</f>
        <v>0</v>
      </c>
      <c r="B54" s="5">
        <f>'Salary and Rating'!B54</f>
        <v>0</v>
      </c>
      <c r="C54" s="5">
        <f>'Salary and Rating'!D54</f>
        <v>0</v>
      </c>
      <c r="D54" s="5">
        <f>'Salary and Rating'!E54</f>
        <v>0</v>
      </c>
      <c r="E54" s="5">
        <f>'Salary and Rating'!F54</f>
        <v>0</v>
      </c>
      <c r="F54" s="1">
        <f>'Salary and Rating'!J54</f>
        <v>0</v>
      </c>
      <c r="G54" s="1">
        <f>'Salary and Rating'!K54</f>
        <v>0</v>
      </c>
      <c r="H54" s="1">
        <f>'Salary and Rating'!L54</f>
        <v>0</v>
      </c>
      <c r="I54" s="13">
        <f>IF('2012-2013'!D53=0,0,'2012-2013'!C53)</f>
        <v>0</v>
      </c>
      <c r="J54" s="13">
        <f>IF('2013-2014'!D53=0,0,'2012-2013'!AD53)</f>
        <v>0</v>
      </c>
      <c r="K54" s="13">
        <f>IF('2014-2015'!D53=0,0,'2013-2014'!AD53)</f>
        <v>0</v>
      </c>
      <c r="L54" s="13">
        <f>IF('2014-2015'!E53=0,0,'2014-2015'!AD53)</f>
        <v>0</v>
      </c>
      <c r="M54" s="13">
        <f>IF('2012-2013'!D53=0,0,'2012-2013'!C53)</f>
        <v>0</v>
      </c>
      <c r="N54" s="13">
        <f>IF('2013-2014'!D53=0,0,'2012-2013'!AE53)</f>
        <v>0</v>
      </c>
      <c r="O54" s="13">
        <f>IF('2014-2015'!D53=0,0,'2013-2014'!AE53)</f>
        <v>0</v>
      </c>
      <c r="P54" s="13">
        <f>IF('2014-2015'!E53=0,0,'2014-2015'!AE53)</f>
        <v>0</v>
      </c>
    </row>
    <row r="55" spans="1:16" x14ac:dyDescent="0.25">
      <c r="A55" s="1">
        <f>'Salary and Rating'!A55</f>
        <v>0</v>
      </c>
      <c r="B55" s="5">
        <f>'Salary and Rating'!B55</f>
        <v>0</v>
      </c>
      <c r="C55" s="5">
        <f>'Salary and Rating'!D55</f>
        <v>0</v>
      </c>
      <c r="D55" s="5">
        <f>'Salary and Rating'!E55</f>
        <v>0</v>
      </c>
      <c r="E55" s="5">
        <f>'Salary and Rating'!F55</f>
        <v>0</v>
      </c>
      <c r="F55" s="1">
        <f>'Salary and Rating'!J55</f>
        <v>0</v>
      </c>
      <c r="G55" s="1">
        <f>'Salary and Rating'!K55</f>
        <v>0</v>
      </c>
      <c r="H55" s="1">
        <f>'Salary and Rating'!L55</f>
        <v>0</v>
      </c>
      <c r="I55" s="13">
        <f>IF('2012-2013'!D54=0,0,'2012-2013'!C54)</f>
        <v>0</v>
      </c>
      <c r="J55" s="13">
        <f>IF('2013-2014'!D54=0,0,'2012-2013'!AD54)</f>
        <v>0</v>
      </c>
      <c r="K55" s="13">
        <f>IF('2014-2015'!D54=0,0,'2013-2014'!AD54)</f>
        <v>0</v>
      </c>
      <c r="L55" s="13">
        <f>IF('2014-2015'!E54=0,0,'2014-2015'!AD54)</f>
        <v>0</v>
      </c>
      <c r="M55" s="13">
        <f>IF('2012-2013'!D54=0,0,'2012-2013'!C54)</f>
        <v>0</v>
      </c>
      <c r="N55" s="13">
        <f>IF('2013-2014'!D54=0,0,'2012-2013'!AE54)</f>
        <v>0</v>
      </c>
      <c r="O55" s="13">
        <f>IF('2014-2015'!D54=0,0,'2013-2014'!AE54)</f>
        <v>0</v>
      </c>
      <c r="P55" s="13">
        <f>IF('2014-2015'!E54=0,0,'2014-2015'!AE54)</f>
        <v>0</v>
      </c>
    </row>
    <row r="56" spans="1:16" x14ac:dyDescent="0.25">
      <c r="A56" s="1">
        <f>'Salary and Rating'!A56</f>
        <v>0</v>
      </c>
      <c r="B56" s="5">
        <f>'Salary and Rating'!B56</f>
        <v>0</v>
      </c>
      <c r="C56" s="5">
        <f>'Salary and Rating'!D56</f>
        <v>0</v>
      </c>
      <c r="D56" s="5">
        <f>'Salary and Rating'!E56</f>
        <v>0</v>
      </c>
      <c r="E56" s="5">
        <f>'Salary and Rating'!F56</f>
        <v>0</v>
      </c>
      <c r="F56" s="1">
        <f>'Salary and Rating'!J56</f>
        <v>0</v>
      </c>
      <c r="G56" s="1">
        <f>'Salary and Rating'!K56</f>
        <v>0</v>
      </c>
      <c r="H56" s="1">
        <f>'Salary and Rating'!L56</f>
        <v>0</v>
      </c>
      <c r="I56" s="13">
        <f>IF('2012-2013'!D55=0,0,'2012-2013'!C55)</f>
        <v>0</v>
      </c>
      <c r="J56" s="13">
        <f>IF('2013-2014'!D55=0,0,'2012-2013'!AD55)</f>
        <v>0</v>
      </c>
      <c r="K56" s="13">
        <f>IF('2014-2015'!D55=0,0,'2013-2014'!AD55)</f>
        <v>0</v>
      </c>
      <c r="L56" s="13">
        <f>IF('2014-2015'!E55=0,0,'2014-2015'!AD55)</f>
        <v>0</v>
      </c>
      <c r="M56" s="13">
        <f>IF('2012-2013'!D55=0,0,'2012-2013'!C55)</f>
        <v>0</v>
      </c>
      <c r="N56" s="13">
        <f>IF('2013-2014'!D55=0,0,'2012-2013'!AE55)</f>
        <v>0</v>
      </c>
      <c r="O56" s="13">
        <f>IF('2014-2015'!D55=0,0,'2013-2014'!AE55)</f>
        <v>0</v>
      </c>
      <c r="P56" s="13">
        <f>IF('2014-2015'!E55=0,0,'2014-2015'!AE55)</f>
        <v>0</v>
      </c>
    </row>
    <row r="57" spans="1:16" x14ac:dyDescent="0.25">
      <c r="A57" s="1">
        <f>'Salary and Rating'!A57</f>
        <v>0</v>
      </c>
      <c r="B57" s="5">
        <f>'Salary and Rating'!B57</f>
        <v>0</v>
      </c>
      <c r="C57" s="5">
        <f>'Salary and Rating'!D57</f>
        <v>0</v>
      </c>
      <c r="D57" s="5">
        <f>'Salary and Rating'!E57</f>
        <v>0</v>
      </c>
      <c r="E57" s="5">
        <f>'Salary and Rating'!F57</f>
        <v>0</v>
      </c>
      <c r="F57" s="1">
        <f>'Salary and Rating'!J57</f>
        <v>0</v>
      </c>
      <c r="G57" s="1">
        <f>'Salary and Rating'!K57</f>
        <v>0</v>
      </c>
      <c r="H57" s="1">
        <f>'Salary and Rating'!L57</f>
        <v>0</v>
      </c>
      <c r="I57" s="13">
        <f>IF('2012-2013'!D56=0,0,'2012-2013'!C56)</f>
        <v>0</v>
      </c>
      <c r="J57" s="13">
        <f>IF('2013-2014'!D56=0,0,'2012-2013'!AD56)</f>
        <v>0</v>
      </c>
      <c r="K57" s="13">
        <f>IF('2014-2015'!D56=0,0,'2013-2014'!AD56)</f>
        <v>0</v>
      </c>
      <c r="L57" s="13">
        <f>IF('2014-2015'!E56=0,0,'2014-2015'!AD56)</f>
        <v>0</v>
      </c>
      <c r="M57" s="13">
        <f>IF('2012-2013'!D56=0,0,'2012-2013'!C56)</f>
        <v>0</v>
      </c>
      <c r="N57" s="13">
        <f>IF('2013-2014'!D56=0,0,'2012-2013'!AE56)</f>
        <v>0</v>
      </c>
      <c r="O57" s="13">
        <f>IF('2014-2015'!D56=0,0,'2013-2014'!AE56)</f>
        <v>0</v>
      </c>
      <c r="P57" s="13">
        <f>IF('2014-2015'!E56=0,0,'2014-2015'!AE56)</f>
        <v>0</v>
      </c>
    </row>
    <row r="58" spans="1:16" x14ac:dyDescent="0.25">
      <c r="A58" s="1">
        <f>'Salary and Rating'!A58</f>
        <v>0</v>
      </c>
      <c r="B58" s="5">
        <f>'Salary and Rating'!B58</f>
        <v>0</v>
      </c>
      <c r="C58" s="5">
        <f>'Salary and Rating'!D58</f>
        <v>0</v>
      </c>
      <c r="D58" s="5">
        <f>'Salary and Rating'!E58</f>
        <v>0</v>
      </c>
      <c r="E58" s="5">
        <f>'Salary and Rating'!F58</f>
        <v>0</v>
      </c>
      <c r="F58" s="1">
        <f>'Salary and Rating'!J58</f>
        <v>0</v>
      </c>
      <c r="G58" s="1">
        <f>'Salary and Rating'!K58</f>
        <v>0</v>
      </c>
      <c r="H58" s="1">
        <f>'Salary and Rating'!L58</f>
        <v>0</v>
      </c>
      <c r="I58" s="13">
        <f>IF('2012-2013'!D57=0,0,'2012-2013'!C57)</f>
        <v>0</v>
      </c>
      <c r="J58" s="13">
        <f>IF('2013-2014'!D57=0,0,'2012-2013'!AD57)</f>
        <v>0</v>
      </c>
      <c r="K58" s="13">
        <f>IF('2014-2015'!D57=0,0,'2013-2014'!AD57)</f>
        <v>0</v>
      </c>
      <c r="L58" s="13">
        <f>IF('2014-2015'!E57=0,0,'2014-2015'!AD57)</f>
        <v>0</v>
      </c>
      <c r="M58" s="13">
        <f>IF('2012-2013'!D57=0,0,'2012-2013'!C57)</f>
        <v>0</v>
      </c>
      <c r="N58" s="13">
        <f>IF('2013-2014'!D57=0,0,'2012-2013'!AE57)</f>
        <v>0</v>
      </c>
      <c r="O58" s="13">
        <f>IF('2014-2015'!D57=0,0,'2013-2014'!AE57)</f>
        <v>0</v>
      </c>
      <c r="P58" s="13">
        <f>IF('2014-2015'!E57=0,0,'2014-2015'!AE57)</f>
        <v>0</v>
      </c>
    </row>
    <row r="59" spans="1:16" x14ac:dyDescent="0.25">
      <c r="A59" s="1">
        <f>'Salary and Rating'!A59</f>
        <v>0</v>
      </c>
      <c r="B59" s="5">
        <f>'Salary and Rating'!B59</f>
        <v>0</v>
      </c>
      <c r="C59" s="5">
        <f>'Salary and Rating'!D59</f>
        <v>0</v>
      </c>
      <c r="D59" s="5">
        <f>'Salary and Rating'!E59</f>
        <v>0</v>
      </c>
      <c r="E59" s="5">
        <f>'Salary and Rating'!F59</f>
        <v>0</v>
      </c>
      <c r="F59" s="1">
        <f>'Salary and Rating'!J59</f>
        <v>0</v>
      </c>
      <c r="G59" s="1">
        <f>'Salary and Rating'!K59</f>
        <v>0</v>
      </c>
      <c r="H59" s="1">
        <f>'Salary and Rating'!L59</f>
        <v>0</v>
      </c>
      <c r="I59" s="13">
        <f>IF('2012-2013'!D58=0,0,'2012-2013'!C58)</f>
        <v>0</v>
      </c>
      <c r="J59" s="13">
        <f>IF('2013-2014'!D58=0,0,'2012-2013'!AD58)</f>
        <v>0</v>
      </c>
      <c r="K59" s="13">
        <f>IF('2014-2015'!D58=0,0,'2013-2014'!AD58)</f>
        <v>0</v>
      </c>
      <c r="L59" s="13">
        <f>IF('2014-2015'!E58=0,0,'2014-2015'!AD58)</f>
        <v>0</v>
      </c>
      <c r="M59" s="13">
        <f>IF('2012-2013'!D58=0,0,'2012-2013'!C58)</f>
        <v>0</v>
      </c>
      <c r="N59" s="13">
        <f>IF('2013-2014'!D58=0,0,'2012-2013'!AE58)</f>
        <v>0</v>
      </c>
      <c r="O59" s="13">
        <f>IF('2014-2015'!D58=0,0,'2013-2014'!AE58)</f>
        <v>0</v>
      </c>
      <c r="P59" s="13">
        <f>IF('2014-2015'!E58=0,0,'2014-2015'!AE58)</f>
        <v>0</v>
      </c>
    </row>
    <row r="60" spans="1:16" x14ac:dyDescent="0.25">
      <c r="A60" s="1">
        <f>'Salary and Rating'!A60</f>
        <v>0</v>
      </c>
      <c r="B60" s="5">
        <f>'Salary and Rating'!B60</f>
        <v>0</v>
      </c>
      <c r="C60" s="5">
        <f>'Salary and Rating'!D60</f>
        <v>0</v>
      </c>
      <c r="D60" s="5">
        <f>'Salary and Rating'!E60</f>
        <v>0</v>
      </c>
      <c r="E60" s="5">
        <f>'Salary and Rating'!F60</f>
        <v>0</v>
      </c>
      <c r="F60" s="1">
        <f>'Salary and Rating'!J60</f>
        <v>0</v>
      </c>
      <c r="G60" s="1">
        <f>'Salary and Rating'!K60</f>
        <v>0</v>
      </c>
      <c r="H60" s="1">
        <f>'Salary and Rating'!L60</f>
        <v>0</v>
      </c>
      <c r="I60" s="13">
        <f>IF('2012-2013'!D59=0,0,'2012-2013'!C59)</f>
        <v>0</v>
      </c>
      <c r="J60" s="13">
        <f>IF('2013-2014'!D59=0,0,'2012-2013'!AD59)</f>
        <v>0</v>
      </c>
      <c r="K60" s="13">
        <f>IF('2014-2015'!D59=0,0,'2013-2014'!AD59)</f>
        <v>0</v>
      </c>
      <c r="L60" s="13">
        <f>IF('2014-2015'!E59=0,0,'2014-2015'!AD59)</f>
        <v>0</v>
      </c>
      <c r="M60" s="13">
        <f>IF('2012-2013'!D59=0,0,'2012-2013'!C59)</f>
        <v>0</v>
      </c>
      <c r="N60" s="13">
        <f>IF('2013-2014'!D59=0,0,'2012-2013'!AE59)</f>
        <v>0</v>
      </c>
      <c r="O60" s="13">
        <f>IF('2014-2015'!D59=0,0,'2013-2014'!AE59)</f>
        <v>0</v>
      </c>
      <c r="P60" s="13">
        <f>IF('2014-2015'!E59=0,0,'2014-2015'!AE59)</f>
        <v>0</v>
      </c>
    </row>
    <row r="61" spans="1:16" x14ac:dyDescent="0.25">
      <c r="A61" s="1">
        <f>'Salary and Rating'!A61</f>
        <v>0</v>
      </c>
      <c r="B61" s="5">
        <f>'Salary and Rating'!B61</f>
        <v>0</v>
      </c>
      <c r="C61" s="5">
        <f>'Salary and Rating'!D61</f>
        <v>0</v>
      </c>
      <c r="D61" s="5">
        <f>'Salary and Rating'!E61</f>
        <v>0</v>
      </c>
      <c r="E61" s="5">
        <f>'Salary and Rating'!F61</f>
        <v>0</v>
      </c>
      <c r="F61" s="1">
        <f>'Salary and Rating'!J61</f>
        <v>0</v>
      </c>
      <c r="G61" s="1">
        <f>'Salary and Rating'!K61</f>
        <v>0</v>
      </c>
      <c r="H61" s="1">
        <f>'Salary and Rating'!L61</f>
        <v>0</v>
      </c>
      <c r="I61" s="13">
        <f>IF('2012-2013'!D60=0,0,'2012-2013'!C60)</f>
        <v>0</v>
      </c>
      <c r="J61" s="13">
        <f>IF('2013-2014'!D60=0,0,'2012-2013'!AD60)</f>
        <v>0</v>
      </c>
      <c r="K61" s="13">
        <f>IF('2014-2015'!D60=0,0,'2013-2014'!AD60)</f>
        <v>0</v>
      </c>
      <c r="L61" s="13">
        <f>IF('2014-2015'!E60=0,0,'2014-2015'!AD60)</f>
        <v>0</v>
      </c>
      <c r="M61" s="13">
        <f>IF('2012-2013'!D60=0,0,'2012-2013'!C60)</f>
        <v>0</v>
      </c>
      <c r="N61" s="13">
        <f>IF('2013-2014'!D60=0,0,'2012-2013'!AE60)</f>
        <v>0</v>
      </c>
      <c r="O61" s="13">
        <f>IF('2014-2015'!D60=0,0,'2013-2014'!AE60)</f>
        <v>0</v>
      </c>
      <c r="P61" s="13">
        <f>IF('2014-2015'!E60=0,0,'2014-2015'!AE60)</f>
        <v>0</v>
      </c>
    </row>
    <row r="62" spans="1:16" x14ac:dyDescent="0.25">
      <c r="A62" s="1">
        <f>'Salary and Rating'!A62</f>
        <v>0</v>
      </c>
      <c r="B62" s="5">
        <f>'Salary and Rating'!B62</f>
        <v>0</v>
      </c>
      <c r="C62" s="5">
        <f>'Salary and Rating'!D62</f>
        <v>0</v>
      </c>
      <c r="D62" s="5">
        <f>'Salary and Rating'!E62</f>
        <v>0</v>
      </c>
      <c r="E62" s="5">
        <f>'Salary and Rating'!F62</f>
        <v>0</v>
      </c>
      <c r="F62" s="1">
        <f>'Salary and Rating'!J62</f>
        <v>0</v>
      </c>
      <c r="G62" s="1">
        <f>'Salary and Rating'!K62</f>
        <v>0</v>
      </c>
      <c r="H62" s="1">
        <f>'Salary and Rating'!L62</f>
        <v>0</v>
      </c>
      <c r="I62" s="13">
        <f>IF('2012-2013'!D61=0,0,'2012-2013'!C61)</f>
        <v>0</v>
      </c>
      <c r="J62" s="13">
        <f>IF('2013-2014'!D61=0,0,'2012-2013'!AD61)</f>
        <v>0</v>
      </c>
      <c r="K62" s="13">
        <f>IF('2014-2015'!D61=0,0,'2013-2014'!AD61)</f>
        <v>0</v>
      </c>
      <c r="L62" s="13">
        <f>IF('2014-2015'!E61=0,0,'2014-2015'!AD61)</f>
        <v>0</v>
      </c>
      <c r="M62" s="13">
        <f>IF('2012-2013'!D61=0,0,'2012-2013'!C61)</f>
        <v>0</v>
      </c>
      <c r="N62" s="13">
        <f>IF('2013-2014'!D61=0,0,'2012-2013'!AE61)</f>
        <v>0</v>
      </c>
      <c r="O62" s="13">
        <f>IF('2014-2015'!D61=0,0,'2013-2014'!AE61)</f>
        <v>0</v>
      </c>
      <c r="P62" s="13">
        <f>IF('2014-2015'!E61=0,0,'2014-2015'!AE61)</f>
        <v>0</v>
      </c>
    </row>
    <row r="63" spans="1:16" x14ac:dyDescent="0.25">
      <c r="A63" s="1">
        <f>'Salary and Rating'!A63</f>
        <v>0</v>
      </c>
      <c r="B63" s="5">
        <f>'Salary and Rating'!B63</f>
        <v>0</v>
      </c>
      <c r="C63" s="5">
        <f>'Salary and Rating'!D63</f>
        <v>0</v>
      </c>
      <c r="D63" s="5">
        <f>'Salary and Rating'!E63</f>
        <v>0</v>
      </c>
      <c r="E63" s="5">
        <f>'Salary and Rating'!F63</f>
        <v>0</v>
      </c>
      <c r="F63" s="1">
        <f>'Salary and Rating'!J63</f>
        <v>0</v>
      </c>
      <c r="G63" s="1">
        <f>'Salary and Rating'!K63</f>
        <v>0</v>
      </c>
      <c r="H63" s="1">
        <f>'Salary and Rating'!L63</f>
        <v>0</v>
      </c>
      <c r="I63" s="13">
        <f>IF('2012-2013'!D62=0,0,'2012-2013'!C62)</f>
        <v>0</v>
      </c>
      <c r="J63" s="13">
        <f>IF('2013-2014'!D62=0,0,'2012-2013'!AD62)</f>
        <v>0</v>
      </c>
      <c r="K63" s="13">
        <f>IF('2014-2015'!D62=0,0,'2013-2014'!AD62)</f>
        <v>0</v>
      </c>
      <c r="L63" s="13">
        <f>IF('2014-2015'!E62=0,0,'2014-2015'!AD62)</f>
        <v>0</v>
      </c>
      <c r="M63" s="13">
        <f>IF('2012-2013'!D62=0,0,'2012-2013'!C62)</f>
        <v>0</v>
      </c>
      <c r="N63" s="13">
        <f>IF('2013-2014'!D62=0,0,'2012-2013'!AE62)</f>
        <v>0</v>
      </c>
      <c r="O63" s="13">
        <f>IF('2014-2015'!D62=0,0,'2013-2014'!AE62)</f>
        <v>0</v>
      </c>
      <c r="P63" s="13">
        <f>IF('2014-2015'!E62=0,0,'2014-2015'!AE62)</f>
        <v>0</v>
      </c>
    </row>
    <row r="64" spans="1:16" x14ac:dyDescent="0.25">
      <c r="A64" s="1">
        <f>'Salary and Rating'!A64</f>
        <v>0</v>
      </c>
      <c r="B64" s="5">
        <f>'Salary and Rating'!B64</f>
        <v>0</v>
      </c>
      <c r="C64" s="5">
        <f>'Salary and Rating'!D64</f>
        <v>0</v>
      </c>
      <c r="D64" s="5">
        <f>'Salary and Rating'!E64</f>
        <v>0</v>
      </c>
      <c r="E64" s="5">
        <f>'Salary and Rating'!F64</f>
        <v>0</v>
      </c>
      <c r="F64" s="1">
        <f>'Salary and Rating'!J64</f>
        <v>0</v>
      </c>
      <c r="G64" s="1">
        <f>'Salary and Rating'!K64</f>
        <v>0</v>
      </c>
      <c r="H64" s="1">
        <f>'Salary and Rating'!L64</f>
        <v>0</v>
      </c>
      <c r="I64" s="13">
        <f>IF('2012-2013'!D63=0,0,'2012-2013'!C63)</f>
        <v>0</v>
      </c>
      <c r="J64" s="13">
        <f>IF('2013-2014'!D63=0,0,'2012-2013'!AD63)</f>
        <v>0</v>
      </c>
      <c r="K64" s="13">
        <f>IF('2014-2015'!D63=0,0,'2013-2014'!AD63)</f>
        <v>0</v>
      </c>
      <c r="L64" s="13">
        <f>IF('2014-2015'!E63=0,0,'2014-2015'!AD63)</f>
        <v>0</v>
      </c>
      <c r="M64" s="13">
        <f>IF('2012-2013'!D63=0,0,'2012-2013'!C63)</f>
        <v>0</v>
      </c>
      <c r="N64" s="13">
        <f>IF('2013-2014'!D63=0,0,'2012-2013'!AE63)</f>
        <v>0</v>
      </c>
      <c r="O64" s="13">
        <f>IF('2014-2015'!D63=0,0,'2013-2014'!AE63)</f>
        <v>0</v>
      </c>
      <c r="P64" s="13">
        <f>IF('2014-2015'!E63=0,0,'2014-2015'!AE63)</f>
        <v>0</v>
      </c>
    </row>
    <row r="65" spans="1:16" x14ac:dyDescent="0.25">
      <c r="A65" s="1">
        <f>'Salary and Rating'!A65</f>
        <v>0</v>
      </c>
      <c r="B65" s="5">
        <f>'Salary and Rating'!B65</f>
        <v>0</v>
      </c>
      <c r="C65" s="5">
        <f>'Salary and Rating'!D65</f>
        <v>0</v>
      </c>
      <c r="D65" s="5">
        <f>'Salary and Rating'!E65</f>
        <v>0</v>
      </c>
      <c r="E65" s="5">
        <f>'Salary and Rating'!F65</f>
        <v>0</v>
      </c>
      <c r="F65" s="1">
        <f>'Salary and Rating'!J65</f>
        <v>0</v>
      </c>
      <c r="G65" s="1">
        <f>'Salary and Rating'!K65</f>
        <v>0</v>
      </c>
      <c r="H65" s="1">
        <f>'Salary and Rating'!L65</f>
        <v>0</v>
      </c>
      <c r="I65" s="13">
        <f>IF('2012-2013'!D64=0,0,'2012-2013'!C64)</f>
        <v>0</v>
      </c>
      <c r="J65" s="13">
        <f>IF('2013-2014'!D64=0,0,'2012-2013'!AD64)</f>
        <v>0</v>
      </c>
      <c r="K65" s="13">
        <f>IF('2014-2015'!D64=0,0,'2013-2014'!AD64)</f>
        <v>0</v>
      </c>
      <c r="L65" s="13">
        <f>IF('2014-2015'!E64=0,0,'2014-2015'!AD64)</f>
        <v>0</v>
      </c>
      <c r="M65" s="13">
        <f>IF('2012-2013'!D64=0,0,'2012-2013'!C64)</f>
        <v>0</v>
      </c>
      <c r="N65" s="13">
        <f>IF('2013-2014'!D64=0,0,'2012-2013'!AE64)</f>
        <v>0</v>
      </c>
      <c r="O65" s="13">
        <f>IF('2014-2015'!D64=0,0,'2013-2014'!AE64)</f>
        <v>0</v>
      </c>
      <c r="P65" s="13">
        <f>IF('2014-2015'!E64=0,0,'2014-2015'!AE64)</f>
        <v>0</v>
      </c>
    </row>
    <row r="66" spans="1:16" x14ac:dyDescent="0.25">
      <c r="A66" s="1">
        <f>'Salary and Rating'!A66</f>
        <v>0</v>
      </c>
      <c r="B66" s="5">
        <f>'Salary and Rating'!B66</f>
        <v>0</v>
      </c>
      <c r="C66" s="5">
        <f>'Salary and Rating'!D66</f>
        <v>0</v>
      </c>
      <c r="D66" s="5">
        <f>'Salary and Rating'!E66</f>
        <v>0</v>
      </c>
      <c r="E66" s="5">
        <f>'Salary and Rating'!F66</f>
        <v>0</v>
      </c>
      <c r="F66" s="1">
        <f>'Salary and Rating'!J66</f>
        <v>0</v>
      </c>
      <c r="G66" s="1">
        <f>'Salary and Rating'!K66</f>
        <v>0</v>
      </c>
      <c r="H66" s="1">
        <f>'Salary and Rating'!L66</f>
        <v>0</v>
      </c>
      <c r="I66" s="13">
        <f>IF('2012-2013'!D65=0,0,'2012-2013'!C65)</f>
        <v>0</v>
      </c>
      <c r="J66" s="13">
        <f>IF('2013-2014'!D65=0,0,'2012-2013'!AD65)</f>
        <v>0</v>
      </c>
      <c r="K66" s="13">
        <f>IF('2014-2015'!D65=0,0,'2013-2014'!AD65)</f>
        <v>0</v>
      </c>
      <c r="L66" s="13">
        <f>IF('2014-2015'!E65=0,0,'2014-2015'!AD65)</f>
        <v>0</v>
      </c>
      <c r="M66" s="13">
        <f>IF('2012-2013'!D65=0,0,'2012-2013'!C65)</f>
        <v>0</v>
      </c>
      <c r="N66" s="13">
        <f>IF('2013-2014'!D65=0,0,'2012-2013'!AE65)</f>
        <v>0</v>
      </c>
      <c r="O66" s="13">
        <f>IF('2014-2015'!D65=0,0,'2013-2014'!AE65)</f>
        <v>0</v>
      </c>
      <c r="P66" s="13">
        <f>IF('2014-2015'!E65=0,0,'2014-2015'!AE65)</f>
        <v>0</v>
      </c>
    </row>
    <row r="67" spans="1:16" x14ac:dyDescent="0.25">
      <c r="A67" s="1">
        <f>'Salary and Rating'!A67</f>
        <v>0</v>
      </c>
      <c r="B67" s="5">
        <f>'Salary and Rating'!B67</f>
        <v>0</v>
      </c>
      <c r="C67" s="5">
        <f>'Salary and Rating'!D67</f>
        <v>0</v>
      </c>
      <c r="D67" s="5">
        <f>'Salary and Rating'!E67</f>
        <v>0</v>
      </c>
      <c r="E67" s="5">
        <f>'Salary and Rating'!F67</f>
        <v>0</v>
      </c>
      <c r="F67" s="1">
        <f>'Salary and Rating'!J67</f>
        <v>0</v>
      </c>
      <c r="G67" s="1">
        <f>'Salary and Rating'!K67</f>
        <v>0</v>
      </c>
      <c r="H67" s="1">
        <f>'Salary and Rating'!L67</f>
        <v>0</v>
      </c>
      <c r="I67" s="13">
        <f>IF('2012-2013'!D66=0,0,'2012-2013'!C66)</f>
        <v>0</v>
      </c>
      <c r="J67" s="13">
        <f>IF('2013-2014'!D66=0,0,'2012-2013'!AD66)</f>
        <v>0</v>
      </c>
      <c r="K67" s="13">
        <f>IF('2014-2015'!D66=0,0,'2013-2014'!AD66)</f>
        <v>0</v>
      </c>
      <c r="L67" s="13">
        <f>IF('2014-2015'!E66=0,0,'2014-2015'!AD66)</f>
        <v>0</v>
      </c>
      <c r="M67" s="13">
        <f>IF('2012-2013'!D66=0,0,'2012-2013'!C66)</f>
        <v>0</v>
      </c>
      <c r="N67" s="13">
        <f>IF('2013-2014'!D66=0,0,'2012-2013'!AE66)</f>
        <v>0</v>
      </c>
      <c r="O67" s="13">
        <f>IF('2014-2015'!D66=0,0,'2013-2014'!AE66)</f>
        <v>0</v>
      </c>
      <c r="P67" s="13">
        <f>IF('2014-2015'!E66=0,0,'2014-2015'!AE66)</f>
        <v>0</v>
      </c>
    </row>
    <row r="68" spans="1:16" x14ac:dyDescent="0.25">
      <c r="A68" s="1">
        <f>'Salary and Rating'!A68</f>
        <v>0</v>
      </c>
      <c r="B68" s="5">
        <f>'Salary and Rating'!B68</f>
        <v>0</v>
      </c>
      <c r="C68" s="5">
        <f>'Salary and Rating'!D68</f>
        <v>0</v>
      </c>
      <c r="D68" s="5">
        <f>'Salary and Rating'!E68</f>
        <v>0</v>
      </c>
      <c r="E68" s="5">
        <f>'Salary and Rating'!F68</f>
        <v>0</v>
      </c>
      <c r="F68" s="1">
        <f>'Salary and Rating'!J68</f>
        <v>0</v>
      </c>
      <c r="G68" s="1">
        <f>'Salary and Rating'!K68</f>
        <v>0</v>
      </c>
      <c r="H68" s="1">
        <f>'Salary and Rating'!L68</f>
        <v>0</v>
      </c>
      <c r="I68" s="13">
        <f>IF('2012-2013'!D67=0,0,'2012-2013'!C67)</f>
        <v>0</v>
      </c>
      <c r="J68" s="13">
        <f>IF('2013-2014'!D67=0,0,'2012-2013'!AD67)</f>
        <v>0</v>
      </c>
      <c r="K68" s="13">
        <f>IF('2014-2015'!D67=0,0,'2013-2014'!AD67)</f>
        <v>0</v>
      </c>
      <c r="L68" s="13">
        <f>IF('2014-2015'!E67=0,0,'2014-2015'!AD67)</f>
        <v>0</v>
      </c>
      <c r="M68" s="13">
        <f>IF('2012-2013'!D67=0,0,'2012-2013'!C67)</f>
        <v>0</v>
      </c>
      <c r="N68" s="13">
        <f>IF('2013-2014'!D67=0,0,'2012-2013'!AE67)</f>
        <v>0</v>
      </c>
      <c r="O68" s="13">
        <f>IF('2014-2015'!D67=0,0,'2013-2014'!AE67)</f>
        <v>0</v>
      </c>
      <c r="P68" s="13">
        <f>IF('2014-2015'!E67=0,0,'2014-2015'!AE67)</f>
        <v>0</v>
      </c>
    </row>
    <row r="69" spans="1:16" x14ac:dyDescent="0.25">
      <c r="A69" s="1">
        <f>'Salary and Rating'!A69</f>
        <v>0</v>
      </c>
      <c r="B69" s="5">
        <f>'Salary and Rating'!B69</f>
        <v>0</v>
      </c>
      <c r="C69" s="5">
        <f>'Salary and Rating'!D69</f>
        <v>0</v>
      </c>
      <c r="D69" s="5">
        <f>'Salary and Rating'!E69</f>
        <v>0</v>
      </c>
      <c r="E69" s="5">
        <f>'Salary and Rating'!F69</f>
        <v>0</v>
      </c>
      <c r="F69" s="1">
        <f>'Salary and Rating'!J69</f>
        <v>0</v>
      </c>
      <c r="G69" s="1">
        <f>'Salary and Rating'!K69</f>
        <v>0</v>
      </c>
      <c r="H69" s="1">
        <f>'Salary and Rating'!L69</f>
        <v>0</v>
      </c>
      <c r="I69" s="13">
        <f>IF('2012-2013'!D68=0,0,'2012-2013'!C68)</f>
        <v>0</v>
      </c>
      <c r="J69" s="13">
        <f>IF('2013-2014'!D68=0,0,'2012-2013'!AD68)</f>
        <v>0</v>
      </c>
      <c r="K69" s="13">
        <f>IF('2014-2015'!D68=0,0,'2013-2014'!AD68)</f>
        <v>0</v>
      </c>
      <c r="L69" s="13">
        <f>IF('2014-2015'!E68=0,0,'2014-2015'!AD68)</f>
        <v>0</v>
      </c>
      <c r="M69" s="13">
        <f>IF('2012-2013'!D68=0,0,'2012-2013'!C68)</f>
        <v>0</v>
      </c>
      <c r="N69" s="13">
        <f>IF('2013-2014'!D68=0,0,'2012-2013'!AE68)</f>
        <v>0</v>
      </c>
      <c r="O69" s="13">
        <f>IF('2014-2015'!D68=0,0,'2013-2014'!AE68)</f>
        <v>0</v>
      </c>
      <c r="P69" s="13">
        <f>IF('2014-2015'!E68=0,0,'2014-2015'!AE68)</f>
        <v>0</v>
      </c>
    </row>
    <row r="70" spans="1:16" x14ac:dyDescent="0.25">
      <c r="A70" s="1">
        <f>'Salary and Rating'!A70</f>
        <v>0</v>
      </c>
      <c r="B70" s="5">
        <f>'Salary and Rating'!B70</f>
        <v>0</v>
      </c>
      <c r="C70" s="5">
        <f>'Salary and Rating'!D70</f>
        <v>0</v>
      </c>
      <c r="D70" s="5">
        <f>'Salary and Rating'!E70</f>
        <v>0</v>
      </c>
      <c r="E70" s="5">
        <f>'Salary and Rating'!F70</f>
        <v>0</v>
      </c>
      <c r="F70" s="1">
        <f>'Salary and Rating'!J70</f>
        <v>0</v>
      </c>
      <c r="G70" s="1">
        <f>'Salary and Rating'!K70</f>
        <v>0</v>
      </c>
      <c r="H70" s="1">
        <f>'Salary and Rating'!L70</f>
        <v>0</v>
      </c>
      <c r="I70" s="13">
        <f>IF('2012-2013'!D69=0,0,'2012-2013'!C69)</f>
        <v>0</v>
      </c>
      <c r="J70" s="13">
        <f>IF('2013-2014'!D69=0,0,'2012-2013'!AD69)</f>
        <v>0</v>
      </c>
      <c r="K70" s="13">
        <f>IF('2014-2015'!D69=0,0,'2013-2014'!AD69)</f>
        <v>0</v>
      </c>
      <c r="L70" s="13">
        <f>IF('2014-2015'!E69=0,0,'2014-2015'!AD69)</f>
        <v>0</v>
      </c>
      <c r="M70" s="13">
        <f>IF('2012-2013'!D69=0,0,'2012-2013'!C69)</f>
        <v>0</v>
      </c>
      <c r="N70" s="13">
        <f>IF('2013-2014'!D69=0,0,'2012-2013'!AE69)</f>
        <v>0</v>
      </c>
      <c r="O70" s="13">
        <f>IF('2014-2015'!D69=0,0,'2013-2014'!AE69)</f>
        <v>0</v>
      </c>
      <c r="P70" s="13">
        <f>IF('2014-2015'!E69=0,0,'2014-2015'!AE69)</f>
        <v>0</v>
      </c>
    </row>
    <row r="71" spans="1:16" x14ac:dyDescent="0.25">
      <c r="A71" s="1">
        <f>'Salary and Rating'!A71</f>
        <v>0</v>
      </c>
      <c r="B71" s="5">
        <f>'Salary and Rating'!B71</f>
        <v>0</v>
      </c>
      <c r="C71" s="5">
        <f>'Salary and Rating'!D71</f>
        <v>0</v>
      </c>
      <c r="D71" s="5">
        <f>'Salary and Rating'!E71</f>
        <v>0</v>
      </c>
      <c r="E71" s="5">
        <f>'Salary and Rating'!F71</f>
        <v>0</v>
      </c>
      <c r="F71" s="1">
        <f>'Salary and Rating'!J71</f>
        <v>0</v>
      </c>
      <c r="G71" s="1">
        <f>'Salary and Rating'!K71</f>
        <v>0</v>
      </c>
      <c r="H71" s="1">
        <f>'Salary and Rating'!L71</f>
        <v>0</v>
      </c>
      <c r="I71" s="13">
        <f>IF('2012-2013'!D70=0,0,'2012-2013'!C70)</f>
        <v>0</v>
      </c>
      <c r="J71" s="13">
        <f>IF('2013-2014'!D70=0,0,'2012-2013'!AD70)</f>
        <v>0</v>
      </c>
      <c r="K71" s="13">
        <f>IF('2014-2015'!D70=0,0,'2013-2014'!AD70)</f>
        <v>0</v>
      </c>
      <c r="L71" s="13">
        <f>IF('2014-2015'!E70=0,0,'2014-2015'!AD70)</f>
        <v>0</v>
      </c>
      <c r="M71" s="13">
        <f>IF('2012-2013'!D70=0,0,'2012-2013'!C70)</f>
        <v>0</v>
      </c>
      <c r="N71" s="13">
        <f>IF('2013-2014'!D70=0,0,'2012-2013'!AE70)</f>
        <v>0</v>
      </c>
      <c r="O71" s="13">
        <f>IF('2014-2015'!D70=0,0,'2013-2014'!AE70)</f>
        <v>0</v>
      </c>
      <c r="P71" s="13">
        <f>IF('2014-2015'!E70=0,0,'2014-2015'!AE70)</f>
        <v>0</v>
      </c>
    </row>
    <row r="72" spans="1:16" x14ac:dyDescent="0.25">
      <c r="A72" s="1">
        <f>'Salary and Rating'!A72</f>
        <v>0</v>
      </c>
      <c r="B72" s="5">
        <f>'Salary and Rating'!B72</f>
        <v>0</v>
      </c>
      <c r="C72" s="5">
        <f>'Salary and Rating'!D72</f>
        <v>0</v>
      </c>
      <c r="D72" s="5">
        <f>'Salary and Rating'!E72</f>
        <v>0</v>
      </c>
      <c r="E72" s="5">
        <f>'Salary and Rating'!F72</f>
        <v>0</v>
      </c>
      <c r="F72" s="1">
        <f>'Salary and Rating'!J72</f>
        <v>0</v>
      </c>
      <c r="G72" s="1">
        <f>'Salary and Rating'!K72</f>
        <v>0</v>
      </c>
      <c r="H72" s="1">
        <f>'Salary and Rating'!L72</f>
        <v>0</v>
      </c>
      <c r="I72" s="13">
        <f>IF('2012-2013'!D71=0,0,'2012-2013'!C71)</f>
        <v>0</v>
      </c>
      <c r="J72" s="13">
        <f>IF('2013-2014'!D71=0,0,'2012-2013'!AD71)</f>
        <v>0</v>
      </c>
      <c r="K72" s="13">
        <f>IF('2014-2015'!D71=0,0,'2013-2014'!AD71)</f>
        <v>0</v>
      </c>
      <c r="L72" s="13">
        <f>IF('2014-2015'!E71=0,0,'2014-2015'!AD71)</f>
        <v>0</v>
      </c>
      <c r="M72" s="13">
        <f>IF('2012-2013'!D71=0,0,'2012-2013'!C71)</f>
        <v>0</v>
      </c>
      <c r="N72" s="13">
        <f>IF('2013-2014'!D71=0,0,'2012-2013'!AE71)</f>
        <v>0</v>
      </c>
      <c r="O72" s="13">
        <f>IF('2014-2015'!D71=0,0,'2013-2014'!AE71)</f>
        <v>0</v>
      </c>
      <c r="P72" s="13">
        <f>IF('2014-2015'!E71=0,0,'2014-2015'!AE71)</f>
        <v>0</v>
      </c>
    </row>
    <row r="73" spans="1:16" x14ac:dyDescent="0.25">
      <c r="A73" s="1">
        <f>'Salary and Rating'!A73</f>
        <v>0</v>
      </c>
      <c r="B73" s="5">
        <f>'Salary and Rating'!B73</f>
        <v>0</v>
      </c>
      <c r="C73" s="5">
        <f>'Salary and Rating'!D73</f>
        <v>0</v>
      </c>
      <c r="D73" s="5">
        <f>'Salary and Rating'!E73</f>
        <v>0</v>
      </c>
      <c r="E73" s="5">
        <f>'Salary and Rating'!F73</f>
        <v>0</v>
      </c>
      <c r="F73" s="1">
        <f>'Salary and Rating'!J73</f>
        <v>0</v>
      </c>
      <c r="G73" s="1">
        <f>'Salary and Rating'!K73</f>
        <v>0</v>
      </c>
      <c r="H73" s="1">
        <f>'Salary and Rating'!L73</f>
        <v>0</v>
      </c>
      <c r="I73" s="13">
        <f>IF('2012-2013'!D72=0,0,'2012-2013'!C72)</f>
        <v>0</v>
      </c>
      <c r="J73" s="13">
        <f>IF('2013-2014'!D72=0,0,'2012-2013'!AD72)</f>
        <v>0</v>
      </c>
      <c r="K73" s="13">
        <f>IF('2014-2015'!D72=0,0,'2013-2014'!AD72)</f>
        <v>0</v>
      </c>
      <c r="L73" s="13">
        <f>IF('2014-2015'!E72=0,0,'2014-2015'!AD72)</f>
        <v>0</v>
      </c>
      <c r="M73" s="13">
        <f>IF('2012-2013'!D72=0,0,'2012-2013'!C72)</f>
        <v>0</v>
      </c>
      <c r="N73" s="13">
        <f>IF('2013-2014'!D72=0,0,'2012-2013'!AE72)</f>
        <v>0</v>
      </c>
      <c r="O73" s="13">
        <f>IF('2014-2015'!D72=0,0,'2013-2014'!AE72)</f>
        <v>0</v>
      </c>
      <c r="P73" s="13">
        <f>IF('2014-2015'!E72=0,0,'2014-2015'!AE72)</f>
        <v>0</v>
      </c>
    </row>
    <row r="74" spans="1:16" x14ac:dyDescent="0.25">
      <c r="A74" s="1">
        <f>'Salary and Rating'!A74</f>
        <v>0</v>
      </c>
      <c r="B74" s="5">
        <f>'Salary and Rating'!B74</f>
        <v>0</v>
      </c>
      <c r="C74" s="5">
        <f>'Salary and Rating'!D74</f>
        <v>0</v>
      </c>
      <c r="D74" s="5">
        <f>'Salary and Rating'!E74</f>
        <v>0</v>
      </c>
      <c r="E74" s="5">
        <f>'Salary and Rating'!F74</f>
        <v>0</v>
      </c>
      <c r="F74" s="1">
        <f>'Salary and Rating'!J74</f>
        <v>0</v>
      </c>
      <c r="G74" s="1">
        <f>'Salary and Rating'!K74</f>
        <v>0</v>
      </c>
      <c r="H74" s="1">
        <f>'Salary and Rating'!L74</f>
        <v>0</v>
      </c>
      <c r="I74" s="13">
        <f>IF('2012-2013'!D73=0,0,'2012-2013'!C73)</f>
        <v>0</v>
      </c>
      <c r="J74" s="13">
        <f>IF('2013-2014'!D73=0,0,'2012-2013'!AD73)</f>
        <v>0</v>
      </c>
      <c r="K74" s="13">
        <f>IF('2014-2015'!D73=0,0,'2013-2014'!AD73)</f>
        <v>0</v>
      </c>
      <c r="L74" s="13">
        <f>IF('2014-2015'!E73=0,0,'2014-2015'!AD73)</f>
        <v>0</v>
      </c>
      <c r="M74" s="13">
        <f>IF('2012-2013'!D73=0,0,'2012-2013'!C73)</f>
        <v>0</v>
      </c>
      <c r="N74" s="13">
        <f>IF('2013-2014'!D73=0,0,'2012-2013'!AE73)</f>
        <v>0</v>
      </c>
      <c r="O74" s="13">
        <f>IF('2014-2015'!D73=0,0,'2013-2014'!AE73)</f>
        <v>0</v>
      </c>
      <c r="P74" s="13">
        <f>IF('2014-2015'!E73=0,0,'2014-2015'!AE73)</f>
        <v>0</v>
      </c>
    </row>
    <row r="75" spans="1:16" x14ac:dyDescent="0.25">
      <c r="A75" s="1">
        <f>'Salary and Rating'!A75</f>
        <v>0</v>
      </c>
      <c r="B75" s="5">
        <f>'Salary and Rating'!B75</f>
        <v>0</v>
      </c>
      <c r="C75" s="5">
        <f>'Salary and Rating'!D75</f>
        <v>0</v>
      </c>
      <c r="D75" s="5">
        <f>'Salary and Rating'!E75</f>
        <v>0</v>
      </c>
      <c r="E75" s="5">
        <f>'Salary and Rating'!F75</f>
        <v>0</v>
      </c>
      <c r="F75" s="1">
        <f>'Salary and Rating'!J75</f>
        <v>0</v>
      </c>
      <c r="G75" s="1">
        <f>'Salary and Rating'!K75</f>
        <v>0</v>
      </c>
      <c r="H75" s="1">
        <f>'Salary and Rating'!L75</f>
        <v>0</v>
      </c>
      <c r="I75" s="13">
        <f>IF('2012-2013'!D74=0,0,'2012-2013'!C74)</f>
        <v>0</v>
      </c>
      <c r="J75" s="13">
        <f>IF('2013-2014'!D74=0,0,'2012-2013'!AD74)</f>
        <v>0</v>
      </c>
      <c r="K75" s="13">
        <f>IF('2014-2015'!D74=0,0,'2013-2014'!AD74)</f>
        <v>0</v>
      </c>
      <c r="L75" s="13">
        <f>IF('2014-2015'!E74=0,0,'2014-2015'!AD74)</f>
        <v>0</v>
      </c>
      <c r="M75" s="13">
        <f>IF('2012-2013'!D74=0,0,'2012-2013'!C74)</f>
        <v>0</v>
      </c>
      <c r="N75" s="13">
        <f>IF('2013-2014'!D74=0,0,'2012-2013'!AE74)</f>
        <v>0</v>
      </c>
      <c r="O75" s="13">
        <f>IF('2014-2015'!D74=0,0,'2013-2014'!AE74)</f>
        <v>0</v>
      </c>
      <c r="P75" s="13">
        <f>IF('2014-2015'!E74=0,0,'2014-2015'!AE74)</f>
        <v>0</v>
      </c>
    </row>
    <row r="76" spans="1:16" x14ac:dyDescent="0.25">
      <c r="A76" s="1">
        <f>'Salary and Rating'!A76</f>
        <v>0</v>
      </c>
      <c r="B76" s="5">
        <f>'Salary and Rating'!B76</f>
        <v>0</v>
      </c>
      <c r="C76" s="5">
        <f>'Salary and Rating'!D76</f>
        <v>0</v>
      </c>
      <c r="D76" s="5">
        <f>'Salary and Rating'!E76</f>
        <v>0</v>
      </c>
      <c r="E76" s="5">
        <f>'Salary and Rating'!F76</f>
        <v>0</v>
      </c>
      <c r="F76" s="1">
        <f>'Salary and Rating'!J76</f>
        <v>0</v>
      </c>
      <c r="G76" s="1">
        <f>'Salary and Rating'!K76</f>
        <v>0</v>
      </c>
      <c r="H76" s="1">
        <f>'Salary and Rating'!L76</f>
        <v>0</v>
      </c>
      <c r="I76" s="13">
        <f>IF('2012-2013'!D75=0,0,'2012-2013'!C75)</f>
        <v>0</v>
      </c>
      <c r="J76" s="13">
        <f>IF('2013-2014'!D75=0,0,'2012-2013'!AD75)</f>
        <v>0</v>
      </c>
      <c r="K76" s="13">
        <f>IF('2014-2015'!D75=0,0,'2013-2014'!AD75)</f>
        <v>0</v>
      </c>
      <c r="L76" s="13">
        <f>IF('2014-2015'!E75=0,0,'2014-2015'!AD75)</f>
        <v>0</v>
      </c>
      <c r="M76" s="13">
        <f>IF('2012-2013'!D75=0,0,'2012-2013'!C75)</f>
        <v>0</v>
      </c>
      <c r="N76" s="13">
        <f>IF('2013-2014'!D75=0,0,'2012-2013'!AE75)</f>
        <v>0</v>
      </c>
      <c r="O76" s="13">
        <f>IF('2014-2015'!D75=0,0,'2013-2014'!AE75)</f>
        <v>0</v>
      </c>
      <c r="P76" s="13">
        <f>IF('2014-2015'!E75=0,0,'2014-2015'!AE75)</f>
        <v>0</v>
      </c>
    </row>
    <row r="77" spans="1:16" x14ac:dyDescent="0.25">
      <c r="A77" s="1">
        <f>'Salary and Rating'!A77</f>
        <v>0</v>
      </c>
      <c r="B77" s="5">
        <f>'Salary and Rating'!B77</f>
        <v>0</v>
      </c>
      <c r="C77" s="5">
        <f>'Salary and Rating'!D77</f>
        <v>0</v>
      </c>
      <c r="D77" s="5">
        <f>'Salary and Rating'!E77</f>
        <v>0</v>
      </c>
      <c r="E77" s="5">
        <f>'Salary and Rating'!F77</f>
        <v>0</v>
      </c>
      <c r="F77" s="1">
        <f>'Salary and Rating'!J77</f>
        <v>0</v>
      </c>
      <c r="G77" s="1">
        <f>'Salary and Rating'!K77</f>
        <v>0</v>
      </c>
      <c r="H77" s="1">
        <f>'Salary and Rating'!L77</f>
        <v>0</v>
      </c>
      <c r="I77" s="13">
        <f>IF('2012-2013'!D76=0,0,'2012-2013'!C76)</f>
        <v>0</v>
      </c>
      <c r="J77" s="13">
        <f>IF('2013-2014'!D76=0,0,'2012-2013'!AD76)</f>
        <v>0</v>
      </c>
      <c r="K77" s="13">
        <f>IF('2014-2015'!D76=0,0,'2013-2014'!AD76)</f>
        <v>0</v>
      </c>
      <c r="L77" s="13">
        <f>IF('2014-2015'!E76=0,0,'2014-2015'!AD76)</f>
        <v>0</v>
      </c>
      <c r="M77" s="13">
        <f>IF('2012-2013'!D76=0,0,'2012-2013'!C76)</f>
        <v>0</v>
      </c>
      <c r="N77" s="13">
        <f>IF('2013-2014'!D76=0,0,'2012-2013'!AE76)</f>
        <v>0</v>
      </c>
      <c r="O77" s="13">
        <f>IF('2014-2015'!D76=0,0,'2013-2014'!AE76)</f>
        <v>0</v>
      </c>
      <c r="P77" s="13">
        <f>IF('2014-2015'!E76=0,0,'2014-2015'!AE76)</f>
        <v>0</v>
      </c>
    </row>
    <row r="78" spans="1:16" x14ac:dyDescent="0.25">
      <c r="A78" s="1">
        <f>'Salary and Rating'!A78</f>
        <v>0</v>
      </c>
      <c r="B78" s="5">
        <f>'Salary and Rating'!B78</f>
        <v>0</v>
      </c>
      <c r="C78" s="5">
        <f>'Salary and Rating'!D78</f>
        <v>0</v>
      </c>
      <c r="D78" s="5">
        <f>'Salary and Rating'!E78</f>
        <v>0</v>
      </c>
      <c r="E78" s="5">
        <f>'Salary and Rating'!F78</f>
        <v>0</v>
      </c>
      <c r="F78" s="1">
        <f>'Salary and Rating'!J78</f>
        <v>0</v>
      </c>
      <c r="G78" s="1">
        <f>'Salary and Rating'!K78</f>
        <v>0</v>
      </c>
      <c r="H78" s="1">
        <f>'Salary and Rating'!L78</f>
        <v>0</v>
      </c>
      <c r="I78" s="13">
        <f>IF('2012-2013'!D77=0,0,'2012-2013'!C77)</f>
        <v>0</v>
      </c>
      <c r="J78" s="13">
        <f>IF('2013-2014'!D77=0,0,'2012-2013'!AD77)</f>
        <v>0</v>
      </c>
      <c r="K78" s="13">
        <f>IF('2014-2015'!D77=0,0,'2013-2014'!AD77)</f>
        <v>0</v>
      </c>
      <c r="L78" s="13">
        <f>IF('2014-2015'!E77=0,0,'2014-2015'!AD77)</f>
        <v>0</v>
      </c>
      <c r="M78" s="13">
        <f>IF('2012-2013'!D77=0,0,'2012-2013'!C77)</f>
        <v>0</v>
      </c>
      <c r="N78" s="13">
        <f>IF('2013-2014'!D77=0,0,'2012-2013'!AE77)</f>
        <v>0</v>
      </c>
      <c r="O78" s="13">
        <f>IF('2014-2015'!D77=0,0,'2013-2014'!AE77)</f>
        <v>0</v>
      </c>
      <c r="P78" s="13">
        <f>IF('2014-2015'!E77=0,0,'2014-2015'!AE77)</f>
        <v>0</v>
      </c>
    </row>
    <row r="79" spans="1:16" x14ac:dyDescent="0.25">
      <c r="A79" s="1">
        <f>'Salary and Rating'!A79</f>
        <v>0</v>
      </c>
      <c r="B79" s="5">
        <f>'Salary and Rating'!B79</f>
        <v>0</v>
      </c>
      <c r="C79" s="5">
        <f>'Salary and Rating'!D79</f>
        <v>0</v>
      </c>
      <c r="D79" s="5">
        <f>'Salary and Rating'!E79</f>
        <v>0</v>
      </c>
      <c r="E79" s="5">
        <f>'Salary and Rating'!F79</f>
        <v>0</v>
      </c>
      <c r="F79" s="1">
        <f>'Salary and Rating'!J79</f>
        <v>0</v>
      </c>
      <c r="G79" s="1">
        <f>'Salary and Rating'!K79</f>
        <v>0</v>
      </c>
      <c r="H79" s="1">
        <f>'Salary and Rating'!L79</f>
        <v>0</v>
      </c>
      <c r="I79" s="13">
        <f>IF('2012-2013'!D78=0,0,'2012-2013'!C78)</f>
        <v>0</v>
      </c>
      <c r="J79" s="13">
        <f>IF('2013-2014'!D78=0,0,'2012-2013'!AD78)</f>
        <v>0</v>
      </c>
      <c r="K79" s="13">
        <f>IF('2014-2015'!D78=0,0,'2013-2014'!AD78)</f>
        <v>0</v>
      </c>
      <c r="L79" s="13">
        <f>IF('2014-2015'!E78=0,0,'2014-2015'!AD78)</f>
        <v>0</v>
      </c>
      <c r="M79" s="13">
        <f>IF('2012-2013'!D78=0,0,'2012-2013'!C78)</f>
        <v>0</v>
      </c>
      <c r="N79" s="13">
        <f>IF('2013-2014'!D78=0,0,'2012-2013'!AE78)</f>
        <v>0</v>
      </c>
      <c r="O79" s="13">
        <f>IF('2014-2015'!D78=0,0,'2013-2014'!AE78)</f>
        <v>0</v>
      </c>
      <c r="P79" s="13">
        <f>IF('2014-2015'!E78=0,0,'2014-2015'!AE78)</f>
        <v>0</v>
      </c>
    </row>
    <row r="80" spans="1:16" x14ac:dyDescent="0.25">
      <c r="A80" s="1">
        <f>'Salary and Rating'!A80</f>
        <v>0</v>
      </c>
      <c r="B80" s="5">
        <f>'Salary and Rating'!B80</f>
        <v>0</v>
      </c>
      <c r="C80" s="5">
        <f>'Salary and Rating'!D80</f>
        <v>0</v>
      </c>
      <c r="D80" s="5">
        <f>'Salary and Rating'!E80</f>
        <v>0</v>
      </c>
      <c r="E80" s="5">
        <f>'Salary and Rating'!F80</f>
        <v>0</v>
      </c>
      <c r="F80" s="1">
        <f>'Salary and Rating'!J80</f>
        <v>0</v>
      </c>
      <c r="G80" s="1">
        <f>'Salary and Rating'!K80</f>
        <v>0</v>
      </c>
      <c r="H80" s="1">
        <f>'Salary and Rating'!L80</f>
        <v>0</v>
      </c>
      <c r="I80" s="13">
        <f>IF('2012-2013'!D79=0,0,'2012-2013'!C79)</f>
        <v>0</v>
      </c>
      <c r="J80" s="13">
        <f>IF('2013-2014'!D79=0,0,'2012-2013'!AD79)</f>
        <v>0</v>
      </c>
      <c r="K80" s="13">
        <f>IF('2014-2015'!D79=0,0,'2013-2014'!AD79)</f>
        <v>0</v>
      </c>
      <c r="L80" s="13">
        <f>IF('2014-2015'!E79=0,0,'2014-2015'!AD79)</f>
        <v>0</v>
      </c>
      <c r="M80" s="13">
        <f>IF('2012-2013'!D79=0,0,'2012-2013'!C79)</f>
        <v>0</v>
      </c>
      <c r="N80" s="13">
        <f>IF('2013-2014'!D79=0,0,'2012-2013'!AE79)</f>
        <v>0</v>
      </c>
      <c r="O80" s="13">
        <f>IF('2014-2015'!D79=0,0,'2013-2014'!AE79)</f>
        <v>0</v>
      </c>
      <c r="P80" s="13">
        <f>IF('2014-2015'!E79=0,0,'2014-2015'!AE79)</f>
        <v>0</v>
      </c>
    </row>
    <row r="81" spans="1:16" x14ac:dyDescent="0.25">
      <c r="A81" s="1">
        <f>'Salary and Rating'!A81</f>
        <v>0</v>
      </c>
      <c r="B81" s="5">
        <f>'Salary and Rating'!B81</f>
        <v>0</v>
      </c>
      <c r="C81" s="5">
        <f>'Salary and Rating'!D81</f>
        <v>0</v>
      </c>
      <c r="D81" s="5">
        <f>'Salary and Rating'!E81</f>
        <v>0</v>
      </c>
      <c r="E81" s="5">
        <f>'Salary and Rating'!F81</f>
        <v>0</v>
      </c>
      <c r="F81" s="1">
        <f>'Salary and Rating'!J81</f>
        <v>0</v>
      </c>
      <c r="G81" s="1">
        <f>'Salary and Rating'!K81</f>
        <v>0</v>
      </c>
      <c r="H81" s="1">
        <f>'Salary and Rating'!L81</f>
        <v>0</v>
      </c>
      <c r="I81" s="13">
        <f>IF('2012-2013'!D80=0,0,'2012-2013'!C80)</f>
        <v>0</v>
      </c>
      <c r="J81" s="13">
        <f>IF('2013-2014'!D80=0,0,'2012-2013'!AD80)</f>
        <v>0</v>
      </c>
      <c r="K81" s="13">
        <f>IF('2014-2015'!D80=0,0,'2013-2014'!AD80)</f>
        <v>0</v>
      </c>
      <c r="L81" s="13">
        <f>IF('2014-2015'!E80=0,0,'2014-2015'!AD80)</f>
        <v>0</v>
      </c>
      <c r="M81" s="13">
        <f>IF('2012-2013'!D80=0,0,'2012-2013'!C80)</f>
        <v>0</v>
      </c>
      <c r="N81" s="13">
        <f>IF('2013-2014'!D80=0,0,'2012-2013'!AE80)</f>
        <v>0</v>
      </c>
      <c r="O81" s="13">
        <f>IF('2014-2015'!D80=0,0,'2013-2014'!AE80)</f>
        <v>0</v>
      </c>
      <c r="P81" s="13">
        <f>IF('2014-2015'!E80=0,0,'2014-2015'!AE80)</f>
        <v>0</v>
      </c>
    </row>
    <row r="82" spans="1:16" x14ac:dyDescent="0.25">
      <c r="A82" s="1">
        <f>'Salary and Rating'!A82</f>
        <v>0</v>
      </c>
      <c r="B82" s="5">
        <f>'Salary and Rating'!B82</f>
        <v>0</v>
      </c>
      <c r="C82" s="5">
        <f>'Salary and Rating'!D82</f>
        <v>0</v>
      </c>
      <c r="D82" s="5">
        <f>'Salary and Rating'!E82</f>
        <v>0</v>
      </c>
      <c r="E82" s="5">
        <f>'Salary and Rating'!F82</f>
        <v>0</v>
      </c>
      <c r="F82" s="1">
        <f>'Salary and Rating'!J82</f>
        <v>0</v>
      </c>
      <c r="G82" s="1">
        <f>'Salary and Rating'!K82</f>
        <v>0</v>
      </c>
      <c r="H82" s="1">
        <f>'Salary and Rating'!L82</f>
        <v>0</v>
      </c>
      <c r="I82" s="13">
        <f>IF('2012-2013'!D81=0,0,'2012-2013'!C81)</f>
        <v>0</v>
      </c>
      <c r="J82" s="13">
        <f>IF('2013-2014'!D81=0,0,'2012-2013'!AD81)</f>
        <v>0</v>
      </c>
      <c r="K82" s="13">
        <f>IF('2014-2015'!D81=0,0,'2013-2014'!AD81)</f>
        <v>0</v>
      </c>
      <c r="L82" s="13">
        <f>IF('2014-2015'!E81=0,0,'2014-2015'!AD81)</f>
        <v>0</v>
      </c>
      <c r="M82" s="13">
        <f>IF('2012-2013'!D81=0,0,'2012-2013'!C81)</f>
        <v>0</v>
      </c>
      <c r="N82" s="13">
        <f>IF('2013-2014'!D81=0,0,'2012-2013'!AE81)</f>
        <v>0</v>
      </c>
      <c r="O82" s="13">
        <f>IF('2014-2015'!D81=0,0,'2013-2014'!AE81)</f>
        <v>0</v>
      </c>
      <c r="P82" s="13">
        <f>IF('2014-2015'!E81=0,0,'2014-2015'!AE81)</f>
        <v>0</v>
      </c>
    </row>
    <row r="83" spans="1:16" x14ac:dyDescent="0.25">
      <c r="A83" s="1">
        <f>'Salary and Rating'!A83</f>
        <v>0</v>
      </c>
      <c r="B83" s="5">
        <f>'Salary and Rating'!B83</f>
        <v>0</v>
      </c>
      <c r="C83" s="5">
        <f>'Salary and Rating'!D83</f>
        <v>0</v>
      </c>
      <c r="D83" s="5">
        <f>'Salary and Rating'!E83</f>
        <v>0</v>
      </c>
      <c r="E83" s="5">
        <f>'Salary and Rating'!F83</f>
        <v>0</v>
      </c>
      <c r="F83" s="1">
        <f>'Salary and Rating'!J83</f>
        <v>0</v>
      </c>
      <c r="G83" s="1">
        <f>'Salary and Rating'!K83</f>
        <v>0</v>
      </c>
      <c r="H83" s="1">
        <f>'Salary and Rating'!L83</f>
        <v>0</v>
      </c>
      <c r="I83" s="13">
        <f>IF('2012-2013'!D82=0,0,'2012-2013'!C82)</f>
        <v>0</v>
      </c>
      <c r="J83" s="13">
        <f>IF('2013-2014'!D82=0,0,'2012-2013'!AD82)</f>
        <v>0</v>
      </c>
      <c r="K83" s="13">
        <f>IF('2014-2015'!D82=0,0,'2013-2014'!AD82)</f>
        <v>0</v>
      </c>
      <c r="L83" s="13">
        <f>IF('2014-2015'!E82=0,0,'2014-2015'!AD82)</f>
        <v>0</v>
      </c>
      <c r="M83" s="13">
        <f>IF('2012-2013'!D82=0,0,'2012-2013'!C82)</f>
        <v>0</v>
      </c>
      <c r="N83" s="13">
        <f>IF('2013-2014'!D82=0,0,'2012-2013'!AE82)</f>
        <v>0</v>
      </c>
      <c r="O83" s="13">
        <f>IF('2014-2015'!D82=0,0,'2013-2014'!AE82)</f>
        <v>0</v>
      </c>
      <c r="P83" s="13">
        <f>IF('2014-2015'!E82=0,0,'2014-2015'!AE82)</f>
        <v>0</v>
      </c>
    </row>
    <row r="84" spans="1:16" x14ac:dyDescent="0.25">
      <c r="A84" s="1">
        <f>'Salary and Rating'!A84</f>
        <v>0</v>
      </c>
      <c r="B84" s="5">
        <f>'Salary and Rating'!B84</f>
        <v>0</v>
      </c>
      <c r="C84" s="5">
        <f>'Salary and Rating'!D84</f>
        <v>0</v>
      </c>
      <c r="D84" s="5">
        <f>'Salary and Rating'!E84</f>
        <v>0</v>
      </c>
      <c r="E84" s="5">
        <f>'Salary and Rating'!F84</f>
        <v>0</v>
      </c>
      <c r="F84" s="1">
        <f>'Salary and Rating'!J84</f>
        <v>0</v>
      </c>
      <c r="G84" s="1">
        <f>'Salary and Rating'!K84</f>
        <v>0</v>
      </c>
      <c r="H84" s="1">
        <f>'Salary and Rating'!L84</f>
        <v>0</v>
      </c>
      <c r="I84" s="13">
        <f>IF('2012-2013'!D83=0,0,'2012-2013'!C83)</f>
        <v>0</v>
      </c>
      <c r="J84" s="13">
        <f>IF('2013-2014'!D83=0,0,'2012-2013'!AD83)</f>
        <v>0</v>
      </c>
      <c r="K84" s="13">
        <f>IF('2014-2015'!D83=0,0,'2013-2014'!AD83)</f>
        <v>0</v>
      </c>
      <c r="L84" s="13">
        <f>IF('2014-2015'!E83=0,0,'2014-2015'!AD83)</f>
        <v>0</v>
      </c>
      <c r="M84" s="13">
        <f>IF('2012-2013'!D83=0,0,'2012-2013'!C83)</f>
        <v>0</v>
      </c>
      <c r="N84" s="13">
        <f>IF('2013-2014'!D83=0,0,'2012-2013'!AE83)</f>
        <v>0</v>
      </c>
      <c r="O84" s="13">
        <f>IF('2014-2015'!D83=0,0,'2013-2014'!AE83)</f>
        <v>0</v>
      </c>
      <c r="P84" s="13">
        <f>IF('2014-2015'!E83=0,0,'2014-2015'!AE83)</f>
        <v>0</v>
      </c>
    </row>
    <row r="85" spans="1:16" x14ac:dyDescent="0.25">
      <c r="A85" s="1">
        <f>'Salary and Rating'!A85</f>
        <v>0</v>
      </c>
      <c r="B85" s="5">
        <f>'Salary and Rating'!B85</f>
        <v>0</v>
      </c>
      <c r="C85" s="5">
        <f>'Salary and Rating'!D85</f>
        <v>0</v>
      </c>
      <c r="D85" s="5">
        <f>'Salary and Rating'!E85</f>
        <v>0</v>
      </c>
      <c r="E85" s="5">
        <f>'Salary and Rating'!F85</f>
        <v>0</v>
      </c>
      <c r="F85" s="1">
        <f>'Salary and Rating'!J85</f>
        <v>0</v>
      </c>
      <c r="G85" s="1">
        <f>'Salary and Rating'!K85</f>
        <v>0</v>
      </c>
      <c r="H85" s="1">
        <f>'Salary and Rating'!L85</f>
        <v>0</v>
      </c>
      <c r="I85" s="13">
        <f>IF('2012-2013'!D84=0,0,'2012-2013'!C84)</f>
        <v>0</v>
      </c>
      <c r="J85" s="13">
        <f>IF('2013-2014'!D84=0,0,'2012-2013'!AD84)</f>
        <v>0</v>
      </c>
      <c r="K85" s="13">
        <f>IF('2014-2015'!D84=0,0,'2013-2014'!AD84)</f>
        <v>0</v>
      </c>
      <c r="L85" s="13">
        <f>IF('2014-2015'!E84=0,0,'2014-2015'!AD84)</f>
        <v>0</v>
      </c>
      <c r="M85" s="13">
        <f>IF('2012-2013'!D84=0,0,'2012-2013'!C84)</f>
        <v>0</v>
      </c>
      <c r="N85" s="13">
        <f>IF('2013-2014'!D84=0,0,'2012-2013'!AE84)</f>
        <v>0</v>
      </c>
      <c r="O85" s="13">
        <f>IF('2014-2015'!D84=0,0,'2013-2014'!AE84)</f>
        <v>0</v>
      </c>
      <c r="P85" s="13">
        <f>IF('2014-2015'!E84=0,0,'2014-2015'!AE84)</f>
        <v>0</v>
      </c>
    </row>
    <row r="86" spans="1:16" x14ac:dyDescent="0.25">
      <c r="A86" s="1">
        <f>'Salary and Rating'!A86</f>
        <v>0</v>
      </c>
      <c r="B86" s="5">
        <f>'Salary and Rating'!B86</f>
        <v>0</v>
      </c>
      <c r="C86" s="5">
        <f>'Salary and Rating'!D86</f>
        <v>0</v>
      </c>
      <c r="D86" s="5">
        <f>'Salary and Rating'!E86</f>
        <v>0</v>
      </c>
      <c r="E86" s="5">
        <f>'Salary and Rating'!F86</f>
        <v>0</v>
      </c>
      <c r="F86" s="1">
        <f>'Salary and Rating'!J86</f>
        <v>0</v>
      </c>
      <c r="G86" s="1">
        <f>'Salary and Rating'!K86</f>
        <v>0</v>
      </c>
      <c r="H86" s="1">
        <f>'Salary and Rating'!L86</f>
        <v>0</v>
      </c>
      <c r="I86" s="13">
        <f>IF('2012-2013'!D85=0,0,'2012-2013'!C85)</f>
        <v>0</v>
      </c>
      <c r="J86" s="13">
        <f>IF('2013-2014'!D85=0,0,'2012-2013'!AD85)</f>
        <v>0</v>
      </c>
      <c r="K86" s="13">
        <f>IF('2014-2015'!D85=0,0,'2013-2014'!AD85)</f>
        <v>0</v>
      </c>
      <c r="L86" s="13">
        <f>IF('2014-2015'!E85=0,0,'2014-2015'!AD85)</f>
        <v>0</v>
      </c>
      <c r="M86" s="13">
        <f>IF('2012-2013'!D85=0,0,'2012-2013'!C85)</f>
        <v>0</v>
      </c>
      <c r="N86" s="13">
        <f>IF('2013-2014'!D85=0,0,'2012-2013'!AE85)</f>
        <v>0</v>
      </c>
      <c r="O86" s="13">
        <f>IF('2014-2015'!D85=0,0,'2013-2014'!AE85)</f>
        <v>0</v>
      </c>
      <c r="P86" s="13">
        <f>IF('2014-2015'!E85=0,0,'2014-2015'!AE85)</f>
        <v>0</v>
      </c>
    </row>
    <row r="87" spans="1:16" x14ac:dyDescent="0.25">
      <c r="A87" s="1">
        <f>'Salary and Rating'!A87</f>
        <v>0</v>
      </c>
      <c r="B87" s="5">
        <f>'Salary and Rating'!B87</f>
        <v>0</v>
      </c>
      <c r="C87" s="5">
        <f>'Salary and Rating'!D87</f>
        <v>0</v>
      </c>
      <c r="D87" s="5">
        <f>'Salary and Rating'!E87</f>
        <v>0</v>
      </c>
      <c r="E87" s="5">
        <f>'Salary and Rating'!F87</f>
        <v>0</v>
      </c>
      <c r="F87" s="1">
        <f>'Salary and Rating'!J87</f>
        <v>0</v>
      </c>
      <c r="G87" s="1">
        <f>'Salary and Rating'!K87</f>
        <v>0</v>
      </c>
      <c r="H87" s="1">
        <f>'Salary and Rating'!L87</f>
        <v>0</v>
      </c>
      <c r="I87" s="13">
        <f>IF('2012-2013'!D86=0,0,'2012-2013'!C86)</f>
        <v>0</v>
      </c>
      <c r="J87" s="13">
        <f>IF('2013-2014'!D86=0,0,'2012-2013'!AD86)</f>
        <v>0</v>
      </c>
      <c r="K87" s="13">
        <f>IF('2014-2015'!D86=0,0,'2013-2014'!AD86)</f>
        <v>0</v>
      </c>
      <c r="L87" s="13">
        <f>IF('2014-2015'!E86=0,0,'2014-2015'!AD86)</f>
        <v>0</v>
      </c>
      <c r="M87" s="13">
        <f>IF('2012-2013'!D86=0,0,'2012-2013'!C86)</f>
        <v>0</v>
      </c>
      <c r="N87" s="13">
        <f>IF('2013-2014'!D86=0,0,'2012-2013'!AE86)</f>
        <v>0</v>
      </c>
      <c r="O87" s="13">
        <f>IF('2014-2015'!D86=0,0,'2013-2014'!AE86)</f>
        <v>0</v>
      </c>
      <c r="P87" s="13">
        <f>IF('2014-2015'!E86=0,0,'2014-2015'!AE86)</f>
        <v>0</v>
      </c>
    </row>
    <row r="88" spans="1:16" x14ac:dyDescent="0.25">
      <c r="A88" s="1">
        <f>'Salary and Rating'!A88</f>
        <v>0</v>
      </c>
      <c r="B88" s="5">
        <f>'Salary and Rating'!B88</f>
        <v>0</v>
      </c>
      <c r="C88" s="5">
        <f>'Salary and Rating'!D88</f>
        <v>0</v>
      </c>
      <c r="D88" s="5">
        <f>'Salary and Rating'!E88</f>
        <v>0</v>
      </c>
      <c r="E88" s="5">
        <f>'Salary and Rating'!F88</f>
        <v>0</v>
      </c>
      <c r="F88" s="1">
        <f>'Salary and Rating'!J88</f>
        <v>0</v>
      </c>
      <c r="G88" s="1">
        <f>'Salary and Rating'!K88</f>
        <v>0</v>
      </c>
      <c r="H88" s="1">
        <f>'Salary and Rating'!L88</f>
        <v>0</v>
      </c>
      <c r="I88" s="13">
        <f>IF('2012-2013'!D87=0,0,'2012-2013'!C87)</f>
        <v>0</v>
      </c>
      <c r="J88" s="13">
        <f>IF('2013-2014'!D87=0,0,'2012-2013'!AD87)</f>
        <v>0</v>
      </c>
      <c r="K88" s="13">
        <f>IF('2014-2015'!D87=0,0,'2013-2014'!AD87)</f>
        <v>0</v>
      </c>
      <c r="L88" s="13">
        <f>IF('2014-2015'!E87=0,0,'2014-2015'!AD87)</f>
        <v>0</v>
      </c>
      <c r="M88" s="13">
        <f>IF('2012-2013'!D87=0,0,'2012-2013'!C87)</f>
        <v>0</v>
      </c>
      <c r="N88" s="13">
        <f>IF('2013-2014'!D87=0,0,'2012-2013'!AE87)</f>
        <v>0</v>
      </c>
      <c r="O88" s="13">
        <f>IF('2014-2015'!D87=0,0,'2013-2014'!AE87)</f>
        <v>0</v>
      </c>
      <c r="P88" s="13">
        <f>IF('2014-2015'!E87=0,0,'2014-2015'!AE87)</f>
        <v>0</v>
      </c>
    </row>
    <row r="89" spans="1:16" x14ac:dyDescent="0.25">
      <c r="A89" s="1">
        <f>'Salary and Rating'!A89</f>
        <v>0</v>
      </c>
      <c r="B89" s="5">
        <f>'Salary and Rating'!B89</f>
        <v>0</v>
      </c>
      <c r="C89" s="5">
        <f>'Salary and Rating'!D89</f>
        <v>0</v>
      </c>
      <c r="D89" s="5">
        <f>'Salary and Rating'!E89</f>
        <v>0</v>
      </c>
      <c r="E89" s="5">
        <f>'Salary and Rating'!F89</f>
        <v>0</v>
      </c>
      <c r="F89" s="1">
        <f>'Salary and Rating'!J89</f>
        <v>0</v>
      </c>
      <c r="G89" s="1">
        <f>'Salary and Rating'!K89</f>
        <v>0</v>
      </c>
      <c r="H89" s="1">
        <f>'Salary and Rating'!L89</f>
        <v>0</v>
      </c>
      <c r="I89" s="13">
        <f>IF('2012-2013'!D88=0,0,'2012-2013'!C88)</f>
        <v>0</v>
      </c>
      <c r="J89" s="13">
        <f>IF('2013-2014'!D88=0,0,'2012-2013'!AD88)</f>
        <v>0</v>
      </c>
      <c r="K89" s="13">
        <f>IF('2014-2015'!D88=0,0,'2013-2014'!AD88)</f>
        <v>0</v>
      </c>
      <c r="L89" s="13">
        <f>IF('2014-2015'!E88=0,0,'2014-2015'!AD88)</f>
        <v>0</v>
      </c>
      <c r="M89" s="13">
        <f>IF('2012-2013'!D88=0,0,'2012-2013'!C88)</f>
        <v>0</v>
      </c>
      <c r="N89" s="13">
        <f>IF('2013-2014'!D88=0,0,'2012-2013'!AE88)</f>
        <v>0</v>
      </c>
      <c r="O89" s="13">
        <f>IF('2014-2015'!D88=0,0,'2013-2014'!AE88)</f>
        <v>0</v>
      </c>
      <c r="P89" s="13">
        <f>IF('2014-2015'!E88=0,0,'2014-2015'!AE88)</f>
        <v>0</v>
      </c>
    </row>
    <row r="90" spans="1:16" x14ac:dyDescent="0.25">
      <c r="A90" s="1">
        <f>'Salary and Rating'!A90</f>
        <v>0</v>
      </c>
      <c r="B90" s="5">
        <f>'Salary and Rating'!B90</f>
        <v>0</v>
      </c>
      <c r="C90" s="5">
        <f>'Salary and Rating'!D90</f>
        <v>0</v>
      </c>
      <c r="D90" s="5">
        <f>'Salary and Rating'!E90</f>
        <v>0</v>
      </c>
      <c r="E90" s="5">
        <f>'Salary and Rating'!F90</f>
        <v>0</v>
      </c>
      <c r="F90" s="1">
        <f>'Salary and Rating'!J90</f>
        <v>0</v>
      </c>
      <c r="G90" s="1">
        <f>'Salary and Rating'!K90</f>
        <v>0</v>
      </c>
      <c r="H90" s="1">
        <f>'Salary and Rating'!L90</f>
        <v>0</v>
      </c>
      <c r="I90" s="13">
        <f>IF('2012-2013'!D89=0,0,'2012-2013'!C89)</f>
        <v>0</v>
      </c>
      <c r="J90" s="13">
        <f>IF('2013-2014'!D89=0,0,'2012-2013'!AD89)</f>
        <v>0</v>
      </c>
      <c r="K90" s="13">
        <f>IF('2014-2015'!D89=0,0,'2013-2014'!AD89)</f>
        <v>0</v>
      </c>
      <c r="L90" s="13">
        <f>IF('2014-2015'!E89=0,0,'2014-2015'!AD89)</f>
        <v>0</v>
      </c>
      <c r="M90" s="13">
        <f>IF('2012-2013'!D89=0,0,'2012-2013'!C89)</f>
        <v>0</v>
      </c>
      <c r="N90" s="13">
        <f>IF('2013-2014'!D89=0,0,'2012-2013'!AE89)</f>
        <v>0</v>
      </c>
      <c r="O90" s="13">
        <f>IF('2014-2015'!D89=0,0,'2013-2014'!AE89)</f>
        <v>0</v>
      </c>
      <c r="P90" s="13">
        <f>IF('2014-2015'!E89=0,0,'2014-2015'!AE89)</f>
        <v>0</v>
      </c>
    </row>
    <row r="91" spans="1:16" x14ac:dyDescent="0.25">
      <c r="A91" s="1">
        <f>'Salary and Rating'!A91</f>
        <v>0</v>
      </c>
      <c r="B91" s="5">
        <f>'Salary and Rating'!B91</f>
        <v>0</v>
      </c>
      <c r="C91" s="5">
        <f>'Salary and Rating'!D91</f>
        <v>0</v>
      </c>
      <c r="D91" s="5">
        <f>'Salary and Rating'!E91</f>
        <v>0</v>
      </c>
      <c r="E91" s="5">
        <f>'Salary and Rating'!F91</f>
        <v>0</v>
      </c>
      <c r="F91" s="1">
        <f>'Salary and Rating'!J91</f>
        <v>0</v>
      </c>
      <c r="G91" s="1">
        <f>'Salary and Rating'!K91</f>
        <v>0</v>
      </c>
      <c r="H91" s="1">
        <f>'Salary and Rating'!L91</f>
        <v>0</v>
      </c>
      <c r="I91" s="13">
        <f>IF('2012-2013'!D90=0,0,'2012-2013'!C90)</f>
        <v>0</v>
      </c>
      <c r="J91" s="13">
        <f>IF('2013-2014'!D90=0,0,'2012-2013'!AD90)</f>
        <v>0</v>
      </c>
      <c r="K91" s="13">
        <f>IF('2014-2015'!D90=0,0,'2013-2014'!AD90)</f>
        <v>0</v>
      </c>
      <c r="L91" s="13">
        <f>IF('2014-2015'!E90=0,0,'2014-2015'!AD90)</f>
        <v>0</v>
      </c>
      <c r="M91" s="13">
        <f>IF('2012-2013'!D90=0,0,'2012-2013'!C90)</f>
        <v>0</v>
      </c>
      <c r="N91" s="13">
        <f>IF('2013-2014'!D90=0,0,'2012-2013'!AE90)</f>
        <v>0</v>
      </c>
      <c r="O91" s="13">
        <f>IF('2014-2015'!D90=0,0,'2013-2014'!AE90)</f>
        <v>0</v>
      </c>
      <c r="P91" s="13">
        <f>IF('2014-2015'!E90=0,0,'2014-2015'!AE90)</f>
        <v>0</v>
      </c>
    </row>
    <row r="92" spans="1:16" x14ac:dyDescent="0.25">
      <c r="A92" s="1">
        <f>'Salary and Rating'!A92</f>
        <v>0</v>
      </c>
      <c r="B92" s="5">
        <f>'Salary and Rating'!B92</f>
        <v>0</v>
      </c>
      <c r="C92" s="5">
        <f>'Salary and Rating'!D92</f>
        <v>0</v>
      </c>
      <c r="D92" s="5">
        <f>'Salary and Rating'!E92</f>
        <v>0</v>
      </c>
      <c r="E92" s="5">
        <f>'Salary and Rating'!F92</f>
        <v>0</v>
      </c>
      <c r="F92" s="1">
        <f>'Salary and Rating'!J92</f>
        <v>0</v>
      </c>
      <c r="G92" s="1">
        <f>'Salary and Rating'!K92</f>
        <v>0</v>
      </c>
      <c r="H92" s="1">
        <f>'Salary and Rating'!L92</f>
        <v>0</v>
      </c>
      <c r="I92" s="13">
        <f>IF('2012-2013'!D91=0,0,'2012-2013'!C91)</f>
        <v>0</v>
      </c>
      <c r="J92" s="13">
        <f>IF('2013-2014'!D91=0,0,'2012-2013'!AD91)</f>
        <v>0</v>
      </c>
      <c r="K92" s="13">
        <f>IF('2014-2015'!D91=0,0,'2013-2014'!AD91)</f>
        <v>0</v>
      </c>
      <c r="L92" s="13">
        <f>IF('2014-2015'!E91=0,0,'2014-2015'!AD91)</f>
        <v>0</v>
      </c>
      <c r="M92" s="13">
        <f>IF('2012-2013'!D91=0,0,'2012-2013'!C91)</f>
        <v>0</v>
      </c>
      <c r="N92" s="13">
        <f>IF('2013-2014'!D91=0,0,'2012-2013'!AE91)</f>
        <v>0</v>
      </c>
      <c r="O92" s="13">
        <f>IF('2014-2015'!D91=0,0,'2013-2014'!AE91)</f>
        <v>0</v>
      </c>
      <c r="P92" s="13">
        <f>IF('2014-2015'!E91=0,0,'2014-2015'!AE91)</f>
        <v>0</v>
      </c>
    </row>
    <row r="93" spans="1:16" x14ac:dyDescent="0.25">
      <c r="A93" s="1">
        <f>'Salary and Rating'!A93</f>
        <v>0</v>
      </c>
      <c r="B93" s="5">
        <f>'Salary and Rating'!B93</f>
        <v>0</v>
      </c>
      <c r="C93" s="5">
        <f>'Salary and Rating'!D93</f>
        <v>0</v>
      </c>
      <c r="D93" s="5">
        <f>'Salary and Rating'!E93</f>
        <v>0</v>
      </c>
      <c r="E93" s="5">
        <f>'Salary and Rating'!F93</f>
        <v>0</v>
      </c>
      <c r="F93" s="1">
        <f>'Salary and Rating'!J93</f>
        <v>0</v>
      </c>
      <c r="G93" s="1">
        <f>'Salary and Rating'!K93</f>
        <v>0</v>
      </c>
      <c r="H93" s="1">
        <f>'Salary and Rating'!L93</f>
        <v>0</v>
      </c>
      <c r="I93" s="13">
        <f>IF('2012-2013'!D92=0,0,'2012-2013'!C92)</f>
        <v>0</v>
      </c>
      <c r="J93" s="13">
        <f>IF('2013-2014'!D92=0,0,'2012-2013'!AD92)</f>
        <v>0</v>
      </c>
      <c r="K93" s="13">
        <f>IF('2014-2015'!D92=0,0,'2013-2014'!AD92)</f>
        <v>0</v>
      </c>
      <c r="L93" s="13">
        <f>IF('2014-2015'!E92=0,0,'2014-2015'!AD92)</f>
        <v>0</v>
      </c>
      <c r="M93" s="13">
        <f>IF('2012-2013'!D92=0,0,'2012-2013'!C92)</f>
        <v>0</v>
      </c>
      <c r="N93" s="13">
        <f>IF('2013-2014'!D92=0,0,'2012-2013'!AE92)</f>
        <v>0</v>
      </c>
      <c r="O93" s="13">
        <f>IF('2014-2015'!D92=0,0,'2013-2014'!AE92)</f>
        <v>0</v>
      </c>
      <c r="P93" s="13">
        <f>IF('2014-2015'!E92=0,0,'2014-2015'!AE92)</f>
        <v>0</v>
      </c>
    </row>
    <row r="94" spans="1:16" x14ac:dyDescent="0.25">
      <c r="A94" s="1">
        <f>'Salary and Rating'!A94</f>
        <v>0</v>
      </c>
      <c r="B94" s="5">
        <f>'Salary and Rating'!B94</f>
        <v>0</v>
      </c>
      <c r="C94" s="5">
        <f>'Salary and Rating'!D94</f>
        <v>0</v>
      </c>
      <c r="D94" s="5">
        <f>'Salary and Rating'!E94</f>
        <v>0</v>
      </c>
      <c r="E94" s="5">
        <f>'Salary and Rating'!F94</f>
        <v>0</v>
      </c>
      <c r="F94" s="1">
        <f>'Salary and Rating'!J94</f>
        <v>0</v>
      </c>
      <c r="G94" s="1">
        <f>'Salary and Rating'!K94</f>
        <v>0</v>
      </c>
      <c r="H94" s="1">
        <f>'Salary and Rating'!L94</f>
        <v>0</v>
      </c>
      <c r="I94" s="13">
        <f>IF('2012-2013'!D93=0,0,'2012-2013'!C93)</f>
        <v>0</v>
      </c>
      <c r="J94" s="13">
        <f>IF('2013-2014'!D93=0,0,'2012-2013'!AD93)</f>
        <v>0</v>
      </c>
      <c r="K94" s="13">
        <f>IF('2014-2015'!D93=0,0,'2013-2014'!AD93)</f>
        <v>0</v>
      </c>
      <c r="L94" s="13">
        <f>IF('2014-2015'!E93=0,0,'2014-2015'!AD93)</f>
        <v>0</v>
      </c>
      <c r="M94" s="13">
        <f>IF('2012-2013'!D93=0,0,'2012-2013'!C93)</f>
        <v>0</v>
      </c>
      <c r="N94" s="13">
        <f>IF('2013-2014'!D93=0,0,'2012-2013'!AE93)</f>
        <v>0</v>
      </c>
      <c r="O94" s="13">
        <f>IF('2014-2015'!D93=0,0,'2013-2014'!AE93)</f>
        <v>0</v>
      </c>
      <c r="P94" s="13">
        <f>IF('2014-2015'!E93=0,0,'2014-2015'!AE93)</f>
        <v>0</v>
      </c>
    </row>
    <row r="95" spans="1:16" x14ac:dyDescent="0.25">
      <c r="A95" s="1">
        <f>'Salary and Rating'!A95</f>
        <v>0</v>
      </c>
      <c r="B95" s="5">
        <f>'Salary and Rating'!B95</f>
        <v>0</v>
      </c>
      <c r="C95" s="5">
        <f>'Salary and Rating'!D95</f>
        <v>0</v>
      </c>
      <c r="D95" s="5">
        <f>'Salary and Rating'!E95</f>
        <v>0</v>
      </c>
      <c r="E95" s="5">
        <f>'Salary and Rating'!F95</f>
        <v>0</v>
      </c>
      <c r="F95" s="1">
        <f>'Salary and Rating'!J95</f>
        <v>0</v>
      </c>
      <c r="G95" s="1">
        <f>'Salary and Rating'!K95</f>
        <v>0</v>
      </c>
      <c r="H95" s="1">
        <f>'Salary and Rating'!L95</f>
        <v>0</v>
      </c>
      <c r="I95" s="13">
        <f>IF('2012-2013'!D94=0,0,'2012-2013'!C94)</f>
        <v>0</v>
      </c>
      <c r="J95" s="13">
        <f>IF('2013-2014'!D94=0,0,'2012-2013'!AD94)</f>
        <v>0</v>
      </c>
      <c r="K95" s="13">
        <f>IF('2014-2015'!D94=0,0,'2013-2014'!AD94)</f>
        <v>0</v>
      </c>
      <c r="L95" s="13">
        <f>IF('2014-2015'!E94=0,0,'2014-2015'!AD94)</f>
        <v>0</v>
      </c>
      <c r="M95" s="13">
        <f>IF('2012-2013'!D94=0,0,'2012-2013'!C94)</f>
        <v>0</v>
      </c>
      <c r="N95" s="13">
        <f>IF('2013-2014'!D94=0,0,'2012-2013'!AE94)</f>
        <v>0</v>
      </c>
      <c r="O95" s="13">
        <f>IF('2014-2015'!D94=0,0,'2013-2014'!AE94)</f>
        <v>0</v>
      </c>
      <c r="P95" s="13">
        <f>IF('2014-2015'!E94=0,0,'2014-2015'!AE94)</f>
        <v>0</v>
      </c>
    </row>
    <row r="96" spans="1:16" x14ac:dyDescent="0.25">
      <c r="A96" s="1">
        <f>'Salary and Rating'!A96</f>
        <v>0</v>
      </c>
      <c r="B96" s="5">
        <f>'Salary and Rating'!B96</f>
        <v>0</v>
      </c>
      <c r="C96" s="5">
        <f>'Salary and Rating'!D96</f>
        <v>0</v>
      </c>
      <c r="D96" s="5">
        <f>'Salary and Rating'!E96</f>
        <v>0</v>
      </c>
      <c r="E96" s="5">
        <f>'Salary and Rating'!F96</f>
        <v>0</v>
      </c>
      <c r="F96" s="1">
        <f>'Salary and Rating'!J96</f>
        <v>0</v>
      </c>
      <c r="G96" s="1">
        <f>'Salary and Rating'!K96</f>
        <v>0</v>
      </c>
      <c r="H96" s="1">
        <f>'Salary and Rating'!L96</f>
        <v>0</v>
      </c>
      <c r="I96" s="13">
        <f>IF('2012-2013'!D95=0,0,'2012-2013'!C95)</f>
        <v>0</v>
      </c>
      <c r="J96" s="13">
        <f>IF('2013-2014'!D95=0,0,'2012-2013'!AD95)</f>
        <v>0</v>
      </c>
      <c r="K96" s="13">
        <f>IF('2014-2015'!D95=0,0,'2013-2014'!AD95)</f>
        <v>0</v>
      </c>
      <c r="L96" s="13">
        <f>IF('2014-2015'!E95=0,0,'2014-2015'!AD95)</f>
        <v>0</v>
      </c>
      <c r="M96" s="13">
        <f>IF('2012-2013'!D95=0,0,'2012-2013'!C95)</f>
        <v>0</v>
      </c>
      <c r="N96" s="13">
        <f>IF('2013-2014'!D95=0,0,'2012-2013'!AE95)</f>
        <v>0</v>
      </c>
      <c r="O96" s="13">
        <f>IF('2014-2015'!D95=0,0,'2013-2014'!AE95)</f>
        <v>0</v>
      </c>
      <c r="P96" s="13">
        <f>IF('2014-2015'!E95=0,0,'2014-2015'!AE95)</f>
        <v>0</v>
      </c>
    </row>
    <row r="97" spans="1:16" x14ac:dyDescent="0.25">
      <c r="A97" s="1">
        <f>'Salary and Rating'!A97</f>
        <v>0</v>
      </c>
      <c r="B97" s="5">
        <f>'Salary and Rating'!B97</f>
        <v>0</v>
      </c>
      <c r="C97" s="5">
        <f>'Salary and Rating'!D97</f>
        <v>0</v>
      </c>
      <c r="D97" s="5">
        <f>'Salary and Rating'!E97</f>
        <v>0</v>
      </c>
      <c r="E97" s="5">
        <f>'Salary and Rating'!F97</f>
        <v>0</v>
      </c>
      <c r="F97" s="1">
        <f>'Salary and Rating'!J97</f>
        <v>0</v>
      </c>
      <c r="G97" s="1">
        <f>'Salary and Rating'!K97</f>
        <v>0</v>
      </c>
      <c r="H97" s="1">
        <f>'Salary and Rating'!L97</f>
        <v>0</v>
      </c>
      <c r="I97" s="13">
        <f>IF('2012-2013'!D96=0,0,'2012-2013'!C96)</f>
        <v>0</v>
      </c>
      <c r="J97" s="13">
        <f>IF('2013-2014'!D96=0,0,'2012-2013'!AD96)</f>
        <v>0</v>
      </c>
      <c r="K97" s="13">
        <f>IF('2014-2015'!D96=0,0,'2013-2014'!AD96)</f>
        <v>0</v>
      </c>
      <c r="L97" s="13">
        <f>IF('2014-2015'!E96=0,0,'2014-2015'!AD96)</f>
        <v>0</v>
      </c>
      <c r="M97" s="13">
        <f>IF('2012-2013'!D96=0,0,'2012-2013'!C96)</f>
        <v>0</v>
      </c>
      <c r="N97" s="13">
        <f>IF('2013-2014'!D96=0,0,'2012-2013'!AE96)</f>
        <v>0</v>
      </c>
      <c r="O97" s="13">
        <f>IF('2014-2015'!D96=0,0,'2013-2014'!AE96)</f>
        <v>0</v>
      </c>
      <c r="P97" s="13">
        <f>IF('2014-2015'!E96=0,0,'2014-2015'!AE96)</f>
        <v>0</v>
      </c>
    </row>
    <row r="98" spans="1:16" x14ac:dyDescent="0.25">
      <c r="A98" s="1">
        <f>'Salary and Rating'!A98</f>
        <v>0</v>
      </c>
      <c r="B98" s="5">
        <f>'Salary and Rating'!B98</f>
        <v>0</v>
      </c>
      <c r="C98" s="5">
        <f>'Salary and Rating'!D98</f>
        <v>0</v>
      </c>
      <c r="D98" s="5">
        <f>'Salary and Rating'!E98</f>
        <v>0</v>
      </c>
      <c r="E98" s="5">
        <f>'Salary and Rating'!F98</f>
        <v>0</v>
      </c>
      <c r="F98" s="1">
        <f>'Salary and Rating'!J98</f>
        <v>0</v>
      </c>
      <c r="G98" s="1">
        <f>'Salary and Rating'!K98</f>
        <v>0</v>
      </c>
      <c r="H98" s="1">
        <f>'Salary and Rating'!L98</f>
        <v>0</v>
      </c>
      <c r="I98" s="13">
        <f>IF('2012-2013'!D97=0,0,'2012-2013'!C97)</f>
        <v>0</v>
      </c>
      <c r="J98" s="13">
        <f>IF('2013-2014'!D97=0,0,'2012-2013'!AD97)</f>
        <v>0</v>
      </c>
      <c r="K98" s="13">
        <f>IF('2014-2015'!D97=0,0,'2013-2014'!AD97)</f>
        <v>0</v>
      </c>
      <c r="L98" s="13">
        <f>IF('2014-2015'!E97=0,0,'2014-2015'!AD97)</f>
        <v>0</v>
      </c>
      <c r="M98" s="13">
        <f>IF('2012-2013'!D97=0,0,'2012-2013'!C97)</f>
        <v>0</v>
      </c>
      <c r="N98" s="13">
        <f>IF('2013-2014'!D97=0,0,'2012-2013'!AE97)</f>
        <v>0</v>
      </c>
      <c r="O98" s="13">
        <f>IF('2014-2015'!D97=0,0,'2013-2014'!AE97)</f>
        <v>0</v>
      </c>
      <c r="P98" s="13">
        <f>IF('2014-2015'!E97=0,0,'2014-2015'!AE97)</f>
        <v>0</v>
      </c>
    </row>
    <row r="99" spans="1:16" x14ac:dyDescent="0.25">
      <c r="A99" s="1">
        <f>'Salary and Rating'!A99</f>
        <v>0</v>
      </c>
      <c r="B99" s="5">
        <f>'Salary and Rating'!B99</f>
        <v>0</v>
      </c>
      <c r="C99" s="5">
        <f>'Salary and Rating'!D99</f>
        <v>0</v>
      </c>
      <c r="D99" s="5">
        <f>'Salary and Rating'!E99</f>
        <v>0</v>
      </c>
      <c r="E99" s="5">
        <f>'Salary and Rating'!F99</f>
        <v>0</v>
      </c>
      <c r="F99" s="1">
        <f>'Salary and Rating'!J99</f>
        <v>0</v>
      </c>
      <c r="G99" s="1">
        <f>'Salary and Rating'!K99</f>
        <v>0</v>
      </c>
      <c r="H99" s="1">
        <f>'Salary and Rating'!L99</f>
        <v>0</v>
      </c>
      <c r="I99" s="13">
        <f>IF('2012-2013'!D98=0,0,'2012-2013'!C98)</f>
        <v>0</v>
      </c>
      <c r="J99" s="13">
        <f>IF('2013-2014'!D98=0,0,'2012-2013'!AD98)</f>
        <v>0</v>
      </c>
      <c r="K99" s="13">
        <f>IF('2014-2015'!D98=0,0,'2013-2014'!AD98)</f>
        <v>0</v>
      </c>
      <c r="L99" s="13">
        <f>IF('2014-2015'!E98=0,0,'2014-2015'!AD98)</f>
        <v>0</v>
      </c>
      <c r="M99" s="13">
        <f>IF('2012-2013'!D98=0,0,'2012-2013'!C98)</f>
        <v>0</v>
      </c>
      <c r="N99" s="13">
        <f>IF('2013-2014'!D98=0,0,'2012-2013'!AE98)</f>
        <v>0</v>
      </c>
      <c r="O99" s="13">
        <f>IF('2014-2015'!D98=0,0,'2013-2014'!AE98)</f>
        <v>0</v>
      </c>
      <c r="P99" s="13">
        <f>IF('2014-2015'!E98=0,0,'2014-2015'!AE98)</f>
        <v>0</v>
      </c>
    </row>
    <row r="100" spans="1:16" x14ac:dyDescent="0.25">
      <c r="A100" s="1">
        <f>'Salary and Rating'!A100</f>
        <v>0</v>
      </c>
      <c r="B100" s="5">
        <f>'Salary and Rating'!B100</f>
        <v>0</v>
      </c>
      <c r="C100" s="5">
        <f>'Salary and Rating'!D100</f>
        <v>0</v>
      </c>
      <c r="D100" s="5">
        <f>'Salary and Rating'!E100</f>
        <v>0</v>
      </c>
      <c r="E100" s="5">
        <f>'Salary and Rating'!F100</f>
        <v>0</v>
      </c>
      <c r="F100" s="1">
        <f>'Salary and Rating'!J100</f>
        <v>0</v>
      </c>
      <c r="G100" s="1">
        <f>'Salary and Rating'!K100</f>
        <v>0</v>
      </c>
      <c r="H100" s="1">
        <f>'Salary and Rating'!L100</f>
        <v>0</v>
      </c>
      <c r="I100" s="13">
        <f>IF('2012-2013'!D99=0,0,'2012-2013'!C99)</f>
        <v>0</v>
      </c>
      <c r="J100" s="13">
        <f>IF('2013-2014'!D99=0,0,'2012-2013'!AD99)</f>
        <v>0</v>
      </c>
      <c r="K100" s="13">
        <f>IF('2014-2015'!D99=0,0,'2013-2014'!AD99)</f>
        <v>0</v>
      </c>
      <c r="L100" s="13">
        <f>IF('2014-2015'!E99=0,0,'2014-2015'!AD99)</f>
        <v>0</v>
      </c>
      <c r="M100" s="13">
        <f>IF('2012-2013'!D99=0,0,'2012-2013'!C99)</f>
        <v>0</v>
      </c>
      <c r="N100" s="13">
        <f>IF('2013-2014'!D99=0,0,'2012-2013'!AE99)</f>
        <v>0</v>
      </c>
      <c r="O100" s="13">
        <f>IF('2014-2015'!D99=0,0,'2013-2014'!AE99)</f>
        <v>0</v>
      </c>
      <c r="P100" s="13">
        <f>IF('2014-2015'!E99=0,0,'2014-2015'!AE99)</f>
        <v>0</v>
      </c>
    </row>
    <row r="101" spans="1:16" x14ac:dyDescent="0.25">
      <c r="A101" s="1">
        <f>'Salary and Rating'!A101</f>
        <v>0</v>
      </c>
      <c r="B101" s="5">
        <f>'Salary and Rating'!B101</f>
        <v>0</v>
      </c>
      <c r="C101" s="5">
        <f>'Salary and Rating'!D101</f>
        <v>0</v>
      </c>
      <c r="D101" s="5">
        <f>'Salary and Rating'!E101</f>
        <v>0</v>
      </c>
      <c r="E101" s="5">
        <f>'Salary and Rating'!F101</f>
        <v>0</v>
      </c>
      <c r="F101" s="1">
        <f>'Salary and Rating'!J101</f>
        <v>0</v>
      </c>
      <c r="G101" s="1">
        <f>'Salary and Rating'!K101</f>
        <v>0</v>
      </c>
      <c r="H101" s="1">
        <f>'Salary and Rating'!L101</f>
        <v>0</v>
      </c>
      <c r="I101" s="13">
        <f>IF('2012-2013'!D100=0,0,'2012-2013'!C100)</f>
        <v>0</v>
      </c>
      <c r="J101" s="13">
        <f>IF('2013-2014'!D100=0,0,'2012-2013'!AD100)</f>
        <v>0</v>
      </c>
      <c r="K101" s="13">
        <f>IF('2014-2015'!D100=0,0,'2013-2014'!AD100)</f>
        <v>0</v>
      </c>
      <c r="L101" s="13">
        <f>IF('2014-2015'!E100=0,0,'2014-2015'!AD100)</f>
        <v>0</v>
      </c>
      <c r="M101" s="13">
        <f>IF('2012-2013'!D100=0,0,'2012-2013'!C100)</f>
        <v>0</v>
      </c>
      <c r="N101" s="13">
        <f>IF('2013-2014'!D100=0,0,'2012-2013'!AE100)</f>
        <v>0</v>
      </c>
      <c r="O101" s="13">
        <f>IF('2014-2015'!D100=0,0,'2013-2014'!AE100)</f>
        <v>0</v>
      </c>
      <c r="P101" s="13">
        <f>IF('2014-2015'!E100=0,0,'2014-2015'!AE100)</f>
        <v>0</v>
      </c>
    </row>
    <row r="102" spans="1:16" x14ac:dyDescent="0.25">
      <c r="A102" s="1">
        <f>'Salary and Rating'!A102</f>
        <v>0</v>
      </c>
      <c r="B102" s="5">
        <f>'Salary and Rating'!B102</f>
        <v>0</v>
      </c>
      <c r="C102" s="5">
        <f>'Salary and Rating'!D102</f>
        <v>0</v>
      </c>
      <c r="D102" s="5">
        <f>'Salary and Rating'!E102</f>
        <v>0</v>
      </c>
      <c r="E102" s="5">
        <f>'Salary and Rating'!F102</f>
        <v>0</v>
      </c>
      <c r="F102" s="1">
        <f>'Salary and Rating'!J102</f>
        <v>0</v>
      </c>
      <c r="G102" s="1">
        <f>'Salary and Rating'!K102</f>
        <v>0</v>
      </c>
      <c r="H102" s="1">
        <f>'Salary and Rating'!L102</f>
        <v>0</v>
      </c>
      <c r="I102" s="13">
        <f>IF('2012-2013'!D101=0,0,'2012-2013'!C101)</f>
        <v>0</v>
      </c>
      <c r="J102" s="13">
        <f>IF('2013-2014'!D101=0,0,'2012-2013'!AD101)</f>
        <v>0</v>
      </c>
      <c r="K102" s="13">
        <f>IF('2014-2015'!D101=0,0,'2013-2014'!AD101)</f>
        <v>0</v>
      </c>
      <c r="L102" s="13">
        <f>IF('2014-2015'!E101=0,0,'2014-2015'!AD101)</f>
        <v>0</v>
      </c>
      <c r="M102" s="13">
        <f>IF('2012-2013'!D101=0,0,'2012-2013'!C101)</f>
        <v>0</v>
      </c>
      <c r="N102" s="13">
        <f>IF('2013-2014'!D101=0,0,'2012-2013'!AE101)</f>
        <v>0</v>
      </c>
      <c r="O102" s="13">
        <f>IF('2014-2015'!D101=0,0,'2013-2014'!AE101)</f>
        <v>0</v>
      </c>
      <c r="P102" s="13">
        <f>IF('2014-2015'!E101=0,0,'2014-2015'!AE101)</f>
        <v>0</v>
      </c>
    </row>
    <row r="103" spans="1:16" x14ac:dyDescent="0.25">
      <c r="A103" s="1">
        <f>'Salary and Rating'!A103</f>
        <v>0</v>
      </c>
      <c r="B103" s="5">
        <f>'Salary and Rating'!B103</f>
        <v>0</v>
      </c>
      <c r="C103" s="5">
        <f>'Salary and Rating'!D103</f>
        <v>0</v>
      </c>
      <c r="D103" s="5">
        <f>'Salary and Rating'!E103</f>
        <v>0</v>
      </c>
      <c r="E103" s="5">
        <f>'Salary and Rating'!F103</f>
        <v>0</v>
      </c>
      <c r="F103" s="1">
        <f>'Salary and Rating'!J103</f>
        <v>0</v>
      </c>
      <c r="G103" s="1">
        <f>'Salary and Rating'!K103</f>
        <v>0</v>
      </c>
      <c r="H103" s="1">
        <f>'Salary and Rating'!L103</f>
        <v>0</v>
      </c>
      <c r="I103" s="13">
        <f>IF('2012-2013'!D102=0,0,'2012-2013'!C102)</f>
        <v>0</v>
      </c>
      <c r="J103" s="13">
        <f>IF('2013-2014'!D102=0,0,'2012-2013'!AD102)</f>
        <v>0</v>
      </c>
      <c r="K103" s="13">
        <f>IF('2014-2015'!D102=0,0,'2013-2014'!AD102)</f>
        <v>0</v>
      </c>
      <c r="L103" s="13">
        <f>IF('2014-2015'!E102=0,0,'2014-2015'!AD102)</f>
        <v>0</v>
      </c>
      <c r="M103" s="13">
        <f>IF('2012-2013'!D102=0,0,'2012-2013'!C102)</f>
        <v>0</v>
      </c>
      <c r="N103" s="13">
        <f>IF('2013-2014'!D102=0,0,'2012-2013'!AE102)</f>
        <v>0</v>
      </c>
      <c r="O103" s="13">
        <f>IF('2014-2015'!D102=0,0,'2013-2014'!AE102)</f>
        <v>0</v>
      </c>
      <c r="P103" s="13">
        <f>IF('2014-2015'!E102=0,0,'2014-2015'!AE102)</f>
        <v>0</v>
      </c>
    </row>
    <row r="104" spans="1:16" x14ac:dyDescent="0.25">
      <c r="A104" s="1">
        <f>'Salary and Rating'!A104</f>
        <v>0</v>
      </c>
      <c r="B104" s="5">
        <f>'Salary and Rating'!B104</f>
        <v>0</v>
      </c>
      <c r="C104" s="5">
        <f>'Salary and Rating'!D104</f>
        <v>0</v>
      </c>
      <c r="D104" s="5">
        <f>'Salary and Rating'!E104</f>
        <v>0</v>
      </c>
      <c r="E104" s="5">
        <f>'Salary and Rating'!F104</f>
        <v>0</v>
      </c>
      <c r="F104" s="1">
        <f>'Salary and Rating'!J104</f>
        <v>0</v>
      </c>
      <c r="G104" s="1">
        <f>'Salary and Rating'!K104</f>
        <v>0</v>
      </c>
      <c r="H104" s="1">
        <f>'Salary and Rating'!L104</f>
        <v>0</v>
      </c>
      <c r="I104" s="13">
        <f>IF('2012-2013'!D103=0,0,'2012-2013'!C103)</f>
        <v>0</v>
      </c>
      <c r="J104" s="13">
        <f>IF('2013-2014'!D103=0,0,'2012-2013'!AD103)</f>
        <v>0</v>
      </c>
      <c r="K104" s="13">
        <f>IF('2014-2015'!D103=0,0,'2013-2014'!AD103)</f>
        <v>0</v>
      </c>
      <c r="L104" s="13">
        <f>IF('2014-2015'!E103=0,0,'2014-2015'!AD103)</f>
        <v>0</v>
      </c>
      <c r="M104" s="13">
        <f>IF('2012-2013'!D103=0,0,'2012-2013'!C103)</f>
        <v>0</v>
      </c>
      <c r="N104" s="13">
        <f>IF('2013-2014'!D103=0,0,'2012-2013'!AE103)</f>
        <v>0</v>
      </c>
      <c r="O104" s="13">
        <f>IF('2014-2015'!D103=0,0,'2013-2014'!AE103)</f>
        <v>0</v>
      </c>
      <c r="P104" s="13">
        <f>IF('2014-2015'!E103=0,0,'2014-2015'!AE103)</f>
        <v>0</v>
      </c>
    </row>
    <row r="105" spans="1:16" x14ac:dyDescent="0.25">
      <c r="A105" s="1">
        <f>'Salary and Rating'!A105</f>
        <v>0</v>
      </c>
      <c r="B105" s="5">
        <f>'Salary and Rating'!B105</f>
        <v>0</v>
      </c>
      <c r="C105" s="5">
        <f>'Salary and Rating'!D105</f>
        <v>0</v>
      </c>
      <c r="D105" s="5">
        <f>'Salary and Rating'!E105</f>
        <v>0</v>
      </c>
      <c r="E105" s="5">
        <f>'Salary and Rating'!F105</f>
        <v>0</v>
      </c>
      <c r="F105" s="1">
        <f>'Salary and Rating'!J105</f>
        <v>0</v>
      </c>
      <c r="G105" s="1">
        <f>'Salary and Rating'!K105</f>
        <v>0</v>
      </c>
      <c r="H105" s="1">
        <f>'Salary and Rating'!L105</f>
        <v>0</v>
      </c>
      <c r="I105" s="13">
        <f>IF('2012-2013'!D104=0,0,'2012-2013'!C104)</f>
        <v>0</v>
      </c>
      <c r="J105" s="13">
        <f>IF('2013-2014'!D104=0,0,'2012-2013'!AD104)</f>
        <v>0</v>
      </c>
      <c r="K105" s="13">
        <f>IF('2014-2015'!D104=0,0,'2013-2014'!AD104)</f>
        <v>0</v>
      </c>
      <c r="L105" s="13">
        <f>IF('2014-2015'!E104=0,0,'2014-2015'!AD104)</f>
        <v>0</v>
      </c>
      <c r="M105" s="13">
        <f>IF('2012-2013'!D104=0,0,'2012-2013'!C104)</f>
        <v>0</v>
      </c>
      <c r="N105" s="13">
        <f>IF('2013-2014'!D104=0,0,'2012-2013'!AE104)</f>
        <v>0</v>
      </c>
      <c r="O105" s="13">
        <f>IF('2014-2015'!D104=0,0,'2013-2014'!AE104)</f>
        <v>0</v>
      </c>
      <c r="P105" s="13">
        <f>IF('2014-2015'!E104=0,0,'2014-2015'!AE104)</f>
        <v>0</v>
      </c>
    </row>
    <row r="106" spans="1:16" x14ac:dyDescent="0.25">
      <c r="A106" s="1">
        <f>'Salary and Rating'!A106</f>
        <v>0</v>
      </c>
      <c r="B106" s="5">
        <f>'Salary and Rating'!B106</f>
        <v>0</v>
      </c>
      <c r="C106" s="5">
        <f>'Salary and Rating'!D106</f>
        <v>0</v>
      </c>
      <c r="D106" s="5">
        <f>'Salary and Rating'!E106</f>
        <v>0</v>
      </c>
      <c r="E106" s="5">
        <f>'Salary and Rating'!F106</f>
        <v>0</v>
      </c>
      <c r="F106" s="1">
        <f>'Salary and Rating'!J106</f>
        <v>0</v>
      </c>
      <c r="G106" s="1">
        <f>'Salary and Rating'!K106</f>
        <v>0</v>
      </c>
      <c r="H106" s="1">
        <f>'Salary and Rating'!L106</f>
        <v>0</v>
      </c>
      <c r="I106" s="13">
        <f>IF('2012-2013'!D105=0,0,'2012-2013'!C105)</f>
        <v>0</v>
      </c>
      <c r="J106" s="13">
        <f>IF('2013-2014'!D105=0,0,'2012-2013'!AD105)</f>
        <v>0</v>
      </c>
      <c r="K106" s="13">
        <f>IF('2014-2015'!D105=0,0,'2013-2014'!AD105)</f>
        <v>0</v>
      </c>
      <c r="L106" s="13">
        <f>IF('2014-2015'!E105=0,0,'2014-2015'!AD105)</f>
        <v>0</v>
      </c>
      <c r="M106" s="13">
        <f>IF('2012-2013'!D105=0,0,'2012-2013'!C105)</f>
        <v>0</v>
      </c>
      <c r="N106" s="13">
        <f>IF('2013-2014'!D105=0,0,'2012-2013'!AE105)</f>
        <v>0</v>
      </c>
      <c r="O106" s="13">
        <f>IF('2014-2015'!D105=0,0,'2013-2014'!AE105)</f>
        <v>0</v>
      </c>
      <c r="P106" s="13">
        <f>IF('2014-2015'!E105=0,0,'2014-2015'!AE105)</f>
        <v>0</v>
      </c>
    </row>
    <row r="107" spans="1:16" x14ac:dyDescent="0.25">
      <c r="A107" s="1">
        <f>'Salary and Rating'!A107</f>
        <v>0</v>
      </c>
      <c r="B107" s="5">
        <f>'Salary and Rating'!B107</f>
        <v>0</v>
      </c>
      <c r="C107" s="5">
        <f>'Salary and Rating'!D107</f>
        <v>0</v>
      </c>
      <c r="D107" s="5">
        <f>'Salary and Rating'!E107</f>
        <v>0</v>
      </c>
      <c r="E107" s="5">
        <f>'Salary and Rating'!F107</f>
        <v>0</v>
      </c>
      <c r="F107" s="1">
        <f>'Salary and Rating'!J107</f>
        <v>0</v>
      </c>
      <c r="G107" s="1">
        <f>'Salary and Rating'!K107</f>
        <v>0</v>
      </c>
      <c r="H107" s="1">
        <f>'Salary and Rating'!L107</f>
        <v>0</v>
      </c>
      <c r="I107" s="13">
        <f>IF('2012-2013'!D106=0,0,'2012-2013'!C106)</f>
        <v>0</v>
      </c>
      <c r="J107" s="13">
        <f>IF('2013-2014'!D106=0,0,'2012-2013'!AD106)</f>
        <v>0</v>
      </c>
      <c r="K107" s="13">
        <f>IF('2014-2015'!D106=0,0,'2013-2014'!AD106)</f>
        <v>0</v>
      </c>
      <c r="L107" s="13">
        <f>IF('2014-2015'!E106=0,0,'2014-2015'!AD106)</f>
        <v>0</v>
      </c>
      <c r="M107" s="13">
        <f>IF('2012-2013'!D106=0,0,'2012-2013'!C106)</f>
        <v>0</v>
      </c>
      <c r="N107" s="13">
        <f>IF('2013-2014'!D106=0,0,'2012-2013'!AE106)</f>
        <v>0</v>
      </c>
      <c r="O107" s="13">
        <f>IF('2014-2015'!D106=0,0,'2013-2014'!AE106)</f>
        <v>0</v>
      </c>
      <c r="P107" s="13">
        <f>IF('2014-2015'!E106=0,0,'2014-2015'!AE106)</f>
        <v>0</v>
      </c>
    </row>
    <row r="108" spans="1:16" x14ac:dyDescent="0.25">
      <c r="A108" s="1">
        <f>'Salary and Rating'!A108</f>
        <v>0</v>
      </c>
      <c r="B108" s="5">
        <f>'Salary and Rating'!B108</f>
        <v>0</v>
      </c>
      <c r="C108" s="5">
        <f>'Salary and Rating'!D108</f>
        <v>0</v>
      </c>
      <c r="D108" s="5">
        <f>'Salary and Rating'!E108</f>
        <v>0</v>
      </c>
      <c r="E108" s="5">
        <f>'Salary and Rating'!F108</f>
        <v>0</v>
      </c>
      <c r="F108" s="1">
        <f>'Salary and Rating'!J108</f>
        <v>0</v>
      </c>
      <c r="G108" s="1">
        <f>'Salary and Rating'!K108</f>
        <v>0</v>
      </c>
      <c r="H108" s="1">
        <f>'Salary and Rating'!L108</f>
        <v>0</v>
      </c>
      <c r="I108" s="13">
        <f>IF('2012-2013'!D107=0,0,'2012-2013'!C107)</f>
        <v>0</v>
      </c>
      <c r="J108" s="13">
        <f>IF('2013-2014'!D107=0,0,'2012-2013'!AD107)</f>
        <v>0</v>
      </c>
      <c r="K108" s="13">
        <f>IF('2014-2015'!D107=0,0,'2013-2014'!AD107)</f>
        <v>0</v>
      </c>
      <c r="L108" s="13">
        <f>IF('2014-2015'!E107=0,0,'2014-2015'!AD107)</f>
        <v>0</v>
      </c>
      <c r="M108" s="13">
        <f>IF('2012-2013'!D107=0,0,'2012-2013'!C107)</f>
        <v>0</v>
      </c>
      <c r="N108" s="13">
        <f>IF('2013-2014'!D107=0,0,'2012-2013'!AE107)</f>
        <v>0</v>
      </c>
      <c r="O108" s="13">
        <f>IF('2014-2015'!D107=0,0,'2013-2014'!AE107)</f>
        <v>0</v>
      </c>
      <c r="P108" s="13">
        <f>IF('2014-2015'!E107=0,0,'2014-2015'!AE107)</f>
        <v>0</v>
      </c>
    </row>
    <row r="109" spans="1:16" x14ac:dyDescent="0.25">
      <c r="A109" s="1">
        <f>'Salary and Rating'!A109</f>
        <v>0</v>
      </c>
      <c r="B109" s="5">
        <f>'Salary and Rating'!B109</f>
        <v>0</v>
      </c>
      <c r="C109" s="5">
        <f>'Salary and Rating'!D109</f>
        <v>0</v>
      </c>
      <c r="D109" s="5">
        <f>'Salary and Rating'!E109</f>
        <v>0</v>
      </c>
      <c r="E109" s="5">
        <f>'Salary and Rating'!F109</f>
        <v>0</v>
      </c>
      <c r="F109" s="1">
        <f>'Salary and Rating'!J109</f>
        <v>0</v>
      </c>
      <c r="G109" s="1">
        <f>'Salary and Rating'!K109</f>
        <v>0</v>
      </c>
      <c r="H109" s="1">
        <f>'Salary and Rating'!L109</f>
        <v>0</v>
      </c>
      <c r="I109" s="13">
        <f>IF('2012-2013'!D108=0,0,'2012-2013'!C108)</f>
        <v>0</v>
      </c>
      <c r="J109" s="13">
        <f>IF('2013-2014'!D108=0,0,'2012-2013'!AD108)</f>
        <v>0</v>
      </c>
      <c r="K109" s="13">
        <f>IF('2014-2015'!D108=0,0,'2013-2014'!AD108)</f>
        <v>0</v>
      </c>
      <c r="L109" s="13">
        <f>IF('2014-2015'!E108=0,0,'2014-2015'!AD108)</f>
        <v>0</v>
      </c>
      <c r="M109" s="13">
        <f>IF('2012-2013'!D108=0,0,'2012-2013'!C108)</f>
        <v>0</v>
      </c>
      <c r="N109" s="13">
        <f>IF('2013-2014'!D108=0,0,'2012-2013'!AE108)</f>
        <v>0</v>
      </c>
      <c r="O109" s="13">
        <f>IF('2014-2015'!D108=0,0,'2013-2014'!AE108)</f>
        <v>0</v>
      </c>
      <c r="P109" s="13">
        <f>IF('2014-2015'!E108=0,0,'2014-2015'!AE108)</f>
        <v>0</v>
      </c>
    </row>
    <row r="110" spans="1:16" x14ac:dyDescent="0.25">
      <c r="A110" s="1">
        <f>'Salary and Rating'!A110</f>
        <v>0</v>
      </c>
      <c r="B110" s="5">
        <f>'Salary and Rating'!B110</f>
        <v>0</v>
      </c>
      <c r="C110" s="5">
        <f>'Salary and Rating'!D110</f>
        <v>0</v>
      </c>
      <c r="D110" s="5">
        <f>'Salary and Rating'!E110</f>
        <v>0</v>
      </c>
      <c r="E110" s="5">
        <f>'Salary and Rating'!F110</f>
        <v>0</v>
      </c>
      <c r="F110" s="1">
        <f>'Salary and Rating'!J110</f>
        <v>0</v>
      </c>
      <c r="G110" s="1">
        <f>'Salary and Rating'!K110</f>
        <v>0</v>
      </c>
      <c r="H110" s="1">
        <f>'Salary and Rating'!L110</f>
        <v>0</v>
      </c>
      <c r="I110" s="13">
        <f>IF('2012-2013'!D109=0,0,'2012-2013'!C109)</f>
        <v>0</v>
      </c>
      <c r="J110" s="13">
        <f>IF('2013-2014'!D109=0,0,'2012-2013'!AD109)</f>
        <v>0</v>
      </c>
      <c r="K110" s="13">
        <f>IF('2014-2015'!D109=0,0,'2013-2014'!AD109)</f>
        <v>0</v>
      </c>
      <c r="L110" s="13">
        <f>IF('2014-2015'!E109=0,0,'2014-2015'!AD109)</f>
        <v>0</v>
      </c>
      <c r="M110" s="13">
        <f>IF('2012-2013'!D109=0,0,'2012-2013'!C109)</f>
        <v>0</v>
      </c>
      <c r="N110" s="13">
        <f>IF('2013-2014'!D109=0,0,'2012-2013'!AE109)</f>
        <v>0</v>
      </c>
      <c r="O110" s="13">
        <f>IF('2014-2015'!D109=0,0,'2013-2014'!AE109)</f>
        <v>0</v>
      </c>
      <c r="P110" s="13">
        <f>IF('2014-2015'!E109=0,0,'2014-2015'!AE109)</f>
        <v>0</v>
      </c>
    </row>
    <row r="111" spans="1:16" x14ac:dyDescent="0.25">
      <c r="A111" s="1">
        <f>'Salary and Rating'!A111</f>
        <v>0</v>
      </c>
      <c r="B111" s="5">
        <f>'Salary and Rating'!B111</f>
        <v>0</v>
      </c>
      <c r="C111" s="5">
        <f>'Salary and Rating'!D111</f>
        <v>0</v>
      </c>
      <c r="D111" s="5">
        <f>'Salary and Rating'!E111</f>
        <v>0</v>
      </c>
      <c r="E111" s="5">
        <f>'Salary and Rating'!F111</f>
        <v>0</v>
      </c>
      <c r="F111" s="1">
        <f>'Salary and Rating'!J111</f>
        <v>0</v>
      </c>
      <c r="G111" s="1">
        <f>'Salary and Rating'!K111</f>
        <v>0</v>
      </c>
      <c r="H111" s="1">
        <f>'Salary and Rating'!L111</f>
        <v>0</v>
      </c>
      <c r="I111" s="13">
        <f>IF('2012-2013'!D110=0,0,'2012-2013'!C110)</f>
        <v>0</v>
      </c>
      <c r="J111" s="13">
        <f>IF('2013-2014'!D110=0,0,'2012-2013'!AD110)</f>
        <v>0</v>
      </c>
      <c r="K111" s="13">
        <f>IF('2014-2015'!D110=0,0,'2013-2014'!AD110)</f>
        <v>0</v>
      </c>
      <c r="L111" s="13">
        <f>IF('2014-2015'!E110=0,0,'2014-2015'!AD110)</f>
        <v>0</v>
      </c>
      <c r="M111" s="13">
        <f>IF('2012-2013'!D110=0,0,'2012-2013'!C110)</f>
        <v>0</v>
      </c>
      <c r="N111" s="13">
        <f>IF('2013-2014'!D110=0,0,'2012-2013'!AE110)</f>
        <v>0</v>
      </c>
      <c r="O111" s="13">
        <f>IF('2014-2015'!D110=0,0,'2013-2014'!AE110)</f>
        <v>0</v>
      </c>
      <c r="P111" s="13">
        <f>IF('2014-2015'!E110=0,0,'2014-2015'!AE110)</f>
        <v>0</v>
      </c>
    </row>
    <row r="112" spans="1:16" x14ac:dyDescent="0.25">
      <c r="A112" s="1">
        <f>'Salary and Rating'!A112</f>
        <v>0</v>
      </c>
      <c r="B112" s="5">
        <f>'Salary and Rating'!B112</f>
        <v>0</v>
      </c>
      <c r="C112" s="5">
        <f>'Salary and Rating'!D112</f>
        <v>0</v>
      </c>
      <c r="D112" s="5">
        <f>'Salary and Rating'!E112</f>
        <v>0</v>
      </c>
      <c r="E112" s="5">
        <f>'Salary and Rating'!F112</f>
        <v>0</v>
      </c>
      <c r="F112" s="1">
        <f>'Salary and Rating'!J112</f>
        <v>0</v>
      </c>
      <c r="G112" s="1">
        <f>'Salary and Rating'!K112</f>
        <v>0</v>
      </c>
      <c r="H112" s="1">
        <f>'Salary and Rating'!L112</f>
        <v>0</v>
      </c>
      <c r="I112" s="13">
        <f>IF('2012-2013'!D111=0,0,'2012-2013'!C111)</f>
        <v>0</v>
      </c>
      <c r="J112" s="13">
        <f>IF('2013-2014'!D111=0,0,'2012-2013'!AD111)</f>
        <v>0</v>
      </c>
      <c r="K112" s="13">
        <f>IF('2014-2015'!D111=0,0,'2013-2014'!AD111)</f>
        <v>0</v>
      </c>
      <c r="L112" s="13">
        <f>IF('2014-2015'!E111=0,0,'2014-2015'!AD111)</f>
        <v>0</v>
      </c>
      <c r="M112" s="13">
        <f>IF('2012-2013'!D111=0,0,'2012-2013'!C111)</f>
        <v>0</v>
      </c>
      <c r="N112" s="13">
        <f>IF('2013-2014'!D111=0,0,'2012-2013'!AE111)</f>
        <v>0</v>
      </c>
      <c r="O112" s="13">
        <f>IF('2014-2015'!D111=0,0,'2013-2014'!AE111)</f>
        <v>0</v>
      </c>
      <c r="P112" s="13">
        <f>IF('2014-2015'!E111=0,0,'2014-2015'!AE111)</f>
        <v>0</v>
      </c>
    </row>
    <row r="113" spans="1:16" x14ac:dyDescent="0.25">
      <c r="A113" s="1">
        <f>'Salary and Rating'!A113</f>
        <v>0</v>
      </c>
      <c r="B113" s="5">
        <f>'Salary and Rating'!B113</f>
        <v>0</v>
      </c>
      <c r="C113" s="5">
        <f>'Salary and Rating'!D113</f>
        <v>0</v>
      </c>
      <c r="D113" s="5">
        <f>'Salary and Rating'!E113</f>
        <v>0</v>
      </c>
      <c r="E113" s="5">
        <f>'Salary and Rating'!F113</f>
        <v>0</v>
      </c>
      <c r="F113" s="1">
        <f>'Salary and Rating'!J113</f>
        <v>0</v>
      </c>
      <c r="G113" s="1">
        <f>'Salary and Rating'!K113</f>
        <v>0</v>
      </c>
      <c r="H113" s="1">
        <f>'Salary and Rating'!L113</f>
        <v>0</v>
      </c>
      <c r="I113" s="13">
        <f>IF('2012-2013'!D112=0,0,'2012-2013'!C112)</f>
        <v>0</v>
      </c>
      <c r="J113" s="13">
        <f>IF('2013-2014'!D112=0,0,'2012-2013'!AD112)</f>
        <v>0</v>
      </c>
      <c r="K113" s="13">
        <f>IF('2014-2015'!D112=0,0,'2013-2014'!AD112)</f>
        <v>0</v>
      </c>
      <c r="L113" s="13">
        <f>IF('2014-2015'!E112=0,0,'2014-2015'!AD112)</f>
        <v>0</v>
      </c>
      <c r="M113" s="13">
        <f>IF('2012-2013'!D112=0,0,'2012-2013'!C112)</f>
        <v>0</v>
      </c>
      <c r="N113" s="13">
        <f>IF('2013-2014'!D112=0,0,'2012-2013'!AE112)</f>
        <v>0</v>
      </c>
      <c r="O113" s="13">
        <f>IF('2014-2015'!D112=0,0,'2013-2014'!AE112)</f>
        <v>0</v>
      </c>
      <c r="P113" s="13">
        <f>IF('2014-2015'!E112=0,0,'2014-2015'!AE112)</f>
        <v>0</v>
      </c>
    </row>
    <row r="114" spans="1:16" x14ac:dyDescent="0.25">
      <c r="A114" s="1">
        <f>'Salary and Rating'!A114</f>
        <v>0</v>
      </c>
      <c r="B114" s="5">
        <f>'Salary and Rating'!B114</f>
        <v>0</v>
      </c>
      <c r="C114" s="5">
        <f>'Salary and Rating'!D114</f>
        <v>0</v>
      </c>
      <c r="D114" s="5">
        <f>'Salary and Rating'!E114</f>
        <v>0</v>
      </c>
      <c r="E114" s="5">
        <f>'Salary and Rating'!F114</f>
        <v>0</v>
      </c>
      <c r="F114" s="1">
        <f>'Salary and Rating'!J114</f>
        <v>0</v>
      </c>
      <c r="G114" s="1">
        <f>'Salary and Rating'!K114</f>
        <v>0</v>
      </c>
      <c r="H114" s="1">
        <f>'Salary and Rating'!L114</f>
        <v>0</v>
      </c>
      <c r="I114" s="13">
        <f>IF('2012-2013'!D113=0,0,'2012-2013'!C113)</f>
        <v>0</v>
      </c>
      <c r="J114" s="13">
        <f>IF('2013-2014'!D113=0,0,'2012-2013'!AD113)</f>
        <v>0</v>
      </c>
      <c r="K114" s="13">
        <f>IF('2014-2015'!D113=0,0,'2013-2014'!AD113)</f>
        <v>0</v>
      </c>
      <c r="L114" s="13">
        <f>IF('2014-2015'!E113=0,0,'2014-2015'!AD113)</f>
        <v>0</v>
      </c>
      <c r="M114" s="13">
        <f>IF('2012-2013'!D113=0,0,'2012-2013'!C113)</f>
        <v>0</v>
      </c>
      <c r="N114" s="13">
        <f>IF('2013-2014'!D113=0,0,'2012-2013'!AE113)</f>
        <v>0</v>
      </c>
      <c r="O114" s="13">
        <f>IF('2014-2015'!D113=0,0,'2013-2014'!AE113)</f>
        <v>0</v>
      </c>
      <c r="P114" s="13">
        <f>IF('2014-2015'!E113=0,0,'2014-2015'!AE113)</f>
        <v>0</v>
      </c>
    </row>
    <row r="115" spans="1:16" x14ac:dyDescent="0.25">
      <c r="A115" s="1">
        <f>'Salary and Rating'!A115</f>
        <v>0</v>
      </c>
      <c r="B115" s="5">
        <f>'Salary and Rating'!B115</f>
        <v>0</v>
      </c>
      <c r="C115" s="5">
        <f>'Salary and Rating'!D115</f>
        <v>0</v>
      </c>
      <c r="D115" s="5">
        <f>'Salary and Rating'!E115</f>
        <v>0</v>
      </c>
      <c r="E115" s="5">
        <f>'Salary and Rating'!F115</f>
        <v>0</v>
      </c>
      <c r="F115" s="1">
        <f>'Salary and Rating'!J115</f>
        <v>0</v>
      </c>
      <c r="G115" s="1">
        <f>'Salary and Rating'!K115</f>
        <v>0</v>
      </c>
      <c r="H115" s="1">
        <f>'Salary and Rating'!L115</f>
        <v>0</v>
      </c>
      <c r="I115" s="13">
        <f>IF('2012-2013'!D114=0,0,'2012-2013'!C114)</f>
        <v>0</v>
      </c>
      <c r="J115" s="13">
        <f>IF('2013-2014'!D114=0,0,'2012-2013'!AD114)</f>
        <v>0</v>
      </c>
      <c r="K115" s="13">
        <f>IF('2014-2015'!D114=0,0,'2013-2014'!AD114)</f>
        <v>0</v>
      </c>
      <c r="L115" s="13">
        <f>IF('2014-2015'!E114=0,0,'2014-2015'!AD114)</f>
        <v>0</v>
      </c>
      <c r="M115" s="13">
        <f>IF('2012-2013'!D114=0,0,'2012-2013'!C114)</f>
        <v>0</v>
      </c>
      <c r="N115" s="13">
        <f>IF('2013-2014'!D114=0,0,'2012-2013'!AE114)</f>
        <v>0</v>
      </c>
      <c r="O115" s="13">
        <f>IF('2014-2015'!D114=0,0,'2013-2014'!AE114)</f>
        <v>0</v>
      </c>
      <c r="P115" s="13">
        <f>IF('2014-2015'!E114=0,0,'2014-2015'!AE114)</f>
        <v>0</v>
      </c>
    </row>
    <row r="116" spans="1:16" x14ac:dyDescent="0.25">
      <c r="A116" s="1">
        <f>'Salary and Rating'!A116</f>
        <v>0</v>
      </c>
      <c r="B116" s="5">
        <f>'Salary and Rating'!B116</f>
        <v>0</v>
      </c>
      <c r="C116" s="5">
        <f>'Salary and Rating'!D116</f>
        <v>0</v>
      </c>
      <c r="D116" s="5">
        <f>'Salary and Rating'!E116</f>
        <v>0</v>
      </c>
      <c r="E116" s="5">
        <f>'Salary and Rating'!F116</f>
        <v>0</v>
      </c>
      <c r="F116" s="1">
        <f>'Salary and Rating'!J116</f>
        <v>0</v>
      </c>
      <c r="G116" s="1">
        <f>'Salary and Rating'!K116</f>
        <v>0</v>
      </c>
      <c r="H116" s="1">
        <f>'Salary and Rating'!L116</f>
        <v>0</v>
      </c>
      <c r="I116" s="13">
        <f>IF('2012-2013'!D115=0,0,'2012-2013'!C115)</f>
        <v>0</v>
      </c>
      <c r="J116" s="13">
        <f>IF('2013-2014'!D115=0,0,'2012-2013'!AD115)</f>
        <v>0</v>
      </c>
      <c r="K116" s="13">
        <f>IF('2014-2015'!D115=0,0,'2013-2014'!AD115)</f>
        <v>0</v>
      </c>
      <c r="L116" s="13">
        <f>IF('2014-2015'!E115=0,0,'2014-2015'!AD115)</f>
        <v>0</v>
      </c>
      <c r="M116" s="13">
        <f>IF('2012-2013'!D115=0,0,'2012-2013'!C115)</f>
        <v>0</v>
      </c>
      <c r="N116" s="13">
        <f>IF('2013-2014'!D115=0,0,'2012-2013'!AE115)</f>
        <v>0</v>
      </c>
      <c r="O116" s="13">
        <f>IF('2014-2015'!D115=0,0,'2013-2014'!AE115)</f>
        <v>0</v>
      </c>
      <c r="P116" s="13">
        <f>IF('2014-2015'!E115=0,0,'2014-2015'!AE115)</f>
        <v>0</v>
      </c>
    </row>
    <row r="117" spans="1:16" x14ac:dyDescent="0.25">
      <c r="A117" s="1">
        <f>'Salary and Rating'!A117</f>
        <v>0</v>
      </c>
      <c r="B117" s="5">
        <f>'Salary and Rating'!B117</f>
        <v>0</v>
      </c>
      <c r="C117" s="5">
        <f>'Salary and Rating'!D117</f>
        <v>0</v>
      </c>
      <c r="D117" s="5">
        <f>'Salary and Rating'!E117</f>
        <v>0</v>
      </c>
      <c r="E117" s="5">
        <f>'Salary and Rating'!F117</f>
        <v>0</v>
      </c>
      <c r="F117" s="1">
        <f>'Salary and Rating'!J117</f>
        <v>0</v>
      </c>
      <c r="G117" s="1">
        <f>'Salary and Rating'!K117</f>
        <v>0</v>
      </c>
      <c r="H117" s="1">
        <f>'Salary and Rating'!L117</f>
        <v>0</v>
      </c>
      <c r="I117" s="13">
        <f>IF('2012-2013'!D116=0,0,'2012-2013'!C116)</f>
        <v>0</v>
      </c>
      <c r="J117" s="13">
        <f>IF('2013-2014'!D116=0,0,'2012-2013'!AD116)</f>
        <v>0</v>
      </c>
      <c r="K117" s="13">
        <f>IF('2014-2015'!D116=0,0,'2013-2014'!AD116)</f>
        <v>0</v>
      </c>
      <c r="L117" s="13">
        <f>IF('2014-2015'!E116=0,0,'2014-2015'!AD116)</f>
        <v>0</v>
      </c>
      <c r="M117" s="13">
        <f>IF('2012-2013'!D116=0,0,'2012-2013'!C116)</f>
        <v>0</v>
      </c>
      <c r="N117" s="13">
        <f>IF('2013-2014'!D116=0,0,'2012-2013'!AE116)</f>
        <v>0</v>
      </c>
      <c r="O117" s="13">
        <f>IF('2014-2015'!D116=0,0,'2013-2014'!AE116)</f>
        <v>0</v>
      </c>
      <c r="P117" s="13">
        <f>IF('2014-2015'!E116=0,0,'2014-2015'!AE116)</f>
        <v>0</v>
      </c>
    </row>
    <row r="118" spans="1:16" x14ac:dyDescent="0.25">
      <c r="A118" s="1">
        <f>'Salary and Rating'!A118</f>
        <v>0</v>
      </c>
      <c r="B118" s="5">
        <f>'Salary and Rating'!B118</f>
        <v>0</v>
      </c>
      <c r="C118" s="5">
        <f>'Salary and Rating'!D118</f>
        <v>0</v>
      </c>
      <c r="D118" s="5">
        <f>'Salary and Rating'!E118</f>
        <v>0</v>
      </c>
      <c r="E118" s="5">
        <f>'Salary and Rating'!F118</f>
        <v>0</v>
      </c>
      <c r="F118" s="1">
        <f>'Salary and Rating'!J118</f>
        <v>0</v>
      </c>
      <c r="G118" s="1">
        <f>'Salary and Rating'!K118</f>
        <v>0</v>
      </c>
      <c r="H118" s="1">
        <f>'Salary and Rating'!L118</f>
        <v>0</v>
      </c>
      <c r="I118" s="13">
        <f>IF('2012-2013'!D117=0,0,'2012-2013'!C117)</f>
        <v>0</v>
      </c>
      <c r="J118" s="13">
        <f>IF('2013-2014'!D117=0,0,'2012-2013'!AD117)</f>
        <v>0</v>
      </c>
      <c r="K118" s="13">
        <f>IF('2014-2015'!D117=0,0,'2013-2014'!AD117)</f>
        <v>0</v>
      </c>
      <c r="L118" s="13">
        <f>IF('2014-2015'!E117=0,0,'2014-2015'!AD117)</f>
        <v>0</v>
      </c>
      <c r="M118" s="13">
        <f>IF('2012-2013'!D117=0,0,'2012-2013'!C117)</f>
        <v>0</v>
      </c>
      <c r="N118" s="13">
        <f>IF('2013-2014'!D117=0,0,'2012-2013'!AE117)</f>
        <v>0</v>
      </c>
      <c r="O118" s="13">
        <f>IF('2014-2015'!D117=0,0,'2013-2014'!AE117)</f>
        <v>0</v>
      </c>
      <c r="P118" s="13">
        <f>IF('2014-2015'!E117=0,0,'2014-2015'!AE117)</f>
        <v>0</v>
      </c>
    </row>
    <row r="119" spans="1:16" x14ac:dyDescent="0.25">
      <c r="A119" s="1">
        <f>'Salary and Rating'!A119</f>
        <v>0</v>
      </c>
      <c r="B119" s="5">
        <f>'Salary and Rating'!B119</f>
        <v>0</v>
      </c>
      <c r="C119" s="5">
        <f>'Salary and Rating'!D119</f>
        <v>0</v>
      </c>
      <c r="D119" s="5">
        <f>'Salary and Rating'!E119</f>
        <v>0</v>
      </c>
      <c r="E119" s="5">
        <f>'Salary and Rating'!F119</f>
        <v>0</v>
      </c>
      <c r="F119" s="1">
        <f>'Salary and Rating'!J119</f>
        <v>0</v>
      </c>
      <c r="G119" s="1">
        <f>'Salary and Rating'!K119</f>
        <v>0</v>
      </c>
      <c r="H119" s="1">
        <f>'Salary and Rating'!L119</f>
        <v>0</v>
      </c>
      <c r="I119" s="13">
        <f>IF('2012-2013'!D118=0,0,'2012-2013'!C118)</f>
        <v>0</v>
      </c>
      <c r="J119" s="13">
        <f>IF('2013-2014'!D118=0,0,'2012-2013'!AD118)</f>
        <v>0</v>
      </c>
      <c r="K119" s="13">
        <f>IF('2014-2015'!D118=0,0,'2013-2014'!AD118)</f>
        <v>0</v>
      </c>
      <c r="L119" s="13">
        <f>IF('2014-2015'!E118=0,0,'2014-2015'!AD118)</f>
        <v>0</v>
      </c>
      <c r="M119" s="13">
        <f>IF('2012-2013'!D118=0,0,'2012-2013'!C118)</f>
        <v>0</v>
      </c>
      <c r="N119" s="13">
        <f>IF('2013-2014'!D118=0,0,'2012-2013'!AE118)</f>
        <v>0</v>
      </c>
      <c r="O119" s="13">
        <f>IF('2014-2015'!D118=0,0,'2013-2014'!AE118)</f>
        <v>0</v>
      </c>
      <c r="P119" s="13">
        <f>IF('2014-2015'!E118=0,0,'2014-2015'!AE118)</f>
        <v>0</v>
      </c>
    </row>
    <row r="120" spans="1:16" x14ac:dyDescent="0.25">
      <c r="A120" s="1">
        <f>'Salary and Rating'!A120</f>
        <v>0</v>
      </c>
      <c r="B120" s="5">
        <f>'Salary and Rating'!B120</f>
        <v>0</v>
      </c>
      <c r="C120" s="5">
        <f>'Salary and Rating'!D120</f>
        <v>0</v>
      </c>
      <c r="D120" s="5">
        <f>'Salary and Rating'!E120</f>
        <v>0</v>
      </c>
      <c r="E120" s="5">
        <f>'Salary and Rating'!F120</f>
        <v>0</v>
      </c>
      <c r="F120" s="1">
        <f>'Salary and Rating'!J120</f>
        <v>0</v>
      </c>
      <c r="G120" s="1">
        <f>'Salary and Rating'!K120</f>
        <v>0</v>
      </c>
      <c r="H120" s="1">
        <f>'Salary and Rating'!L120</f>
        <v>0</v>
      </c>
      <c r="I120" s="13">
        <f>IF('2012-2013'!D119=0,0,'2012-2013'!C119)</f>
        <v>0</v>
      </c>
      <c r="J120" s="13">
        <f>IF('2013-2014'!D119=0,0,'2012-2013'!AD119)</f>
        <v>0</v>
      </c>
      <c r="K120" s="13">
        <f>IF('2014-2015'!D119=0,0,'2013-2014'!AD119)</f>
        <v>0</v>
      </c>
      <c r="L120" s="13">
        <f>IF('2014-2015'!E119=0,0,'2014-2015'!AD119)</f>
        <v>0</v>
      </c>
      <c r="M120" s="13">
        <f>IF('2012-2013'!D119=0,0,'2012-2013'!C119)</f>
        <v>0</v>
      </c>
      <c r="N120" s="13">
        <f>IF('2013-2014'!D119=0,0,'2012-2013'!AE119)</f>
        <v>0</v>
      </c>
      <c r="O120" s="13">
        <f>IF('2014-2015'!D119=0,0,'2013-2014'!AE119)</f>
        <v>0</v>
      </c>
      <c r="P120" s="13">
        <f>IF('2014-2015'!E119=0,0,'2014-2015'!AE119)</f>
        <v>0</v>
      </c>
    </row>
    <row r="121" spans="1:16" x14ac:dyDescent="0.25">
      <c r="A121" s="1">
        <f>'Salary and Rating'!A121</f>
        <v>0</v>
      </c>
      <c r="B121" s="5">
        <f>'Salary and Rating'!B121</f>
        <v>0</v>
      </c>
      <c r="C121" s="5">
        <f>'Salary and Rating'!D121</f>
        <v>0</v>
      </c>
      <c r="D121" s="5">
        <f>'Salary and Rating'!E121</f>
        <v>0</v>
      </c>
      <c r="E121" s="5">
        <f>'Salary and Rating'!F121</f>
        <v>0</v>
      </c>
      <c r="F121" s="1">
        <f>'Salary and Rating'!J121</f>
        <v>0</v>
      </c>
      <c r="G121" s="1">
        <f>'Salary and Rating'!K121</f>
        <v>0</v>
      </c>
      <c r="H121" s="1">
        <f>'Salary and Rating'!L121</f>
        <v>0</v>
      </c>
      <c r="I121" s="13">
        <f>IF('2012-2013'!D120=0,0,'2012-2013'!C120)</f>
        <v>0</v>
      </c>
      <c r="J121" s="13">
        <f>IF('2013-2014'!D120=0,0,'2012-2013'!AD120)</f>
        <v>0</v>
      </c>
      <c r="K121" s="13">
        <f>IF('2014-2015'!D120=0,0,'2013-2014'!AD120)</f>
        <v>0</v>
      </c>
      <c r="L121" s="13">
        <f>IF('2014-2015'!E120=0,0,'2014-2015'!AD120)</f>
        <v>0</v>
      </c>
      <c r="M121" s="13">
        <f>IF('2012-2013'!D120=0,0,'2012-2013'!C120)</f>
        <v>0</v>
      </c>
      <c r="N121" s="13">
        <f>IF('2013-2014'!D120=0,0,'2012-2013'!AE120)</f>
        <v>0</v>
      </c>
      <c r="O121" s="13">
        <f>IF('2014-2015'!D120=0,0,'2013-2014'!AE120)</f>
        <v>0</v>
      </c>
      <c r="P121" s="13">
        <f>IF('2014-2015'!E120=0,0,'2014-2015'!AE120)</f>
        <v>0</v>
      </c>
    </row>
    <row r="122" spans="1:16" x14ac:dyDescent="0.25">
      <c r="A122" s="1">
        <f>'Salary and Rating'!A122</f>
        <v>0</v>
      </c>
      <c r="B122" s="5">
        <f>'Salary and Rating'!B122</f>
        <v>0</v>
      </c>
      <c r="C122" s="5">
        <f>'Salary and Rating'!D122</f>
        <v>0</v>
      </c>
      <c r="D122" s="5">
        <f>'Salary and Rating'!E122</f>
        <v>0</v>
      </c>
      <c r="E122" s="5">
        <f>'Salary and Rating'!F122</f>
        <v>0</v>
      </c>
      <c r="F122" s="1">
        <f>'Salary and Rating'!J122</f>
        <v>0</v>
      </c>
      <c r="G122" s="1">
        <f>'Salary and Rating'!K122</f>
        <v>0</v>
      </c>
      <c r="H122" s="1">
        <f>'Salary and Rating'!L122</f>
        <v>0</v>
      </c>
      <c r="I122" s="13">
        <f>IF('2012-2013'!D121=0,0,'2012-2013'!C121)</f>
        <v>0</v>
      </c>
      <c r="J122" s="13">
        <f>IF('2013-2014'!D121=0,0,'2012-2013'!AD121)</f>
        <v>0</v>
      </c>
      <c r="K122" s="13">
        <f>IF('2014-2015'!D121=0,0,'2013-2014'!AD121)</f>
        <v>0</v>
      </c>
      <c r="L122" s="13">
        <f>IF('2014-2015'!E121=0,0,'2014-2015'!AD121)</f>
        <v>0</v>
      </c>
      <c r="M122" s="13">
        <f>IF('2012-2013'!D121=0,0,'2012-2013'!C121)</f>
        <v>0</v>
      </c>
      <c r="N122" s="13">
        <f>IF('2013-2014'!D121=0,0,'2012-2013'!AE121)</f>
        <v>0</v>
      </c>
      <c r="O122" s="13">
        <f>IF('2014-2015'!D121=0,0,'2013-2014'!AE121)</f>
        <v>0</v>
      </c>
      <c r="P122" s="13">
        <f>IF('2014-2015'!E121=0,0,'2014-2015'!AE121)</f>
        <v>0</v>
      </c>
    </row>
    <row r="123" spans="1:16" x14ac:dyDescent="0.25">
      <c r="A123" s="1">
        <f>'Salary and Rating'!A123</f>
        <v>0</v>
      </c>
      <c r="B123" s="5">
        <f>'Salary and Rating'!B123</f>
        <v>0</v>
      </c>
      <c r="C123" s="5">
        <f>'Salary and Rating'!D123</f>
        <v>0</v>
      </c>
      <c r="D123" s="5">
        <f>'Salary and Rating'!E123</f>
        <v>0</v>
      </c>
      <c r="E123" s="5">
        <f>'Salary and Rating'!F123</f>
        <v>0</v>
      </c>
      <c r="F123" s="1">
        <f>'Salary and Rating'!J123</f>
        <v>0</v>
      </c>
      <c r="G123" s="1">
        <f>'Salary and Rating'!K123</f>
        <v>0</v>
      </c>
      <c r="H123" s="1">
        <f>'Salary and Rating'!L123</f>
        <v>0</v>
      </c>
      <c r="I123" s="13">
        <f>IF('2012-2013'!D122=0,0,'2012-2013'!C122)</f>
        <v>0</v>
      </c>
      <c r="J123" s="13">
        <f>IF('2013-2014'!D122=0,0,'2012-2013'!AD122)</f>
        <v>0</v>
      </c>
      <c r="K123" s="13">
        <f>IF('2014-2015'!D122=0,0,'2013-2014'!AD122)</f>
        <v>0</v>
      </c>
      <c r="L123" s="13">
        <f>IF('2014-2015'!E122=0,0,'2014-2015'!AD122)</f>
        <v>0</v>
      </c>
      <c r="M123" s="13">
        <f>IF('2012-2013'!D122=0,0,'2012-2013'!C122)</f>
        <v>0</v>
      </c>
      <c r="N123" s="13">
        <f>IF('2013-2014'!D122=0,0,'2012-2013'!AE122)</f>
        <v>0</v>
      </c>
      <c r="O123" s="13">
        <f>IF('2014-2015'!D122=0,0,'2013-2014'!AE122)</f>
        <v>0</v>
      </c>
      <c r="P123" s="13">
        <f>IF('2014-2015'!E122=0,0,'2014-2015'!AE122)</f>
        <v>0</v>
      </c>
    </row>
    <row r="124" spans="1:16" x14ac:dyDescent="0.25">
      <c r="A124" s="1">
        <f>'Salary and Rating'!A124</f>
        <v>0</v>
      </c>
      <c r="B124" s="5">
        <f>'Salary and Rating'!B124</f>
        <v>0</v>
      </c>
      <c r="C124" s="5">
        <f>'Salary and Rating'!D124</f>
        <v>0</v>
      </c>
      <c r="D124" s="5">
        <f>'Salary and Rating'!E124</f>
        <v>0</v>
      </c>
      <c r="E124" s="5">
        <f>'Salary and Rating'!F124</f>
        <v>0</v>
      </c>
      <c r="F124" s="1">
        <f>'Salary and Rating'!J124</f>
        <v>0</v>
      </c>
      <c r="G124" s="1">
        <f>'Salary and Rating'!K124</f>
        <v>0</v>
      </c>
      <c r="H124" s="1">
        <f>'Salary and Rating'!L124</f>
        <v>0</v>
      </c>
      <c r="I124" s="13">
        <f>IF('2012-2013'!D123=0,0,'2012-2013'!C123)</f>
        <v>0</v>
      </c>
      <c r="J124" s="13">
        <f>IF('2013-2014'!D123=0,0,'2012-2013'!AD123)</f>
        <v>0</v>
      </c>
      <c r="K124" s="13">
        <f>IF('2014-2015'!D123=0,0,'2013-2014'!AD123)</f>
        <v>0</v>
      </c>
      <c r="L124" s="13">
        <f>IF('2014-2015'!E123=0,0,'2014-2015'!AD123)</f>
        <v>0</v>
      </c>
      <c r="M124" s="13">
        <f>IF('2012-2013'!D123=0,0,'2012-2013'!C123)</f>
        <v>0</v>
      </c>
      <c r="N124" s="13">
        <f>IF('2013-2014'!D123=0,0,'2012-2013'!AE123)</f>
        <v>0</v>
      </c>
      <c r="O124" s="13">
        <f>IF('2014-2015'!D123=0,0,'2013-2014'!AE123)</f>
        <v>0</v>
      </c>
      <c r="P124" s="13">
        <f>IF('2014-2015'!E123=0,0,'2014-2015'!AE123)</f>
        <v>0</v>
      </c>
    </row>
    <row r="125" spans="1:16" x14ac:dyDescent="0.25">
      <c r="A125" s="1">
        <f>'Salary and Rating'!A125</f>
        <v>0</v>
      </c>
      <c r="B125" s="5">
        <f>'Salary and Rating'!B125</f>
        <v>0</v>
      </c>
      <c r="C125" s="5">
        <f>'Salary and Rating'!D125</f>
        <v>0</v>
      </c>
      <c r="D125" s="5">
        <f>'Salary and Rating'!E125</f>
        <v>0</v>
      </c>
      <c r="E125" s="5">
        <f>'Salary and Rating'!F125</f>
        <v>0</v>
      </c>
      <c r="F125" s="1">
        <f>'Salary and Rating'!J125</f>
        <v>0</v>
      </c>
      <c r="G125" s="1">
        <f>'Salary and Rating'!K125</f>
        <v>0</v>
      </c>
      <c r="H125" s="1">
        <f>'Salary and Rating'!L125</f>
        <v>0</v>
      </c>
      <c r="I125" s="13">
        <f>IF('2012-2013'!D124=0,0,'2012-2013'!C124)</f>
        <v>0</v>
      </c>
      <c r="J125" s="13">
        <f>IF('2013-2014'!D124=0,0,'2012-2013'!AD124)</f>
        <v>0</v>
      </c>
      <c r="K125" s="13">
        <f>IF('2014-2015'!D124=0,0,'2013-2014'!AD124)</f>
        <v>0</v>
      </c>
      <c r="L125" s="13">
        <f>IF('2014-2015'!E124=0,0,'2014-2015'!AD124)</f>
        <v>0</v>
      </c>
      <c r="M125" s="13">
        <f>IF('2012-2013'!D124=0,0,'2012-2013'!C124)</f>
        <v>0</v>
      </c>
      <c r="N125" s="13">
        <f>IF('2013-2014'!D124=0,0,'2012-2013'!AE124)</f>
        <v>0</v>
      </c>
      <c r="O125" s="13">
        <f>IF('2014-2015'!D124=0,0,'2013-2014'!AE124)</f>
        <v>0</v>
      </c>
      <c r="P125" s="13">
        <f>IF('2014-2015'!E124=0,0,'2014-2015'!AE124)</f>
        <v>0</v>
      </c>
    </row>
    <row r="126" spans="1:16" x14ac:dyDescent="0.25">
      <c r="A126" s="1">
        <f>'Salary and Rating'!A126</f>
        <v>0</v>
      </c>
      <c r="B126" s="5">
        <f>'Salary and Rating'!B126</f>
        <v>0</v>
      </c>
      <c r="C126" s="5">
        <f>'Salary and Rating'!D126</f>
        <v>0</v>
      </c>
      <c r="D126" s="5">
        <f>'Salary and Rating'!E126</f>
        <v>0</v>
      </c>
      <c r="E126" s="5">
        <f>'Salary and Rating'!F126</f>
        <v>0</v>
      </c>
      <c r="F126" s="1">
        <f>'Salary and Rating'!J126</f>
        <v>0</v>
      </c>
      <c r="G126" s="1">
        <f>'Salary and Rating'!K126</f>
        <v>0</v>
      </c>
      <c r="H126" s="1">
        <f>'Salary and Rating'!L126</f>
        <v>0</v>
      </c>
      <c r="I126" s="13">
        <f>IF('2012-2013'!D125=0,0,'2012-2013'!C125)</f>
        <v>0</v>
      </c>
      <c r="J126" s="13">
        <f>IF('2013-2014'!D125=0,0,'2012-2013'!AD125)</f>
        <v>0</v>
      </c>
      <c r="K126" s="13">
        <f>IF('2014-2015'!D125=0,0,'2013-2014'!AD125)</f>
        <v>0</v>
      </c>
      <c r="L126" s="13">
        <f>IF('2014-2015'!E125=0,0,'2014-2015'!AD125)</f>
        <v>0</v>
      </c>
      <c r="M126" s="13">
        <f>IF('2012-2013'!D125=0,0,'2012-2013'!C125)</f>
        <v>0</v>
      </c>
      <c r="N126" s="13">
        <f>IF('2013-2014'!D125=0,0,'2012-2013'!AE125)</f>
        <v>0</v>
      </c>
      <c r="O126" s="13">
        <f>IF('2014-2015'!D125=0,0,'2013-2014'!AE125)</f>
        <v>0</v>
      </c>
      <c r="P126" s="13">
        <f>IF('2014-2015'!E125=0,0,'2014-2015'!AE125)</f>
        <v>0</v>
      </c>
    </row>
    <row r="127" spans="1:16" x14ac:dyDescent="0.25">
      <c r="A127" s="1">
        <f>'Salary and Rating'!A127</f>
        <v>0</v>
      </c>
      <c r="B127" s="5">
        <f>'Salary and Rating'!B127</f>
        <v>0</v>
      </c>
      <c r="C127" s="5">
        <f>'Salary and Rating'!D127</f>
        <v>0</v>
      </c>
      <c r="D127" s="5">
        <f>'Salary and Rating'!E127</f>
        <v>0</v>
      </c>
      <c r="E127" s="5">
        <f>'Salary and Rating'!F127</f>
        <v>0</v>
      </c>
      <c r="F127" s="1">
        <f>'Salary and Rating'!J127</f>
        <v>0</v>
      </c>
      <c r="G127" s="1">
        <f>'Salary and Rating'!K127</f>
        <v>0</v>
      </c>
      <c r="H127" s="1">
        <f>'Salary and Rating'!L127</f>
        <v>0</v>
      </c>
      <c r="I127" s="13">
        <f>IF('2012-2013'!D126=0,0,'2012-2013'!C126)</f>
        <v>0</v>
      </c>
      <c r="J127" s="13">
        <f>IF('2013-2014'!D126=0,0,'2012-2013'!AD126)</f>
        <v>0</v>
      </c>
      <c r="K127" s="13">
        <f>IF('2014-2015'!D126=0,0,'2013-2014'!AD126)</f>
        <v>0</v>
      </c>
      <c r="L127" s="13">
        <f>IF('2014-2015'!E126=0,0,'2014-2015'!AD126)</f>
        <v>0</v>
      </c>
      <c r="M127" s="13">
        <f>IF('2012-2013'!D126=0,0,'2012-2013'!C126)</f>
        <v>0</v>
      </c>
      <c r="N127" s="13">
        <f>IF('2013-2014'!D126=0,0,'2012-2013'!AE126)</f>
        <v>0</v>
      </c>
      <c r="O127" s="13">
        <f>IF('2014-2015'!D126=0,0,'2013-2014'!AE126)</f>
        <v>0</v>
      </c>
      <c r="P127" s="13">
        <f>IF('2014-2015'!E126=0,0,'2014-2015'!AE126)</f>
        <v>0</v>
      </c>
    </row>
    <row r="128" spans="1:16" x14ac:dyDescent="0.25">
      <c r="A128" s="1">
        <f>'Salary and Rating'!A128</f>
        <v>0</v>
      </c>
      <c r="B128" s="5">
        <f>'Salary and Rating'!B128</f>
        <v>0</v>
      </c>
      <c r="C128" s="5">
        <f>'Salary and Rating'!D128</f>
        <v>0</v>
      </c>
      <c r="D128" s="5">
        <f>'Salary and Rating'!E128</f>
        <v>0</v>
      </c>
      <c r="E128" s="5">
        <f>'Salary and Rating'!F128</f>
        <v>0</v>
      </c>
      <c r="F128" s="1">
        <f>'Salary and Rating'!J128</f>
        <v>0</v>
      </c>
      <c r="G128" s="1">
        <f>'Salary and Rating'!K128</f>
        <v>0</v>
      </c>
      <c r="H128" s="1">
        <f>'Salary and Rating'!L128</f>
        <v>0</v>
      </c>
      <c r="I128" s="13">
        <f>IF('2012-2013'!D127=0,0,'2012-2013'!C127)</f>
        <v>0</v>
      </c>
      <c r="J128" s="13">
        <f>IF('2013-2014'!D127=0,0,'2012-2013'!AD127)</f>
        <v>0</v>
      </c>
      <c r="K128" s="13">
        <f>IF('2014-2015'!D127=0,0,'2013-2014'!AD127)</f>
        <v>0</v>
      </c>
      <c r="L128" s="13">
        <f>IF('2014-2015'!E127=0,0,'2014-2015'!AD127)</f>
        <v>0</v>
      </c>
      <c r="M128" s="13">
        <f>IF('2012-2013'!D127=0,0,'2012-2013'!C127)</f>
        <v>0</v>
      </c>
      <c r="N128" s="13">
        <f>IF('2013-2014'!D127=0,0,'2012-2013'!AE127)</f>
        <v>0</v>
      </c>
      <c r="O128" s="13">
        <f>IF('2014-2015'!D127=0,0,'2013-2014'!AE127)</f>
        <v>0</v>
      </c>
      <c r="P128" s="13">
        <f>IF('2014-2015'!E127=0,0,'2014-2015'!AE127)</f>
        <v>0</v>
      </c>
    </row>
    <row r="129" spans="1:16" x14ac:dyDescent="0.25">
      <c r="A129" s="1">
        <f>'Salary and Rating'!A129</f>
        <v>0</v>
      </c>
      <c r="B129" s="5">
        <f>'Salary and Rating'!B129</f>
        <v>0</v>
      </c>
      <c r="C129" s="5">
        <f>'Salary and Rating'!D129</f>
        <v>0</v>
      </c>
      <c r="D129" s="5">
        <f>'Salary and Rating'!E129</f>
        <v>0</v>
      </c>
      <c r="E129" s="5">
        <f>'Salary and Rating'!F129</f>
        <v>0</v>
      </c>
      <c r="F129" s="1">
        <f>'Salary and Rating'!J129</f>
        <v>0</v>
      </c>
      <c r="G129" s="1">
        <f>'Salary and Rating'!K129</f>
        <v>0</v>
      </c>
      <c r="H129" s="1">
        <f>'Salary and Rating'!L129</f>
        <v>0</v>
      </c>
      <c r="I129" s="13">
        <f>IF('2012-2013'!D128=0,0,'2012-2013'!C128)</f>
        <v>0</v>
      </c>
      <c r="J129" s="13">
        <f>IF('2013-2014'!D128=0,0,'2012-2013'!AD128)</f>
        <v>0</v>
      </c>
      <c r="K129" s="13">
        <f>IF('2014-2015'!D128=0,0,'2013-2014'!AD128)</f>
        <v>0</v>
      </c>
      <c r="L129" s="13">
        <f>IF('2014-2015'!E128=0,0,'2014-2015'!AD128)</f>
        <v>0</v>
      </c>
      <c r="M129" s="13">
        <f>IF('2012-2013'!D128=0,0,'2012-2013'!C128)</f>
        <v>0</v>
      </c>
      <c r="N129" s="13">
        <f>IF('2013-2014'!D128=0,0,'2012-2013'!AE128)</f>
        <v>0</v>
      </c>
      <c r="O129" s="13">
        <f>IF('2014-2015'!D128=0,0,'2013-2014'!AE128)</f>
        <v>0</v>
      </c>
      <c r="P129" s="13">
        <f>IF('2014-2015'!E128=0,0,'2014-2015'!AE128)</f>
        <v>0</v>
      </c>
    </row>
    <row r="130" spans="1:16" x14ac:dyDescent="0.25">
      <c r="A130" s="1">
        <f>'Salary and Rating'!A130</f>
        <v>0</v>
      </c>
      <c r="B130" s="5">
        <f>'Salary and Rating'!B130</f>
        <v>0</v>
      </c>
      <c r="C130" s="5">
        <f>'Salary and Rating'!D130</f>
        <v>0</v>
      </c>
      <c r="D130" s="5">
        <f>'Salary and Rating'!E130</f>
        <v>0</v>
      </c>
      <c r="E130" s="5">
        <f>'Salary and Rating'!F130</f>
        <v>0</v>
      </c>
      <c r="F130" s="1">
        <f>'Salary and Rating'!J130</f>
        <v>0</v>
      </c>
      <c r="G130" s="1">
        <f>'Salary and Rating'!K130</f>
        <v>0</v>
      </c>
      <c r="H130" s="1">
        <f>'Salary and Rating'!L130</f>
        <v>0</v>
      </c>
      <c r="I130" s="13">
        <f>IF('2012-2013'!D129=0,0,'2012-2013'!C129)</f>
        <v>0</v>
      </c>
      <c r="J130" s="13">
        <f>IF('2013-2014'!D129=0,0,'2012-2013'!AD129)</f>
        <v>0</v>
      </c>
      <c r="K130" s="13">
        <f>IF('2014-2015'!D129=0,0,'2013-2014'!AD129)</f>
        <v>0</v>
      </c>
      <c r="L130" s="13">
        <f>IF('2014-2015'!E129=0,0,'2014-2015'!AD129)</f>
        <v>0</v>
      </c>
      <c r="M130" s="13">
        <f>IF('2012-2013'!D129=0,0,'2012-2013'!C129)</f>
        <v>0</v>
      </c>
      <c r="N130" s="13">
        <f>IF('2013-2014'!D129=0,0,'2012-2013'!AE129)</f>
        <v>0</v>
      </c>
      <c r="O130" s="13">
        <f>IF('2014-2015'!D129=0,0,'2013-2014'!AE129)</f>
        <v>0</v>
      </c>
      <c r="P130" s="13">
        <f>IF('2014-2015'!E129=0,0,'2014-2015'!AE129)</f>
        <v>0</v>
      </c>
    </row>
    <row r="131" spans="1:16" x14ac:dyDescent="0.25">
      <c r="A131" s="1">
        <f>'Salary and Rating'!A131</f>
        <v>0</v>
      </c>
      <c r="B131" s="5">
        <f>'Salary and Rating'!B131</f>
        <v>0</v>
      </c>
      <c r="C131" s="5">
        <f>'Salary and Rating'!D131</f>
        <v>0</v>
      </c>
      <c r="D131" s="5">
        <f>'Salary and Rating'!E131</f>
        <v>0</v>
      </c>
      <c r="E131" s="5">
        <f>'Salary and Rating'!F131</f>
        <v>0</v>
      </c>
      <c r="F131" s="1">
        <f>'Salary and Rating'!J131</f>
        <v>0</v>
      </c>
      <c r="G131" s="1">
        <f>'Salary and Rating'!K131</f>
        <v>0</v>
      </c>
      <c r="H131" s="1">
        <f>'Salary and Rating'!L131</f>
        <v>0</v>
      </c>
      <c r="I131" s="13">
        <f>IF('2012-2013'!D130=0,0,'2012-2013'!C130)</f>
        <v>0</v>
      </c>
      <c r="J131" s="13">
        <f>IF('2013-2014'!D130=0,0,'2012-2013'!AD130)</f>
        <v>0</v>
      </c>
      <c r="K131" s="13">
        <f>IF('2014-2015'!D130=0,0,'2013-2014'!AD130)</f>
        <v>0</v>
      </c>
      <c r="L131" s="13">
        <f>IF('2014-2015'!E130=0,0,'2014-2015'!AD130)</f>
        <v>0</v>
      </c>
      <c r="M131" s="13">
        <f>IF('2012-2013'!D130=0,0,'2012-2013'!C130)</f>
        <v>0</v>
      </c>
      <c r="N131" s="13">
        <f>IF('2013-2014'!D130=0,0,'2012-2013'!AE130)</f>
        <v>0</v>
      </c>
      <c r="O131" s="13">
        <f>IF('2014-2015'!D130=0,0,'2013-2014'!AE130)</f>
        <v>0</v>
      </c>
      <c r="P131" s="13">
        <f>IF('2014-2015'!E130=0,0,'2014-2015'!AE130)</f>
        <v>0</v>
      </c>
    </row>
    <row r="132" spans="1:16" x14ac:dyDescent="0.25">
      <c r="A132" s="1">
        <f>'Salary and Rating'!A132</f>
        <v>0</v>
      </c>
      <c r="B132" s="5">
        <f>'Salary and Rating'!B132</f>
        <v>0</v>
      </c>
      <c r="C132" s="5">
        <f>'Salary and Rating'!D132</f>
        <v>0</v>
      </c>
      <c r="D132" s="5">
        <f>'Salary and Rating'!E132</f>
        <v>0</v>
      </c>
      <c r="E132" s="5">
        <f>'Salary and Rating'!F132</f>
        <v>0</v>
      </c>
      <c r="F132" s="1">
        <f>'Salary and Rating'!J132</f>
        <v>0</v>
      </c>
      <c r="G132" s="1">
        <f>'Salary and Rating'!K132</f>
        <v>0</v>
      </c>
      <c r="H132" s="1">
        <f>'Salary and Rating'!L132</f>
        <v>0</v>
      </c>
      <c r="I132" s="13">
        <f>IF('2012-2013'!D131=0,0,'2012-2013'!C131)</f>
        <v>0</v>
      </c>
      <c r="J132" s="13">
        <f>IF('2013-2014'!D131=0,0,'2012-2013'!AD131)</f>
        <v>0</v>
      </c>
      <c r="K132" s="13">
        <f>IF('2014-2015'!D131=0,0,'2013-2014'!AD131)</f>
        <v>0</v>
      </c>
      <c r="L132" s="13">
        <f>IF('2014-2015'!E131=0,0,'2014-2015'!AD131)</f>
        <v>0</v>
      </c>
      <c r="M132" s="13">
        <f>IF('2012-2013'!D131=0,0,'2012-2013'!C131)</f>
        <v>0</v>
      </c>
      <c r="N132" s="13">
        <f>IF('2013-2014'!D131=0,0,'2012-2013'!AE131)</f>
        <v>0</v>
      </c>
      <c r="O132" s="13">
        <f>IF('2014-2015'!D131=0,0,'2013-2014'!AE131)</f>
        <v>0</v>
      </c>
      <c r="P132" s="13">
        <f>IF('2014-2015'!E131=0,0,'2014-2015'!AE131)</f>
        <v>0</v>
      </c>
    </row>
    <row r="133" spans="1:16" x14ac:dyDescent="0.25">
      <c r="A133" s="1">
        <f>'Salary and Rating'!A133</f>
        <v>0</v>
      </c>
      <c r="B133" s="5">
        <f>'Salary and Rating'!B133</f>
        <v>0</v>
      </c>
      <c r="C133" s="5">
        <f>'Salary and Rating'!D133</f>
        <v>0</v>
      </c>
      <c r="D133" s="5">
        <f>'Salary and Rating'!E133</f>
        <v>0</v>
      </c>
      <c r="E133" s="5">
        <f>'Salary and Rating'!F133</f>
        <v>0</v>
      </c>
      <c r="F133" s="1">
        <f>'Salary and Rating'!J133</f>
        <v>0</v>
      </c>
      <c r="G133" s="1">
        <f>'Salary and Rating'!K133</f>
        <v>0</v>
      </c>
      <c r="H133" s="1">
        <f>'Salary and Rating'!L133</f>
        <v>0</v>
      </c>
      <c r="I133" s="13">
        <f>IF('2012-2013'!D132=0,0,'2012-2013'!C132)</f>
        <v>0</v>
      </c>
      <c r="J133" s="13">
        <f>IF('2013-2014'!D132=0,0,'2012-2013'!AD132)</f>
        <v>0</v>
      </c>
      <c r="K133" s="13">
        <f>IF('2014-2015'!D132=0,0,'2013-2014'!AD132)</f>
        <v>0</v>
      </c>
      <c r="L133" s="13">
        <f>IF('2014-2015'!E132=0,0,'2014-2015'!AD132)</f>
        <v>0</v>
      </c>
      <c r="M133" s="13">
        <f>IF('2012-2013'!D132=0,0,'2012-2013'!C132)</f>
        <v>0</v>
      </c>
      <c r="N133" s="13">
        <f>IF('2013-2014'!D132=0,0,'2012-2013'!AE132)</f>
        <v>0</v>
      </c>
      <c r="O133" s="13">
        <f>IF('2014-2015'!D132=0,0,'2013-2014'!AE132)</f>
        <v>0</v>
      </c>
      <c r="P133" s="13">
        <f>IF('2014-2015'!E132=0,0,'2014-2015'!AE132)</f>
        <v>0</v>
      </c>
    </row>
    <row r="134" spans="1:16" x14ac:dyDescent="0.25">
      <c r="A134" s="1">
        <f>'Salary and Rating'!A134</f>
        <v>0</v>
      </c>
      <c r="B134" s="5">
        <f>'Salary and Rating'!B134</f>
        <v>0</v>
      </c>
      <c r="C134" s="5">
        <f>'Salary and Rating'!D134</f>
        <v>0</v>
      </c>
      <c r="D134" s="5">
        <f>'Salary and Rating'!E134</f>
        <v>0</v>
      </c>
      <c r="E134" s="5">
        <f>'Salary and Rating'!F134</f>
        <v>0</v>
      </c>
      <c r="F134" s="1">
        <f>'Salary and Rating'!J134</f>
        <v>0</v>
      </c>
      <c r="G134" s="1">
        <f>'Salary and Rating'!K134</f>
        <v>0</v>
      </c>
      <c r="H134" s="1">
        <f>'Salary and Rating'!L134</f>
        <v>0</v>
      </c>
      <c r="I134" s="13">
        <f>IF('2012-2013'!D133=0,0,'2012-2013'!C133)</f>
        <v>0</v>
      </c>
      <c r="J134" s="13">
        <f>IF('2013-2014'!D133=0,0,'2012-2013'!AD133)</f>
        <v>0</v>
      </c>
      <c r="K134" s="13">
        <f>IF('2014-2015'!D133=0,0,'2013-2014'!AD133)</f>
        <v>0</v>
      </c>
      <c r="L134" s="13">
        <f>IF('2014-2015'!E133=0,0,'2014-2015'!AD133)</f>
        <v>0</v>
      </c>
      <c r="M134" s="13">
        <f>IF('2012-2013'!D133=0,0,'2012-2013'!C133)</f>
        <v>0</v>
      </c>
      <c r="N134" s="13">
        <f>IF('2013-2014'!D133=0,0,'2012-2013'!AE133)</f>
        <v>0</v>
      </c>
      <c r="O134" s="13">
        <f>IF('2014-2015'!D133=0,0,'2013-2014'!AE133)</f>
        <v>0</v>
      </c>
      <c r="P134" s="13">
        <f>IF('2014-2015'!E133=0,0,'2014-2015'!AE133)</f>
        <v>0</v>
      </c>
    </row>
    <row r="135" spans="1:16" x14ac:dyDescent="0.25">
      <c r="A135" s="1">
        <f>'Salary and Rating'!A135</f>
        <v>0</v>
      </c>
      <c r="B135" s="5">
        <f>'Salary and Rating'!B135</f>
        <v>0</v>
      </c>
      <c r="C135" s="5">
        <f>'Salary and Rating'!D135</f>
        <v>0</v>
      </c>
      <c r="D135" s="5">
        <f>'Salary and Rating'!E135</f>
        <v>0</v>
      </c>
      <c r="E135" s="5">
        <f>'Salary and Rating'!F135</f>
        <v>0</v>
      </c>
      <c r="F135" s="1">
        <f>'Salary and Rating'!J135</f>
        <v>0</v>
      </c>
      <c r="G135" s="1">
        <f>'Salary and Rating'!K135</f>
        <v>0</v>
      </c>
      <c r="H135" s="1">
        <f>'Salary and Rating'!L135</f>
        <v>0</v>
      </c>
      <c r="I135" s="13">
        <f>IF('2012-2013'!D134=0,0,'2012-2013'!C134)</f>
        <v>0</v>
      </c>
      <c r="J135" s="13">
        <f>IF('2013-2014'!D134=0,0,'2012-2013'!AD134)</f>
        <v>0</v>
      </c>
      <c r="K135" s="13">
        <f>IF('2014-2015'!D134=0,0,'2013-2014'!AD134)</f>
        <v>0</v>
      </c>
      <c r="L135" s="13">
        <f>IF('2014-2015'!E134=0,0,'2014-2015'!AD134)</f>
        <v>0</v>
      </c>
      <c r="M135" s="13">
        <f>IF('2012-2013'!D134=0,0,'2012-2013'!C134)</f>
        <v>0</v>
      </c>
      <c r="N135" s="13">
        <f>IF('2013-2014'!D134=0,0,'2012-2013'!AE134)</f>
        <v>0</v>
      </c>
      <c r="O135" s="13">
        <f>IF('2014-2015'!D134=0,0,'2013-2014'!AE134)</f>
        <v>0</v>
      </c>
      <c r="P135" s="13">
        <f>IF('2014-2015'!E134=0,0,'2014-2015'!AE134)</f>
        <v>0</v>
      </c>
    </row>
    <row r="136" spans="1:16" x14ac:dyDescent="0.25">
      <c r="A136" s="1">
        <f>'Salary and Rating'!A136</f>
        <v>0</v>
      </c>
      <c r="B136" s="5">
        <f>'Salary and Rating'!B136</f>
        <v>0</v>
      </c>
      <c r="C136" s="5">
        <f>'Salary and Rating'!D136</f>
        <v>0</v>
      </c>
      <c r="D136" s="5">
        <f>'Salary and Rating'!E136</f>
        <v>0</v>
      </c>
      <c r="E136" s="5">
        <f>'Salary and Rating'!F136</f>
        <v>0</v>
      </c>
      <c r="F136" s="1">
        <f>'Salary and Rating'!J136</f>
        <v>0</v>
      </c>
      <c r="G136" s="1">
        <f>'Salary and Rating'!K136</f>
        <v>0</v>
      </c>
      <c r="H136" s="1">
        <f>'Salary and Rating'!L136</f>
        <v>0</v>
      </c>
      <c r="I136" s="13">
        <f>IF('2012-2013'!D135=0,0,'2012-2013'!C135)</f>
        <v>0</v>
      </c>
      <c r="J136" s="13">
        <f>IF('2013-2014'!D135=0,0,'2012-2013'!AD135)</f>
        <v>0</v>
      </c>
      <c r="K136" s="13">
        <f>IF('2014-2015'!D135=0,0,'2013-2014'!AD135)</f>
        <v>0</v>
      </c>
      <c r="L136" s="13">
        <f>IF('2014-2015'!E135=0,0,'2014-2015'!AD135)</f>
        <v>0</v>
      </c>
      <c r="M136" s="13">
        <f>IF('2012-2013'!D135=0,0,'2012-2013'!C135)</f>
        <v>0</v>
      </c>
      <c r="N136" s="13">
        <f>IF('2013-2014'!D135=0,0,'2012-2013'!AE135)</f>
        <v>0</v>
      </c>
      <c r="O136" s="13">
        <f>IF('2014-2015'!D135=0,0,'2013-2014'!AE135)</f>
        <v>0</v>
      </c>
      <c r="P136" s="13">
        <f>IF('2014-2015'!E135=0,0,'2014-2015'!AE135)</f>
        <v>0</v>
      </c>
    </row>
    <row r="137" spans="1:16" x14ac:dyDescent="0.25">
      <c r="A137" s="1">
        <f>'Salary and Rating'!A137</f>
        <v>0</v>
      </c>
      <c r="B137" s="5">
        <f>'Salary and Rating'!B137</f>
        <v>0</v>
      </c>
      <c r="C137" s="5">
        <f>'Salary and Rating'!D137</f>
        <v>0</v>
      </c>
      <c r="D137" s="5">
        <f>'Salary and Rating'!E137</f>
        <v>0</v>
      </c>
      <c r="E137" s="5">
        <f>'Salary and Rating'!F137</f>
        <v>0</v>
      </c>
      <c r="F137" s="1">
        <f>'Salary and Rating'!J137</f>
        <v>0</v>
      </c>
      <c r="G137" s="1">
        <f>'Salary and Rating'!K137</f>
        <v>0</v>
      </c>
      <c r="H137" s="1">
        <f>'Salary and Rating'!L137</f>
        <v>0</v>
      </c>
      <c r="I137" s="13">
        <f>IF('2012-2013'!D136=0,0,'2012-2013'!C136)</f>
        <v>0</v>
      </c>
      <c r="J137" s="13">
        <f>IF('2013-2014'!D136=0,0,'2012-2013'!AD136)</f>
        <v>0</v>
      </c>
      <c r="K137" s="13">
        <f>IF('2014-2015'!D136=0,0,'2013-2014'!AD136)</f>
        <v>0</v>
      </c>
      <c r="L137" s="13">
        <f>IF('2014-2015'!E136=0,0,'2014-2015'!AD136)</f>
        <v>0</v>
      </c>
      <c r="M137" s="13">
        <f>IF('2012-2013'!D136=0,0,'2012-2013'!C136)</f>
        <v>0</v>
      </c>
      <c r="N137" s="13">
        <f>IF('2013-2014'!D136=0,0,'2012-2013'!AE136)</f>
        <v>0</v>
      </c>
      <c r="O137" s="13">
        <f>IF('2014-2015'!D136=0,0,'2013-2014'!AE136)</f>
        <v>0</v>
      </c>
      <c r="P137" s="13">
        <f>IF('2014-2015'!E136=0,0,'2014-2015'!AE136)</f>
        <v>0</v>
      </c>
    </row>
    <row r="138" spans="1:16" x14ac:dyDescent="0.25">
      <c r="A138" s="1">
        <f>'Salary and Rating'!A138</f>
        <v>0</v>
      </c>
      <c r="B138" s="5">
        <f>'Salary and Rating'!B138</f>
        <v>0</v>
      </c>
      <c r="C138" s="5">
        <f>'Salary and Rating'!D138</f>
        <v>0</v>
      </c>
      <c r="D138" s="5">
        <f>'Salary and Rating'!E138</f>
        <v>0</v>
      </c>
      <c r="E138" s="5">
        <f>'Salary and Rating'!F138</f>
        <v>0</v>
      </c>
      <c r="F138" s="1">
        <f>'Salary and Rating'!J138</f>
        <v>0</v>
      </c>
      <c r="G138" s="1">
        <f>'Salary and Rating'!K138</f>
        <v>0</v>
      </c>
      <c r="H138" s="1">
        <f>'Salary and Rating'!L138</f>
        <v>0</v>
      </c>
      <c r="I138" s="13">
        <f>IF('2012-2013'!D137=0,0,'2012-2013'!C137)</f>
        <v>0</v>
      </c>
      <c r="J138" s="13">
        <f>IF('2013-2014'!D137=0,0,'2012-2013'!AD137)</f>
        <v>0</v>
      </c>
      <c r="K138" s="13">
        <f>IF('2014-2015'!D137=0,0,'2013-2014'!AD137)</f>
        <v>0</v>
      </c>
      <c r="L138" s="13">
        <f>IF('2014-2015'!E137=0,0,'2014-2015'!AD137)</f>
        <v>0</v>
      </c>
      <c r="M138" s="13">
        <f>IF('2012-2013'!D137=0,0,'2012-2013'!C137)</f>
        <v>0</v>
      </c>
      <c r="N138" s="13">
        <f>IF('2013-2014'!D137=0,0,'2012-2013'!AE137)</f>
        <v>0</v>
      </c>
      <c r="O138" s="13">
        <f>IF('2014-2015'!D137=0,0,'2013-2014'!AE137)</f>
        <v>0</v>
      </c>
      <c r="P138" s="13">
        <f>IF('2014-2015'!E137=0,0,'2014-2015'!AE137)</f>
        <v>0</v>
      </c>
    </row>
    <row r="139" spans="1:16" x14ac:dyDescent="0.25">
      <c r="A139" s="1">
        <f>'Salary and Rating'!A139</f>
        <v>0</v>
      </c>
      <c r="B139" s="5">
        <f>'Salary and Rating'!B139</f>
        <v>0</v>
      </c>
      <c r="C139" s="5">
        <f>'Salary and Rating'!D139</f>
        <v>0</v>
      </c>
      <c r="D139" s="5">
        <f>'Salary and Rating'!E139</f>
        <v>0</v>
      </c>
      <c r="E139" s="5">
        <f>'Salary and Rating'!F139</f>
        <v>0</v>
      </c>
      <c r="F139" s="1">
        <f>'Salary and Rating'!J139</f>
        <v>0</v>
      </c>
      <c r="G139" s="1">
        <f>'Salary and Rating'!K139</f>
        <v>0</v>
      </c>
      <c r="H139" s="1">
        <f>'Salary and Rating'!L139</f>
        <v>0</v>
      </c>
      <c r="I139" s="13">
        <f>IF('2012-2013'!D138=0,0,'2012-2013'!C138)</f>
        <v>0</v>
      </c>
      <c r="J139" s="13">
        <f>IF('2013-2014'!D138=0,0,'2012-2013'!AD138)</f>
        <v>0</v>
      </c>
      <c r="K139" s="13">
        <f>IF('2014-2015'!D138=0,0,'2013-2014'!AD138)</f>
        <v>0</v>
      </c>
      <c r="L139" s="13">
        <f>IF('2014-2015'!E138=0,0,'2014-2015'!AD138)</f>
        <v>0</v>
      </c>
      <c r="M139" s="13">
        <f>IF('2012-2013'!D138=0,0,'2012-2013'!C138)</f>
        <v>0</v>
      </c>
      <c r="N139" s="13">
        <f>IF('2013-2014'!D138=0,0,'2012-2013'!AE138)</f>
        <v>0</v>
      </c>
      <c r="O139" s="13">
        <f>IF('2014-2015'!D138=0,0,'2013-2014'!AE138)</f>
        <v>0</v>
      </c>
      <c r="P139" s="13">
        <f>IF('2014-2015'!E138=0,0,'2014-2015'!AE138)</f>
        <v>0</v>
      </c>
    </row>
    <row r="140" spans="1:16" x14ac:dyDescent="0.25">
      <c r="A140" s="1">
        <f>'Salary and Rating'!A140</f>
        <v>0</v>
      </c>
      <c r="B140" s="5">
        <f>'Salary and Rating'!B140</f>
        <v>0</v>
      </c>
      <c r="C140" s="5">
        <f>'Salary and Rating'!D140</f>
        <v>0</v>
      </c>
      <c r="D140" s="5">
        <f>'Salary and Rating'!E140</f>
        <v>0</v>
      </c>
      <c r="E140" s="5">
        <f>'Salary and Rating'!F140</f>
        <v>0</v>
      </c>
      <c r="F140" s="1">
        <f>'Salary and Rating'!J140</f>
        <v>0</v>
      </c>
      <c r="G140" s="1">
        <f>'Salary and Rating'!K140</f>
        <v>0</v>
      </c>
      <c r="H140" s="1">
        <f>'Salary and Rating'!L140</f>
        <v>0</v>
      </c>
      <c r="I140" s="13">
        <f>IF('2012-2013'!D139=0,0,'2012-2013'!C139)</f>
        <v>0</v>
      </c>
      <c r="J140" s="13">
        <f>IF('2013-2014'!D139=0,0,'2012-2013'!AD139)</f>
        <v>0</v>
      </c>
      <c r="K140" s="13">
        <f>IF('2014-2015'!D139=0,0,'2013-2014'!AD139)</f>
        <v>0</v>
      </c>
      <c r="L140" s="13">
        <f>IF('2014-2015'!E139=0,0,'2014-2015'!AD139)</f>
        <v>0</v>
      </c>
      <c r="M140" s="13">
        <f>IF('2012-2013'!D139=0,0,'2012-2013'!C139)</f>
        <v>0</v>
      </c>
      <c r="N140" s="13">
        <f>IF('2013-2014'!D139=0,0,'2012-2013'!AE139)</f>
        <v>0</v>
      </c>
      <c r="O140" s="13">
        <f>IF('2014-2015'!D139=0,0,'2013-2014'!AE139)</f>
        <v>0</v>
      </c>
      <c r="P140" s="13">
        <f>IF('2014-2015'!E139=0,0,'2014-2015'!AE139)</f>
        <v>0</v>
      </c>
    </row>
    <row r="141" spans="1:16" x14ac:dyDescent="0.25">
      <c r="A141" s="1">
        <f>'Salary and Rating'!A141</f>
        <v>0</v>
      </c>
      <c r="B141" s="5">
        <f>'Salary and Rating'!B141</f>
        <v>0</v>
      </c>
      <c r="C141" s="5">
        <f>'Salary and Rating'!D141</f>
        <v>0</v>
      </c>
      <c r="D141" s="5">
        <f>'Salary and Rating'!E141</f>
        <v>0</v>
      </c>
      <c r="E141" s="5">
        <f>'Salary and Rating'!F141</f>
        <v>0</v>
      </c>
      <c r="F141" s="1">
        <f>'Salary and Rating'!J141</f>
        <v>0</v>
      </c>
      <c r="G141" s="1">
        <f>'Salary and Rating'!K141</f>
        <v>0</v>
      </c>
      <c r="H141" s="1">
        <f>'Salary and Rating'!L141</f>
        <v>0</v>
      </c>
      <c r="I141" s="13">
        <f>IF('2012-2013'!D140=0,0,'2012-2013'!C140)</f>
        <v>0</v>
      </c>
      <c r="J141" s="13">
        <f>IF('2013-2014'!D140=0,0,'2012-2013'!AD140)</f>
        <v>0</v>
      </c>
      <c r="K141" s="13">
        <f>IF('2014-2015'!D140=0,0,'2013-2014'!AD140)</f>
        <v>0</v>
      </c>
      <c r="L141" s="13">
        <f>IF('2014-2015'!E140=0,0,'2014-2015'!AD140)</f>
        <v>0</v>
      </c>
      <c r="M141" s="13">
        <f>IF('2012-2013'!D140=0,0,'2012-2013'!C140)</f>
        <v>0</v>
      </c>
      <c r="N141" s="13">
        <f>IF('2013-2014'!D140=0,0,'2012-2013'!AE140)</f>
        <v>0</v>
      </c>
      <c r="O141" s="13">
        <f>IF('2014-2015'!D140=0,0,'2013-2014'!AE140)</f>
        <v>0</v>
      </c>
      <c r="P141" s="13">
        <f>IF('2014-2015'!E140=0,0,'2014-2015'!AE140)</f>
        <v>0</v>
      </c>
    </row>
    <row r="142" spans="1:16" x14ac:dyDescent="0.25">
      <c r="A142" s="1">
        <f>'Salary and Rating'!A142</f>
        <v>0</v>
      </c>
      <c r="B142" s="5">
        <f>'Salary and Rating'!B142</f>
        <v>0</v>
      </c>
      <c r="C142" s="5">
        <f>'Salary and Rating'!D142</f>
        <v>0</v>
      </c>
      <c r="D142" s="5">
        <f>'Salary and Rating'!E142</f>
        <v>0</v>
      </c>
      <c r="E142" s="5">
        <f>'Salary and Rating'!F142</f>
        <v>0</v>
      </c>
      <c r="F142" s="1">
        <f>'Salary and Rating'!J142</f>
        <v>0</v>
      </c>
      <c r="G142" s="1">
        <f>'Salary and Rating'!K142</f>
        <v>0</v>
      </c>
      <c r="H142" s="1">
        <f>'Salary and Rating'!L142</f>
        <v>0</v>
      </c>
      <c r="I142" s="13">
        <f>IF('2012-2013'!D141=0,0,'2012-2013'!C141)</f>
        <v>0</v>
      </c>
      <c r="J142" s="13">
        <f>IF('2013-2014'!D141=0,0,'2012-2013'!AD141)</f>
        <v>0</v>
      </c>
      <c r="K142" s="13">
        <f>IF('2014-2015'!D141=0,0,'2013-2014'!AD141)</f>
        <v>0</v>
      </c>
      <c r="L142" s="13">
        <f>IF('2014-2015'!E141=0,0,'2014-2015'!AD141)</f>
        <v>0</v>
      </c>
      <c r="M142" s="13">
        <f>IF('2012-2013'!D141=0,0,'2012-2013'!C141)</f>
        <v>0</v>
      </c>
      <c r="N142" s="13">
        <f>IF('2013-2014'!D141=0,0,'2012-2013'!AE141)</f>
        <v>0</v>
      </c>
      <c r="O142" s="13">
        <f>IF('2014-2015'!D141=0,0,'2013-2014'!AE141)</f>
        <v>0</v>
      </c>
      <c r="P142" s="13">
        <f>IF('2014-2015'!E141=0,0,'2014-2015'!AE141)</f>
        <v>0</v>
      </c>
    </row>
    <row r="143" spans="1:16" x14ac:dyDescent="0.25">
      <c r="A143" s="1">
        <f>'Salary and Rating'!A143</f>
        <v>0</v>
      </c>
      <c r="B143" s="5">
        <f>'Salary and Rating'!B143</f>
        <v>0</v>
      </c>
      <c r="C143" s="5">
        <f>'Salary and Rating'!D143</f>
        <v>0</v>
      </c>
      <c r="D143" s="5">
        <f>'Salary and Rating'!E143</f>
        <v>0</v>
      </c>
      <c r="E143" s="5">
        <f>'Salary and Rating'!F143</f>
        <v>0</v>
      </c>
      <c r="F143" s="1">
        <f>'Salary and Rating'!J143</f>
        <v>0</v>
      </c>
      <c r="G143" s="1">
        <f>'Salary and Rating'!K143</f>
        <v>0</v>
      </c>
      <c r="H143" s="1">
        <f>'Salary and Rating'!L143</f>
        <v>0</v>
      </c>
      <c r="I143" s="13">
        <f>IF('2012-2013'!D142=0,0,'2012-2013'!C142)</f>
        <v>0</v>
      </c>
      <c r="J143" s="13">
        <f>IF('2013-2014'!D142=0,0,'2012-2013'!AD142)</f>
        <v>0</v>
      </c>
      <c r="K143" s="13">
        <f>IF('2014-2015'!D142=0,0,'2013-2014'!AD142)</f>
        <v>0</v>
      </c>
      <c r="L143" s="13">
        <f>IF('2014-2015'!E142=0,0,'2014-2015'!AD142)</f>
        <v>0</v>
      </c>
      <c r="M143" s="13">
        <f>IF('2012-2013'!D142=0,0,'2012-2013'!C142)</f>
        <v>0</v>
      </c>
      <c r="N143" s="13">
        <f>IF('2013-2014'!D142=0,0,'2012-2013'!AE142)</f>
        <v>0</v>
      </c>
      <c r="O143" s="13">
        <f>IF('2014-2015'!D142=0,0,'2013-2014'!AE142)</f>
        <v>0</v>
      </c>
      <c r="P143" s="13">
        <f>IF('2014-2015'!E142=0,0,'2014-2015'!AE142)</f>
        <v>0</v>
      </c>
    </row>
    <row r="144" spans="1:16" x14ac:dyDescent="0.25">
      <c r="A144" s="1">
        <f>'Salary and Rating'!A144</f>
        <v>0</v>
      </c>
      <c r="B144" s="5">
        <f>'Salary and Rating'!B144</f>
        <v>0</v>
      </c>
      <c r="C144" s="5">
        <f>'Salary and Rating'!D144</f>
        <v>0</v>
      </c>
      <c r="D144" s="5">
        <f>'Salary and Rating'!E144</f>
        <v>0</v>
      </c>
      <c r="E144" s="5">
        <f>'Salary and Rating'!F144</f>
        <v>0</v>
      </c>
      <c r="F144" s="1">
        <f>'Salary and Rating'!J144</f>
        <v>0</v>
      </c>
      <c r="G144" s="1">
        <f>'Salary and Rating'!K144</f>
        <v>0</v>
      </c>
      <c r="H144" s="1">
        <f>'Salary and Rating'!L144</f>
        <v>0</v>
      </c>
      <c r="I144" s="13">
        <f>IF('2012-2013'!D143=0,0,'2012-2013'!C143)</f>
        <v>0</v>
      </c>
      <c r="J144" s="13">
        <f>IF('2013-2014'!D143=0,0,'2012-2013'!AD143)</f>
        <v>0</v>
      </c>
      <c r="K144" s="13">
        <f>IF('2014-2015'!D143=0,0,'2013-2014'!AD143)</f>
        <v>0</v>
      </c>
      <c r="L144" s="13">
        <f>IF('2014-2015'!E143=0,0,'2014-2015'!AD143)</f>
        <v>0</v>
      </c>
      <c r="M144" s="13">
        <f>IF('2012-2013'!D143=0,0,'2012-2013'!C143)</f>
        <v>0</v>
      </c>
      <c r="N144" s="13">
        <f>IF('2013-2014'!D143=0,0,'2012-2013'!AE143)</f>
        <v>0</v>
      </c>
      <c r="O144" s="13">
        <f>IF('2014-2015'!D143=0,0,'2013-2014'!AE143)</f>
        <v>0</v>
      </c>
      <c r="P144" s="13">
        <f>IF('2014-2015'!E143=0,0,'2014-2015'!AE143)</f>
        <v>0</v>
      </c>
    </row>
    <row r="145" spans="1:16" x14ac:dyDescent="0.25">
      <c r="A145" s="1">
        <f>'Salary and Rating'!A145</f>
        <v>0</v>
      </c>
      <c r="B145" s="5">
        <f>'Salary and Rating'!B145</f>
        <v>0</v>
      </c>
      <c r="C145" s="5">
        <f>'Salary and Rating'!D145</f>
        <v>0</v>
      </c>
      <c r="D145" s="5">
        <f>'Salary and Rating'!E145</f>
        <v>0</v>
      </c>
      <c r="E145" s="5">
        <f>'Salary and Rating'!F145</f>
        <v>0</v>
      </c>
      <c r="F145" s="1">
        <f>'Salary and Rating'!J145</f>
        <v>0</v>
      </c>
      <c r="G145" s="1">
        <f>'Salary and Rating'!K145</f>
        <v>0</v>
      </c>
      <c r="H145" s="1">
        <f>'Salary and Rating'!L145</f>
        <v>0</v>
      </c>
      <c r="I145" s="13">
        <f>IF('2012-2013'!D144=0,0,'2012-2013'!C144)</f>
        <v>0</v>
      </c>
      <c r="J145" s="13">
        <f>IF('2013-2014'!D144=0,0,'2012-2013'!AD144)</f>
        <v>0</v>
      </c>
      <c r="K145" s="13">
        <f>IF('2014-2015'!D144=0,0,'2013-2014'!AD144)</f>
        <v>0</v>
      </c>
      <c r="L145" s="13">
        <f>IF('2014-2015'!E144=0,0,'2014-2015'!AD144)</f>
        <v>0</v>
      </c>
      <c r="M145" s="13">
        <f>IF('2012-2013'!D144=0,0,'2012-2013'!C144)</f>
        <v>0</v>
      </c>
      <c r="N145" s="13">
        <f>IF('2013-2014'!D144=0,0,'2012-2013'!AE144)</f>
        <v>0</v>
      </c>
      <c r="O145" s="13">
        <f>IF('2014-2015'!D144=0,0,'2013-2014'!AE144)</f>
        <v>0</v>
      </c>
      <c r="P145" s="13">
        <f>IF('2014-2015'!E144=0,0,'2014-2015'!AE144)</f>
        <v>0</v>
      </c>
    </row>
    <row r="146" spans="1:16" x14ac:dyDescent="0.25">
      <c r="A146" s="1">
        <f>'Salary and Rating'!A146</f>
        <v>0</v>
      </c>
      <c r="B146" s="5">
        <f>'Salary and Rating'!B146</f>
        <v>0</v>
      </c>
      <c r="C146" s="5">
        <f>'Salary and Rating'!D146</f>
        <v>0</v>
      </c>
      <c r="D146" s="5">
        <f>'Salary and Rating'!E146</f>
        <v>0</v>
      </c>
      <c r="E146" s="5">
        <f>'Salary and Rating'!F146</f>
        <v>0</v>
      </c>
      <c r="F146" s="1">
        <f>'Salary and Rating'!J146</f>
        <v>0</v>
      </c>
      <c r="G146" s="1">
        <f>'Salary and Rating'!K146</f>
        <v>0</v>
      </c>
      <c r="H146" s="1">
        <f>'Salary and Rating'!L146</f>
        <v>0</v>
      </c>
      <c r="I146" s="13">
        <f>IF('2012-2013'!D145=0,0,'2012-2013'!C145)</f>
        <v>0</v>
      </c>
      <c r="J146" s="13">
        <f>IF('2013-2014'!D145=0,0,'2012-2013'!AD145)</f>
        <v>0</v>
      </c>
      <c r="K146" s="13">
        <f>IF('2014-2015'!D145=0,0,'2013-2014'!AD145)</f>
        <v>0</v>
      </c>
      <c r="L146" s="13">
        <f>IF('2014-2015'!E145=0,0,'2014-2015'!AD145)</f>
        <v>0</v>
      </c>
      <c r="M146" s="13">
        <f>IF('2012-2013'!D145=0,0,'2012-2013'!C145)</f>
        <v>0</v>
      </c>
      <c r="N146" s="13">
        <f>IF('2013-2014'!D145=0,0,'2012-2013'!AE145)</f>
        <v>0</v>
      </c>
      <c r="O146" s="13">
        <f>IF('2014-2015'!D145=0,0,'2013-2014'!AE145)</f>
        <v>0</v>
      </c>
      <c r="P146" s="13">
        <f>IF('2014-2015'!E145=0,0,'2014-2015'!AE145)</f>
        <v>0</v>
      </c>
    </row>
    <row r="147" spans="1:16" x14ac:dyDescent="0.25">
      <c r="A147" s="1">
        <f>'Salary and Rating'!A147</f>
        <v>0</v>
      </c>
      <c r="B147" s="5">
        <f>'Salary and Rating'!B147</f>
        <v>0</v>
      </c>
      <c r="C147" s="5">
        <f>'Salary and Rating'!D147</f>
        <v>0</v>
      </c>
      <c r="D147" s="5">
        <f>'Salary and Rating'!E147</f>
        <v>0</v>
      </c>
      <c r="E147" s="5">
        <f>'Salary and Rating'!F147</f>
        <v>0</v>
      </c>
      <c r="F147" s="1">
        <f>'Salary and Rating'!J147</f>
        <v>0</v>
      </c>
      <c r="G147" s="1">
        <f>'Salary and Rating'!K147</f>
        <v>0</v>
      </c>
      <c r="H147" s="1">
        <f>'Salary and Rating'!L147</f>
        <v>0</v>
      </c>
      <c r="I147" s="13">
        <f>IF('2012-2013'!D146=0,0,'2012-2013'!C146)</f>
        <v>0</v>
      </c>
      <c r="J147" s="13">
        <f>IF('2013-2014'!D146=0,0,'2012-2013'!AD146)</f>
        <v>0</v>
      </c>
      <c r="K147" s="13">
        <f>IF('2014-2015'!D146=0,0,'2013-2014'!AD146)</f>
        <v>0</v>
      </c>
      <c r="L147" s="13">
        <f>IF('2014-2015'!E146=0,0,'2014-2015'!AD146)</f>
        <v>0</v>
      </c>
      <c r="M147" s="13">
        <f>IF('2012-2013'!D146=0,0,'2012-2013'!C146)</f>
        <v>0</v>
      </c>
      <c r="N147" s="13">
        <f>IF('2013-2014'!D146=0,0,'2012-2013'!AE146)</f>
        <v>0</v>
      </c>
      <c r="O147" s="13">
        <f>IF('2014-2015'!D146=0,0,'2013-2014'!AE146)</f>
        <v>0</v>
      </c>
      <c r="P147" s="13">
        <f>IF('2014-2015'!E146=0,0,'2014-2015'!AE146)</f>
        <v>0</v>
      </c>
    </row>
    <row r="148" spans="1:16" x14ac:dyDescent="0.25">
      <c r="A148" s="1">
        <f>'Salary and Rating'!A148</f>
        <v>0</v>
      </c>
      <c r="B148" s="5">
        <f>'Salary and Rating'!B148</f>
        <v>0</v>
      </c>
      <c r="C148" s="5">
        <f>'Salary and Rating'!D148</f>
        <v>0</v>
      </c>
      <c r="D148" s="5">
        <f>'Salary and Rating'!E148</f>
        <v>0</v>
      </c>
      <c r="E148" s="5">
        <f>'Salary and Rating'!F148</f>
        <v>0</v>
      </c>
      <c r="F148" s="1">
        <f>'Salary and Rating'!J148</f>
        <v>0</v>
      </c>
      <c r="G148" s="1">
        <f>'Salary and Rating'!K148</f>
        <v>0</v>
      </c>
      <c r="H148" s="1">
        <f>'Salary and Rating'!L148</f>
        <v>0</v>
      </c>
      <c r="I148" s="13">
        <f>IF('2012-2013'!D147=0,0,'2012-2013'!C147)</f>
        <v>0</v>
      </c>
      <c r="J148" s="13">
        <f>IF('2013-2014'!D147=0,0,'2012-2013'!AD147)</f>
        <v>0</v>
      </c>
      <c r="K148" s="13">
        <f>IF('2014-2015'!D147=0,0,'2013-2014'!AD147)</f>
        <v>0</v>
      </c>
      <c r="L148" s="13">
        <f>IF('2014-2015'!E147=0,0,'2014-2015'!AD147)</f>
        <v>0</v>
      </c>
      <c r="M148" s="13">
        <f>IF('2012-2013'!D147=0,0,'2012-2013'!C147)</f>
        <v>0</v>
      </c>
      <c r="N148" s="13">
        <f>IF('2013-2014'!D147=0,0,'2012-2013'!AE147)</f>
        <v>0</v>
      </c>
      <c r="O148" s="13">
        <f>IF('2014-2015'!D147=0,0,'2013-2014'!AE147)</f>
        <v>0</v>
      </c>
      <c r="P148" s="13">
        <f>IF('2014-2015'!E147=0,0,'2014-2015'!AE147)</f>
        <v>0</v>
      </c>
    </row>
    <row r="149" spans="1:16" x14ac:dyDescent="0.25">
      <c r="A149" s="1">
        <f>'Salary and Rating'!A149</f>
        <v>0</v>
      </c>
      <c r="B149" s="5">
        <f>'Salary and Rating'!B149</f>
        <v>0</v>
      </c>
      <c r="C149" s="5">
        <f>'Salary and Rating'!D149</f>
        <v>0</v>
      </c>
      <c r="D149" s="5">
        <f>'Salary and Rating'!E149</f>
        <v>0</v>
      </c>
      <c r="E149" s="5">
        <f>'Salary and Rating'!F149</f>
        <v>0</v>
      </c>
      <c r="F149" s="1">
        <f>'Salary and Rating'!J149</f>
        <v>0</v>
      </c>
      <c r="G149" s="1">
        <f>'Salary and Rating'!K149</f>
        <v>0</v>
      </c>
      <c r="H149" s="1">
        <f>'Salary and Rating'!L149</f>
        <v>0</v>
      </c>
      <c r="I149" s="13">
        <f>IF('2012-2013'!D148=0,0,'2012-2013'!C148)</f>
        <v>0</v>
      </c>
      <c r="J149" s="13">
        <f>IF('2013-2014'!D148=0,0,'2012-2013'!AD148)</f>
        <v>0</v>
      </c>
      <c r="K149" s="13">
        <f>IF('2014-2015'!D148=0,0,'2013-2014'!AD148)</f>
        <v>0</v>
      </c>
      <c r="L149" s="13">
        <f>IF('2014-2015'!E148=0,0,'2014-2015'!AD148)</f>
        <v>0</v>
      </c>
      <c r="M149" s="13">
        <f>IF('2012-2013'!D148=0,0,'2012-2013'!C148)</f>
        <v>0</v>
      </c>
      <c r="N149" s="13">
        <f>IF('2013-2014'!D148=0,0,'2012-2013'!AE148)</f>
        <v>0</v>
      </c>
      <c r="O149" s="13">
        <f>IF('2014-2015'!D148=0,0,'2013-2014'!AE148)</f>
        <v>0</v>
      </c>
      <c r="P149" s="13">
        <f>IF('2014-2015'!E148=0,0,'2014-2015'!AE148)</f>
        <v>0</v>
      </c>
    </row>
    <row r="150" spans="1:16" x14ac:dyDescent="0.25">
      <c r="A150" s="1">
        <f>'Salary and Rating'!A150</f>
        <v>0</v>
      </c>
      <c r="B150" s="5">
        <f>'Salary and Rating'!B150</f>
        <v>0</v>
      </c>
      <c r="C150" s="5">
        <f>'Salary and Rating'!D150</f>
        <v>0</v>
      </c>
      <c r="D150" s="5">
        <f>'Salary and Rating'!E150</f>
        <v>0</v>
      </c>
      <c r="E150" s="5">
        <f>'Salary and Rating'!F150</f>
        <v>0</v>
      </c>
      <c r="F150" s="1">
        <f>'Salary and Rating'!J150</f>
        <v>0</v>
      </c>
      <c r="G150" s="1">
        <f>'Salary and Rating'!K150</f>
        <v>0</v>
      </c>
      <c r="H150" s="1">
        <f>'Salary and Rating'!L150</f>
        <v>0</v>
      </c>
      <c r="I150" s="13">
        <f>IF('2012-2013'!D149=0,0,'2012-2013'!C149)</f>
        <v>0</v>
      </c>
      <c r="J150" s="13">
        <f>IF('2013-2014'!D149=0,0,'2012-2013'!AD149)</f>
        <v>0</v>
      </c>
      <c r="K150" s="13">
        <f>IF('2014-2015'!D149=0,0,'2013-2014'!AD149)</f>
        <v>0</v>
      </c>
      <c r="L150" s="13">
        <f>IF('2014-2015'!E149=0,0,'2014-2015'!AD149)</f>
        <v>0</v>
      </c>
      <c r="M150" s="13">
        <f>IF('2012-2013'!D149=0,0,'2012-2013'!C149)</f>
        <v>0</v>
      </c>
      <c r="N150" s="13">
        <f>IF('2013-2014'!D149=0,0,'2012-2013'!AE149)</f>
        <v>0</v>
      </c>
      <c r="O150" s="13">
        <f>IF('2014-2015'!D149=0,0,'2013-2014'!AE149)</f>
        <v>0</v>
      </c>
      <c r="P150" s="13">
        <f>IF('2014-2015'!E149=0,0,'2014-2015'!AE149)</f>
        <v>0</v>
      </c>
    </row>
    <row r="151" spans="1:16" x14ac:dyDescent="0.25">
      <c r="A151" s="1">
        <f>'Salary and Rating'!A151</f>
        <v>0</v>
      </c>
      <c r="B151" s="5">
        <f>'Salary and Rating'!B151</f>
        <v>0</v>
      </c>
      <c r="C151" s="5">
        <f>'Salary and Rating'!D151</f>
        <v>0</v>
      </c>
      <c r="D151" s="5">
        <f>'Salary and Rating'!E151</f>
        <v>0</v>
      </c>
      <c r="E151" s="5">
        <f>'Salary and Rating'!F151</f>
        <v>0</v>
      </c>
      <c r="F151" s="1">
        <f>'Salary and Rating'!J151</f>
        <v>0</v>
      </c>
      <c r="G151" s="1">
        <f>'Salary and Rating'!K151</f>
        <v>0</v>
      </c>
      <c r="H151" s="1">
        <f>'Salary and Rating'!L151</f>
        <v>0</v>
      </c>
      <c r="I151" s="13">
        <f>IF('2012-2013'!D150=0,0,'2012-2013'!C150)</f>
        <v>0</v>
      </c>
      <c r="J151" s="13">
        <f>IF('2013-2014'!D150=0,0,'2012-2013'!AD150)</f>
        <v>0</v>
      </c>
      <c r="K151" s="13">
        <f>IF('2014-2015'!D150=0,0,'2013-2014'!AD150)</f>
        <v>0</v>
      </c>
      <c r="L151" s="13">
        <f>IF('2014-2015'!E150=0,0,'2014-2015'!AD150)</f>
        <v>0</v>
      </c>
      <c r="M151" s="13">
        <f>IF('2012-2013'!D150=0,0,'2012-2013'!C150)</f>
        <v>0</v>
      </c>
      <c r="N151" s="13">
        <f>IF('2013-2014'!D150=0,0,'2012-2013'!AE150)</f>
        <v>0</v>
      </c>
      <c r="O151" s="13">
        <f>IF('2014-2015'!D150=0,0,'2013-2014'!AE150)</f>
        <v>0</v>
      </c>
      <c r="P151" s="13">
        <f>IF('2014-2015'!E150=0,0,'2014-2015'!AE150)</f>
        <v>0</v>
      </c>
    </row>
    <row r="152" spans="1:16" x14ac:dyDescent="0.25">
      <c r="A152" s="1">
        <f>'Salary and Rating'!A152</f>
        <v>0</v>
      </c>
      <c r="B152" s="5">
        <f>'Salary and Rating'!B152</f>
        <v>0</v>
      </c>
      <c r="C152" s="5">
        <f>'Salary and Rating'!D152</f>
        <v>0</v>
      </c>
      <c r="D152" s="5">
        <f>'Salary and Rating'!E152</f>
        <v>0</v>
      </c>
      <c r="E152" s="5">
        <f>'Salary and Rating'!F152</f>
        <v>0</v>
      </c>
      <c r="F152" s="1">
        <f>'Salary and Rating'!J152</f>
        <v>0</v>
      </c>
      <c r="G152" s="1">
        <f>'Salary and Rating'!K152</f>
        <v>0</v>
      </c>
      <c r="H152" s="1">
        <f>'Salary and Rating'!L152</f>
        <v>0</v>
      </c>
      <c r="I152" s="13">
        <f>IF('2012-2013'!D151=0,0,'2012-2013'!C151)</f>
        <v>0</v>
      </c>
      <c r="J152" s="13">
        <f>IF('2013-2014'!D151=0,0,'2012-2013'!AD151)</f>
        <v>0</v>
      </c>
      <c r="K152" s="13">
        <f>IF('2014-2015'!D151=0,0,'2013-2014'!AD151)</f>
        <v>0</v>
      </c>
      <c r="L152" s="13">
        <f>IF('2014-2015'!E151=0,0,'2014-2015'!AD151)</f>
        <v>0</v>
      </c>
      <c r="M152" s="13">
        <f>IF('2012-2013'!D151=0,0,'2012-2013'!C151)</f>
        <v>0</v>
      </c>
      <c r="N152" s="13">
        <f>IF('2013-2014'!D151=0,0,'2012-2013'!AE151)</f>
        <v>0</v>
      </c>
      <c r="O152" s="13">
        <f>IF('2014-2015'!D151=0,0,'2013-2014'!AE151)</f>
        <v>0</v>
      </c>
      <c r="P152" s="13">
        <f>IF('2014-2015'!E151=0,0,'2014-2015'!AE151)</f>
        <v>0</v>
      </c>
    </row>
    <row r="153" spans="1:16" x14ac:dyDescent="0.25">
      <c r="A153" s="1">
        <f>'Salary and Rating'!A153</f>
        <v>0</v>
      </c>
      <c r="B153" s="5">
        <f>'Salary and Rating'!B153</f>
        <v>0</v>
      </c>
      <c r="C153" s="5">
        <f>'Salary and Rating'!D153</f>
        <v>0</v>
      </c>
      <c r="D153" s="5">
        <f>'Salary and Rating'!E153</f>
        <v>0</v>
      </c>
      <c r="E153" s="5">
        <f>'Salary and Rating'!F153</f>
        <v>0</v>
      </c>
      <c r="F153" s="1">
        <f>'Salary and Rating'!J153</f>
        <v>0</v>
      </c>
      <c r="G153" s="1">
        <f>'Salary and Rating'!K153</f>
        <v>0</v>
      </c>
      <c r="H153" s="1">
        <f>'Salary and Rating'!L153</f>
        <v>0</v>
      </c>
      <c r="I153" s="13">
        <f>IF('2012-2013'!D152=0,0,'2012-2013'!C152)</f>
        <v>0</v>
      </c>
      <c r="J153" s="13">
        <f>IF('2013-2014'!D152=0,0,'2012-2013'!AD152)</f>
        <v>0</v>
      </c>
      <c r="K153" s="13">
        <f>IF('2014-2015'!D152=0,0,'2013-2014'!AD152)</f>
        <v>0</v>
      </c>
      <c r="L153" s="13">
        <f>IF('2014-2015'!E152=0,0,'2014-2015'!AD152)</f>
        <v>0</v>
      </c>
      <c r="M153" s="13">
        <f>IF('2012-2013'!D152=0,0,'2012-2013'!C152)</f>
        <v>0</v>
      </c>
      <c r="N153" s="13">
        <f>IF('2013-2014'!D152=0,0,'2012-2013'!AE152)</f>
        <v>0</v>
      </c>
      <c r="O153" s="13">
        <f>IF('2014-2015'!D152=0,0,'2013-2014'!AE152)</f>
        <v>0</v>
      </c>
      <c r="P153" s="13">
        <f>IF('2014-2015'!E152=0,0,'2014-2015'!AE152)</f>
        <v>0</v>
      </c>
    </row>
    <row r="154" spans="1:16" x14ac:dyDescent="0.25">
      <c r="A154" s="1">
        <f>'Salary and Rating'!A154</f>
        <v>0</v>
      </c>
      <c r="B154" s="5">
        <f>'Salary and Rating'!B154</f>
        <v>0</v>
      </c>
      <c r="C154" s="5">
        <f>'Salary and Rating'!D154</f>
        <v>0</v>
      </c>
      <c r="D154" s="5">
        <f>'Salary and Rating'!E154</f>
        <v>0</v>
      </c>
      <c r="E154" s="5">
        <f>'Salary and Rating'!F154</f>
        <v>0</v>
      </c>
      <c r="F154" s="1">
        <f>'Salary and Rating'!J154</f>
        <v>0</v>
      </c>
      <c r="G154" s="1">
        <f>'Salary and Rating'!K154</f>
        <v>0</v>
      </c>
      <c r="H154" s="1">
        <f>'Salary and Rating'!L154</f>
        <v>0</v>
      </c>
      <c r="I154" s="13">
        <f>IF('2012-2013'!D153=0,0,'2012-2013'!C153)</f>
        <v>0</v>
      </c>
      <c r="J154" s="13">
        <f>IF('2013-2014'!D153=0,0,'2012-2013'!AD153)</f>
        <v>0</v>
      </c>
      <c r="K154" s="13">
        <f>IF('2014-2015'!D153=0,0,'2013-2014'!AD153)</f>
        <v>0</v>
      </c>
      <c r="L154" s="13">
        <f>IF('2014-2015'!E153=0,0,'2014-2015'!AD153)</f>
        <v>0</v>
      </c>
      <c r="M154" s="13">
        <f>IF('2012-2013'!D153=0,0,'2012-2013'!C153)</f>
        <v>0</v>
      </c>
      <c r="N154" s="13">
        <f>IF('2013-2014'!D153=0,0,'2012-2013'!AE153)</f>
        <v>0</v>
      </c>
      <c r="O154" s="13">
        <f>IF('2014-2015'!D153=0,0,'2013-2014'!AE153)</f>
        <v>0</v>
      </c>
      <c r="P154" s="13">
        <f>IF('2014-2015'!E153=0,0,'2014-2015'!AE153)</f>
        <v>0</v>
      </c>
    </row>
    <row r="155" spans="1:16" x14ac:dyDescent="0.25">
      <c r="A155" s="1">
        <f>'Salary and Rating'!A155</f>
        <v>0</v>
      </c>
      <c r="B155" s="5">
        <f>'Salary and Rating'!B155</f>
        <v>0</v>
      </c>
      <c r="C155" s="5">
        <f>'Salary and Rating'!D155</f>
        <v>0</v>
      </c>
      <c r="D155" s="5">
        <f>'Salary and Rating'!E155</f>
        <v>0</v>
      </c>
      <c r="E155" s="5">
        <f>'Salary and Rating'!F155</f>
        <v>0</v>
      </c>
      <c r="F155" s="1">
        <f>'Salary and Rating'!J155</f>
        <v>0</v>
      </c>
      <c r="G155" s="1">
        <f>'Salary and Rating'!K155</f>
        <v>0</v>
      </c>
      <c r="H155" s="1">
        <f>'Salary and Rating'!L155</f>
        <v>0</v>
      </c>
      <c r="I155" s="13">
        <f>IF('2012-2013'!D154=0,0,'2012-2013'!C154)</f>
        <v>0</v>
      </c>
      <c r="J155" s="13">
        <f>IF('2013-2014'!D154=0,0,'2012-2013'!AD154)</f>
        <v>0</v>
      </c>
      <c r="K155" s="13">
        <f>IF('2014-2015'!D154=0,0,'2013-2014'!AD154)</f>
        <v>0</v>
      </c>
      <c r="L155" s="13">
        <f>IF('2014-2015'!E154=0,0,'2014-2015'!AD154)</f>
        <v>0</v>
      </c>
      <c r="M155" s="13">
        <f>IF('2012-2013'!D154=0,0,'2012-2013'!C154)</f>
        <v>0</v>
      </c>
      <c r="N155" s="13">
        <f>IF('2013-2014'!D154=0,0,'2012-2013'!AE154)</f>
        <v>0</v>
      </c>
      <c r="O155" s="13">
        <f>IF('2014-2015'!D154=0,0,'2013-2014'!AE154)</f>
        <v>0</v>
      </c>
      <c r="P155" s="13">
        <f>IF('2014-2015'!E154=0,0,'2014-2015'!AE154)</f>
        <v>0</v>
      </c>
    </row>
    <row r="156" spans="1:16" x14ac:dyDescent="0.25">
      <c r="A156" s="1">
        <f>'Salary and Rating'!A156</f>
        <v>0</v>
      </c>
      <c r="B156" s="5">
        <f>'Salary and Rating'!B156</f>
        <v>0</v>
      </c>
      <c r="C156" s="5">
        <f>'Salary and Rating'!D156</f>
        <v>0</v>
      </c>
      <c r="D156" s="5">
        <f>'Salary and Rating'!E156</f>
        <v>0</v>
      </c>
      <c r="E156" s="5">
        <f>'Salary and Rating'!F156</f>
        <v>0</v>
      </c>
      <c r="F156" s="1">
        <f>'Salary and Rating'!J156</f>
        <v>0</v>
      </c>
      <c r="G156" s="1">
        <f>'Salary and Rating'!K156</f>
        <v>0</v>
      </c>
      <c r="H156" s="1">
        <f>'Salary and Rating'!L156</f>
        <v>0</v>
      </c>
      <c r="I156" s="13">
        <f>IF('2012-2013'!D155=0,0,'2012-2013'!C155)</f>
        <v>0</v>
      </c>
      <c r="J156" s="13">
        <f>IF('2013-2014'!D155=0,0,'2012-2013'!AD155)</f>
        <v>0</v>
      </c>
      <c r="K156" s="13">
        <f>IF('2014-2015'!D155=0,0,'2013-2014'!AD155)</f>
        <v>0</v>
      </c>
      <c r="L156" s="13">
        <f>IF('2014-2015'!E155=0,0,'2014-2015'!AD155)</f>
        <v>0</v>
      </c>
      <c r="M156" s="13">
        <f>IF('2012-2013'!D155=0,0,'2012-2013'!C155)</f>
        <v>0</v>
      </c>
      <c r="N156" s="13">
        <f>IF('2013-2014'!D155=0,0,'2012-2013'!AE155)</f>
        <v>0</v>
      </c>
      <c r="O156" s="13">
        <f>IF('2014-2015'!D155=0,0,'2013-2014'!AE155)</f>
        <v>0</v>
      </c>
      <c r="P156" s="13">
        <f>IF('2014-2015'!E155=0,0,'2014-2015'!AE155)</f>
        <v>0</v>
      </c>
    </row>
    <row r="157" spans="1:16" x14ac:dyDescent="0.25">
      <c r="A157" s="1">
        <f>'Salary and Rating'!A157</f>
        <v>0</v>
      </c>
      <c r="B157" s="5">
        <f>'Salary and Rating'!B157</f>
        <v>0</v>
      </c>
      <c r="C157" s="5">
        <f>'Salary and Rating'!D157</f>
        <v>0</v>
      </c>
      <c r="D157" s="5">
        <f>'Salary and Rating'!E157</f>
        <v>0</v>
      </c>
      <c r="E157" s="5">
        <f>'Salary and Rating'!F157</f>
        <v>0</v>
      </c>
      <c r="F157" s="1">
        <f>'Salary and Rating'!J157</f>
        <v>0</v>
      </c>
      <c r="G157" s="1">
        <f>'Salary and Rating'!K157</f>
        <v>0</v>
      </c>
      <c r="H157" s="1">
        <f>'Salary and Rating'!L157</f>
        <v>0</v>
      </c>
      <c r="I157" s="13">
        <f>IF('2012-2013'!D156=0,0,'2012-2013'!C156)</f>
        <v>0</v>
      </c>
      <c r="J157" s="13">
        <f>IF('2013-2014'!D156=0,0,'2012-2013'!AD156)</f>
        <v>0</v>
      </c>
      <c r="K157" s="13">
        <f>IF('2014-2015'!D156=0,0,'2013-2014'!AD156)</f>
        <v>0</v>
      </c>
      <c r="L157" s="13">
        <f>IF('2014-2015'!E156=0,0,'2014-2015'!AD156)</f>
        <v>0</v>
      </c>
      <c r="M157" s="13">
        <f>IF('2012-2013'!D156=0,0,'2012-2013'!C156)</f>
        <v>0</v>
      </c>
      <c r="N157" s="13">
        <f>IF('2013-2014'!D156=0,0,'2012-2013'!AE156)</f>
        <v>0</v>
      </c>
      <c r="O157" s="13">
        <f>IF('2014-2015'!D156=0,0,'2013-2014'!AE156)</f>
        <v>0</v>
      </c>
      <c r="P157" s="13">
        <f>IF('2014-2015'!E156=0,0,'2014-2015'!AE156)</f>
        <v>0</v>
      </c>
    </row>
    <row r="158" spans="1:16" x14ac:dyDescent="0.25">
      <c r="A158" s="1">
        <f>'Salary and Rating'!A158</f>
        <v>0</v>
      </c>
      <c r="B158" s="5">
        <f>'Salary and Rating'!B158</f>
        <v>0</v>
      </c>
      <c r="C158" s="5">
        <f>'Salary and Rating'!D158</f>
        <v>0</v>
      </c>
      <c r="D158" s="5">
        <f>'Salary and Rating'!E158</f>
        <v>0</v>
      </c>
      <c r="E158" s="5">
        <f>'Salary and Rating'!F158</f>
        <v>0</v>
      </c>
      <c r="F158" s="1">
        <f>'Salary and Rating'!J158</f>
        <v>0</v>
      </c>
      <c r="G158" s="1">
        <f>'Salary and Rating'!K158</f>
        <v>0</v>
      </c>
      <c r="H158" s="1">
        <f>'Salary and Rating'!L158</f>
        <v>0</v>
      </c>
      <c r="I158" s="13">
        <f>IF('2012-2013'!D157=0,0,'2012-2013'!C157)</f>
        <v>0</v>
      </c>
      <c r="J158" s="13">
        <f>IF('2013-2014'!D157=0,0,'2012-2013'!AD157)</f>
        <v>0</v>
      </c>
      <c r="K158" s="13">
        <f>IF('2014-2015'!D157=0,0,'2013-2014'!AD157)</f>
        <v>0</v>
      </c>
      <c r="L158" s="13">
        <f>IF('2014-2015'!E157=0,0,'2014-2015'!AD157)</f>
        <v>0</v>
      </c>
      <c r="M158" s="13">
        <f>IF('2012-2013'!D157=0,0,'2012-2013'!C157)</f>
        <v>0</v>
      </c>
      <c r="N158" s="13">
        <f>IF('2013-2014'!D157=0,0,'2012-2013'!AE157)</f>
        <v>0</v>
      </c>
      <c r="O158" s="13">
        <f>IF('2014-2015'!D157=0,0,'2013-2014'!AE157)</f>
        <v>0</v>
      </c>
      <c r="P158" s="13">
        <f>IF('2014-2015'!E157=0,0,'2014-2015'!AE157)</f>
        <v>0</v>
      </c>
    </row>
    <row r="159" spans="1:16" x14ac:dyDescent="0.25">
      <c r="A159" s="1">
        <f>'Salary and Rating'!A159</f>
        <v>0</v>
      </c>
      <c r="B159" s="5">
        <f>'Salary and Rating'!B159</f>
        <v>0</v>
      </c>
      <c r="C159" s="5">
        <f>'Salary and Rating'!D159</f>
        <v>0</v>
      </c>
      <c r="D159" s="5">
        <f>'Salary and Rating'!E159</f>
        <v>0</v>
      </c>
      <c r="E159" s="5">
        <f>'Salary and Rating'!F159</f>
        <v>0</v>
      </c>
      <c r="F159" s="1">
        <f>'Salary and Rating'!J159</f>
        <v>0</v>
      </c>
      <c r="G159" s="1">
        <f>'Salary and Rating'!K159</f>
        <v>0</v>
      </c>
      <c r="H159" s="1">
        <f>'Salary and Rating'!L159</f>
        <v>0</v>
      </c>
      <c r="I159" s="13">
        <f>IF('2012-2013'!D158=0,0,'2012-2013'!C158)</f>
        <v>0</v>
      </c>
      <c r="J159" s="13">
        <f>IF('2013-2014'!D158=0,0,'2012-2013'!AD158)</f>
        <v>0</v>
      </c>
      <c r="K159" s="13">
        <f>IF('2014-2015'!D158=0,0,'2013-2014'!AD158)</f>
        <v>0</v>
      </c>
      <c r="L159" s="13">
        <f>IF('2014-2015'!E158=0,0,'2014-2015'!AD158)</f>
        <v>0</v>
      </c>
      <c r="M159" s="13">
        <f>IF('2012-2013'!D158=0,0,'2012-2013'!C158)</f>
        <v>0</v>
      </c>
      <c r="N159" s="13">
        <f>IF('2013-2014'!D158=0,0,'2012-2013'!AE158)</f>
        <v>0</v>
      </c>
      <c r="O159" s="13">
        <f>IF('2014-2015'!D158=0,0,'2013-2014'!AE158)</f>
        <v>0</v>
      </c>
      <c r="P159" s="13">
        <f>IF('2014-2015'!E158=0,0,'2014-2015'!AE158)</f>
        <v>0</v>
      </c>
    </row>
    <row r="160" spans="1:16" x14ac:dyDescent="0.25">
      <c r="A160" s="1">
        <f>'Salary and Rating'!A160</f>
        <v>0</v>
      </c>
      <c r="B160" s="5">
        <f>'Salary and Rating'!B160</f>
        <v>0</v>
      </c>
      <c r="C160" s="5">
        <f>'Salary and Rating'!D160</f>
        <v>0</v>
      </c>
      <c r="D160" s="5">
        <f>'Salary and Rating'!E160</f>
        <v>0</v>
      </c>
      <c r="E160" s="5">
        <f>'Salary and Rating'!F160</f>
        <v>0</v>
      </c>
      <c r="F160" s="1">
        <f>'Salary and Rating'!J160</f>
        <v>0</v>
      </c>
      <c r="G160" s="1">
        <f>'Salary and Rating'!K160</f>
        <v>0</v>
      </c>
      <c r="H160" s="1">
        <f>'Salary and Rating'!L160</f>
        <v>0</v>
      </c>
      <c r="I160" s="13">
        <f>IF('2012-2013'!D159=0,0,'2012-2013'!C159)</f>
        <v>0</v>
      </c>
      <c r="J160" s="13">
        <f>IF('2013-2014'!D159=0,0,'2012-2013'!AD159)</f>
        <v>0</v>
      </c>
      <c r="K160" s="13">
        <f>IF('2014-2015'!D159=0,0,'2013-2014'!AD159)</f>
        <v>0</v>
      </c>
      <c r="L160" s="13">
        <f>IF('2014-2015'!E159=0,0,'2014-2015'!AD159)</f>
        <v>0</v>
      </c>
      <c r="M160" s="13">
        <f>IF('2012-2013'!D159=0,0,'2012-2013'!C159)</f>
        <v>0</v>
      </c>
      <c r="N160" s="13">
        <f>IF('2013-2014'!D159=0,0,'2012-2013'!AE159)</f>
        <v>0</v>
      </c>
      <c r="O160" s="13">
        <f>IF('2014-2015'!D159=0,0,'2013-2014'!AE159)</f>
        <v>0</v>
      </c>
      <c r="P160" s="13">
        <f>IF('2014-2015'!E159=0,0,'2014-2015'!AE159)</f>
        <v>0</v>
      </c>
    </row>
    <row r="161" spans="1:16" x14ac:dyDescent="0.25">
      <c r="A161" s="1">
        <f>'Salary and Rating'!A161</f>
        <v>0</v>
      </c>
      <c r="B161" s="5">
        <f>'Salary and Rating'!B161</f>
        <v>0</v>
      </c>
      <c r="C161" s="5">
        <f>'Salary and Rating'!D161</f>
        <v>0</v>
      </c>
      <c r="D161" s="5">
        <f>'Salary and Rating'!E161</f>
        <v>0</v>
      </c>
      <c r="E161" s="5">
        <f>'Salary and Rating'!F161</f>
        <v>0</v>
      </c>
      <c r="F161" s="1">
        <f>'Salary and Rating'!J161</f>
        <v>0</v>
      </c>
      <c r="G161" s="1">
        <f>'Salary and Rating'!K161</f>
        <v>0</v>
      </c>
      <c r="H161" s="1">
        <f>'Salary and Rating'!L161</f>
        <v>0</v>
      </c>
      <c r="I161" s="13">
        <f>IF('2012-2013'!D160=0,0,'2012-2013'!C160)</f>
        <v>0</v>
      </c>
      <c r="J161" s="13">
        <f>IF('2013-2014'!D160=0,0,'2012-2013'!AD160)</f>
        <v>0</v>
      </c>
      <c r="K161" s="13">
        <f>IF('2014-2015'!D160=0,0,'2013-2014'!AD160)</f>
        <v>0</v>
      </c>
      <c r="L161" s="13">
        <f>IF('2014-2015'!E160=0,0,'2014-2015'!AD160)</f>
        <v>0</v>
      </c>
      <c r="M161" s="13">
        <f>IF('2012-2013'!D160=0,0,'2012-2013'!C160)</f>
        <v>0</v>
      </c>
      <c r="N161" s="13">
        <f>IF('2013-2014'!D160=0,0,'2012-2013'!AE160)</f>
        <v>0</v>
      </c>
      <c r="O161" s="13">
        <f>IF('2014-2015'!D160=0,0,'2013-2014'!AE160)</f>
        <v>0</v>
      </c>
      <c r="P161" s="13">
        <f>IF('2014-2015'!E160=0,0,'2014-2015'!AE160)</f>
        <v>0</v>
      </c>
    </row>
    <row r="162" spans="1:16" x14ac:dyDescent="0.25">
      <c r="A162" s="1">
        <f>'Salary and Rating'!A162</f>
        <v>0</v>
      </c>
      <c r="B162" s="5">
        <f>'Salary and Rating'!B162</f>
        <v>0</v>
      </c>
      <c r="C162" s="5">
        <f>'Salary and Rating'!D162</f>
        <v>0</v>
      </c>
      <c r="D162" s="5">
        <f>'Salary and Rating'!E162</f>
        <v>0</v>
      </c>
      <c r="E162" s="5">
        <f>'Salary and Rating'!F162</f>
        <v>0</v>
      </c>
      <c r="F162" s="1">
        <f>'Salary and Rating'!J162</f>
        <v>0</v>
      </c>
      <c r="G162" s="1">
        <f>'Salary and Rating'!K162</f>
        <v>0</v>
      </c>
      <c r="H162" s="1">
        <f>'Salary and Rating'!L162</f>
        <v>0</v>
      </c>
      <c r="I162" s="13">
        <f>IF('2012-2013'!D161=0,0,'2012-2013'!C161)</f>
        <v>0</v>
      </c>
      <c r="J162" s="13">
        <f>IF('2013-2014'!D161=0,0,'2012-2013'!AD161)</f>
        <v>0</v>
      </c>
      <c r="K162" s="13">
        <f>IF('2014-2015'!D161=0,0,'2013-2014'!AD161)</f>
        <v>0</v>
      </c>
      <c r="L162" s="13">
        <f>IF('2014-2015'!E161=0,0,'2014-2015'!AD161)</f>
        <v>0</v>
      </c>
      <c r="M162" s="13">
        <f>IF('2012-2013'!D161=0,0,'2012-2013'!C161)</f>
        <v>0</v>
      </c>
      <c r="N162" s="13">
        <f>IF('2013-2014'!D161=0,0,'2012-2013'!AE161)</f>
        <v>0</v>
      </c>
      <c r="O162" s="13">
        <f>IF('2014-2015'!D161=0,0,'2013-2014'!AE161)</f>
        <v>0</v>
      </c>
      <c r="P162" s="13">
        <f>IF('2014-2015'!E161=0,0,'2014-2015'!AE161)</f>
        <v>0</v>
      </c>
    </row>
    <row r="163" spans="1:16" x14ac:dyDescent="0.25">
      <c r="A163" s="1">
        <f>'Salary and Rating'!A163</f>
        <v>0</v>
      </c>
      <c r="B163" s="5">
        <f>'Salary and Rating'!B163</f>
        <v>0</v>
      </c>
      <c r="C163" s="5">
        <f>'Salary and Rating'!D163</f>
        <v>0</v>
      </c>
      <c r="D163" s="5">
        <f>'Salary and Rating'!E163</f>
        <v>0</v>
      </c>
      <c r="E163" s="5">
        <f>'Salary and Rating'!F163</f>
        <v>0</v>
      </c>
      <c r="F163" s="1">
        <f>'Salary and Rating'!J163</f>
        <v>0</v>
      </c>
      <c r="G163" s="1">
        <f>'Salary and Rating'!K163</f>
        <v>0</v>
      </c>
      <c r="H163" s="1">
        <f>'Salary and Rating'!L163</f>
        <v>0</v>
      </c>
      <c r="I163" s="13">
        <f>IF('2012-2013'!D162=0,0,'2012-2013'!C162)</f>
        <v>0</v>
      </c>
      <c r="J163" s="13">
        <f>IF('2013-2014'!D162=0,0,'2012-2013'!AD162)</f>
        <v>0</v>
      </c>
      <c r="K163" s="13">
        <f>IF('2014-2015'!D162=0,0,'2013-2014'!AD162)</f>
        <v>0</v>
      </c>
      <c r="L163" s="13">
        <f>IF('2014-2015'!E162=0,0,'2014-2015'!AD162)</f>
        <v>0</v>
      </c>
      <c r="M163" s="13">
        <f>IF('2012-2013'!D162=0,0,'2012-2013'!C162)</f>
        <v>0</v>
      </c>
      <c r="N163" s="13">
        <f>IF('2013-2014'!D162=0,0,'2012-2013'!AE162)</f>
        <v>0</v>
      </c>
      <c r="O163" s="13">
        <f>IF('2014-2015'!D162=0,0,'2013-2014'!AE162)</f>
        <v>0</v>
      </c>
      <c r="P163" s="13">
        <f>IF('2014-2015'!E162=0,0,'2014-2015'!AE162)</f>
        <v>0</v>
      </c>
    </row>
    <row r="164" spans="1:16" x14ac:dyDescent="0.25">
      <c r="A164" s="1">
        <f>'Salary and Rating'!A164</f>
        <v>0</v>
      </c>
      <c r="B164" s="5">
        <f>'Salary and Rating'!B164</f>
        <v>0</v>
      </c>
      <c r="C164" s="5">
        <f>'Salary and Rating'!D164</f>
        <v>0</v>
      </c>
      <c r="D164" s="5">
        <f>'Salary and Rating'!E164</f>
        <v>0</v>
      </c>
      <c r="E164" s="5">
        <f>'Salary and Rating'!F164</f>
        <v>0</v>
      </c>
      <c r="F164" s="1">
        <f>'Salary and Rating'!J164</f>
        <v>0</v>
      </c>
      <c r="G164" s="1">
        <f>'Salary and Rating'!K164</f>
        <v>0</v>
      </c>
      <c r="H164" s="1">
        <f>'Salary and Rating'!L164</f>
        <v>0</v>
      </c>
      <c r="I164" s="13">
        <f>IF('2012-2013'!D163=0,0,'2012-2013'!C163)</f>
        <v>0</v>
      </c>
      <c r="J164" s="13">
        <f>IF('2013-2014'!D163=0,0,'2012-2013'!AD163)</f>
        <v>0</v>
      </c>
      <c r="K164" s="13">
        <f>IF('2014-2015'!D163=0,0,'2013-2014'!AD163)</f>
        <v>0</v>
      </c>
      <c r="L164" s="13">
        <f>IF('2014-2015'!E163=0,0,'2014-2015'!AD163)</f>
        <v>0</v>
      </c>
      <c r="M164" s="13">
        <f>IF('2012-2013'!D163=0,0,'2012-2013'!C163)</f>
        <v>0</v>
      </c>
      <c r="N164" s="13">
        <f>IF('2013-2014'!D163=0,0,'2012-2013'!AE163)</f>
        <v>0</v>
      </c>
      <c r="O164" s="13">
        <f>IF('2014-2015'!D163=0,0,'2013-2014'!AE163)</f>
        <v>0</v>
      </c>
      <c r="P164" s="13">
        <f>IF('2014-2015'!E163=0,0,'2014-2015'!AE163)</f>
        <v>0</v>
      </c>
    </row>
    <row r="165" spans="1:16" x14ac:dyDescent="0.25">
      <c r="A165" s="1">
        <f>'Salary and Rating'!A165</f>
        <v>0</v>
      </c>
      <c r="B165" s="5">
        <f>'Salary and Rating'!B165</f>
        <v>0</v>
      </c>
      <c r="C165" s="5">
        <f>'Salary and Rating'!D165</f>
        <v>0</v>
      </c>
      <c r="D165" s="5">
        <f>'Salary and Rating'!E165</f>
        <v>0</v>
      </c>
      <c r="E165" s="5">
        <f>'Salary and Rating'!F165</f>
        <v>0</v>
      </c>
      <c r="F165" s="1">
        <f>'Salary and Rating'!J165</f>
        <v>0</v>
      </c>
      <c r="G165" s="1">
        <f>'Salary and Rating'!K165</f>
        <v>0</v>
      </c>
      <c r="H165" s="1">
        <f>'Salary and Rating'!L165</f>
        <v>0</v>
      </c>
      <c r="I165" s="13">
        <f>IF('2012-2013'!D164=0,0,'2012-2013'!C164)</f>
        <v>0</v>
      </c>
      <c r="J165" s="13">
        <f>IF('2013-2014'!D164=0,0,'2012-2013'!AD164)</f>
        <v>0</v>
      </c>
      <c r="K165" s="13">
        <f>IF('2014-2015'!D164=0,0,'2013-2014'!AD164)</f>
        <v>0</v>
      </c>
      <c r="L165" s="13">
        <f>IF('2014-2015'!E164=0,0,'2014-2015'!AD164)</f>
        <v>0</v>
      </c>
      <c r="M165" s="13">
        <f>IF('2012-2013'!D164=0,0,'2012-2013'!C164)</f>
        <v>0</v>
      </c>
      <c r="N165" s="13">
        <f>IF('2013-2014'!D164=0,0,'2012-2013'!AE164)</f>
        <v>0</v>
      </c>
      <c r="O165" s="13">
        <f>IF('2014-2015'!D164=0,0,'2013-2014'!AE164)</f>
        <v>0</v>
      </c>
      <c r="P165" s="13">
        <f>IF('2014-2015'!E164=0,0,'2014-2015'!AE164)</f>
        <v>0</v>
      </c>
    </row>
    <row r="166" spans="1:16" x14ac:dyDescent="0.25">
      <c r="A166" s="1">
        <f>'Salary and Rating'!A166</f>
        <v>0</v>
      </c>
      <c r="B166" s="5">
        <f>'Salary and Rating'!B166</f>
        <v>0</v>
      </c>
      <c r="C166" s="5">
        <f>'Salary and Rating'!D166</f>
        <v>0</v>
      </c>
      <c r="D166" s="5">
        <f>'Salary and Rating'!E166</f>
        <v>0</v>
      </c>
      <c r="E166" s="5">
        <f>'Salary and Rating'!F166</f>
        <v>0</v>
      </c>
      <c r="F166" s="1">
        <f>'Salary and Rating'!J166</f>
        <v>0</v>
      </c>
      <c r="G166" s="1">
        <f>'Salary and Rating'!K166</f>
        <v>0</v>
      </c>
      <c r="H166" s="1">
        <f>'Salary and Rating'!L166</f>
        <v>0</v>
      </c>
      <c r="I166" s="13">
        <f>IF('2012-2013'!D165=0,0,'2012-2013'!C165)</f>
        <v>0</v>
      </c>
      <c r="J166" s="13">
        <f>IF('2013-2014'!D165=0,0,'2012-2013'!AD165)</f>
        <v>0</v>
      </c>
      <c r="K166" s="13">
        <f>IF('2014-2015'!D165=0,0,'2013-2014'!AD165)</f>
        <v>0</v>
      </c>
      <c r="L166" s="13">
        <f>IF('2014-2015'!E165=0,0,'2014-2015'!AD165)</f>
        <v>0</v>
      </c>
      <c r="M166" s="13">
        <f>IF('2012-2013'!D165=0,0,'2012-2013'!C165)</f>
        <v>0</v>
      </c>
      <c r="N166" s="13">
        <f>IF('2013-2014'!D165=0,0,'2012-2013'!AE165)</f>
        <v>0</v>
      </c>
      <c r="O166" s="13">
        <f>IF('2014-2015'!D165=0,0,'2013-2014'!AE165)</f>
        <v>0</v>
      </c>
      <c r="P166" s="13">
        <f>IF('2014-2015'!E165=0,0,'2014-2015'!AE165)</f>
        <v>0</v>
      </c>
    </row>
    <row r="167" spans="1:16" x14ac:dyDescent="0.25">
      <c r="A167" s="1">
        <f>'Salary and Rating'!A167</f>
        <v>0</v>
      </c>
      <c r="B167" s="5">
        <f>'Salary and Rating'!B167</f>
        <v>0</v>
      </c>
      <c r="C167" s="5">
        <f>'Salary and Rating'!D167</f>
        <v>0</v>
      </c>
      <c r="D167" s="5">
        <f>'Salary and Rating'!E167</f>
        <v>0</v>
      </c>
      <c r="E167" s="5">
        <f>'Salary and Rating'!F167</f>
        <v>0</v>
      </c>
      <c r="F167" s="1">
        <f>'Salary and Rating'!J167</f>
        <v>0</v>
      </c>
      <c r="G167" s="1">
        <f>'Salary and Rating'!K167</f>
        <v>0</v>
      </c>
      <c r="H167" s="1">
        <f>'Salary and Rating'!L167</f>
        <v>0</v>
      </c>
      <c r="I167" s="13">
        <f>IF('2012-2013'!D166=0,0,'2012-2013'!C166)</f>
        <v>0</v>
      </c>
      <c r="J167" s="13">
        <f>IF('2013-2014'!D166=0,0,'2012-2013'!AD166)</f>
        <v>0</v>
      </c>
      <c r="K167" s="13">
        <f>IF('2014-2015'!D166=0,0,'2013-2014'!AD166)</f>
        <v>0</v>
      </c>
      <c r="L167" s="13">
        <f>IF('2014-2015'!E166=0,0,'2014-2015'!AD166)</f>
        <v>0</v>
      </c>
      <c r="M167" s="13">
        <f>IF('2012-2013'!D166=0,0,'2012-2013'!C166)</f>
        <v>0</v>
      </c>
      <c r="N167" s="13">
        <f>IF('2013-2014'!D166=0,0,'2012-2013'!AE166)</f>
        <v>0</v>
      </c>
      <c r="O167" s="13">
        <f>IF('2014-2015'!D166=0,0,'2013-2014'!AE166)</f>
        <v>0</v>
      </c>
      <c r="P167" s="13">
        <f>IF('2014-2015'!E166=0,0,'2014-2015'!AE166)</f>
        <v>0</v>
      </c>
    </row>
    <row r="168" spans="1:16" x14ac:dyDescent="0.25">
      <c r="A168" s="1">
        <f>'Salary and Rating'!A168</f>
        <v>0</v>
      </c>
      <c r="B168" s="5">
        <f>'Salary and Rating'!B168</f>
        <v>0</v>
      </c>
      <c r="C168" s="5">
        <f>'Salary and Rating'!D168</f>
        <v>0</v>
      </c>
      <c r="D168" s="5">
        <f>'Salary and Rating'!E168</f>
        <v>0</v>
      </c>
      <c r="E168" s="5">
        <f>'Salary and Rating'!F168</f>
        <v>0</v>
      </c>
      <c r="F168" s="1">
        <f>'Salary and Rating'!J168</f>
        <v>0</v>
      </c>
      <c r="G168" s="1">
        <f>'Salary and Rating'!K168</f>
        <v>0</v>
      </c>
      <c r="H168" s="1">
        <f>'Salary and Rating'!L168</f>
        <v>0</v>
      </c>
      <c r="I168" s="13">
        <f>IF('2012-2013'!D167=0,0,'2012-2013'!C167)</f>
        <v>0</v>
      </c>
      <c r="J168" s="13">
        <f>IF('2013-2014'!D167=0,0,'2012-2013'!AD167)</f>
        <v>0</v>
      </c>
      <c r="K168" s="13">
        <f>IF('2014-2015'!D167=0,0,'2013-2014'!AD167)</f>
        <v>0</v>
      </c>
      <c r="L168" s="13">
        <f>IF('2014-2015'!E167=0,0,'2014-2015'!AD167)</f>
        <v>0</v>
      </c>
      <c r="M168" s="13">
        <f>IF('2012-2013'!D167=0,0,'2012-2013'!C167)</f>
        <v>0</v>
      </c>
      <c r="N168" s="13">
        <f>IF('2013-2014'!D167=0,0,'2012-2013'!AE167)</f>
        <v>0</v>
      </c>
      <c r="O168" s="13">
        <f>IF('2014-2015'!D167=0,0,'2013-2014'!AE167)</f>
        <v>0</v>
      </c>
      <c r="P168" s="13">
        <f>IF('2014-2015'!E167=0,0,'2014-2015'!AE167)</f>
        <v>0</v>
      </c>
    </row>
    <row r="169" spans="1:16" x14ac:dyDescent="0.25">
      <c r="A169" s="1">
        <f>'Salary and Rating'!A169</f>
        <v>0</v>
      </c>
      <c r="B169" s="5">
        <f>'Salary and Rating'!B169</f>
        <v>0</v>
      </c>
      <c r="C169" s="5">
        <f>'Salary and Rating'!D169</f>
        <v>0</v>
      </c>
      <c r="D169" s="5">
        <f>'Salary and Rating'!E169</f>
        <v>0</v>
      </c>
      <c r="E169" s="5">
        <f>'Salary and Rating'!F169</f>
        <v>0</v>
      </c>
      <c r="F169" s="1">
        <f>'Salary and Rating'!J169</f>
        <v>0</v>
      </c>
      <c r="G169" s="1">
        <f>'Salary and Rating'!K169</f>
        <v>0</v>
      </c>
      <c r="H169" s="1">
        <f>'Salary and Rating'!L169</f>
        <v>0</v>
      </c>
      <c r="I169" s="13">
        <f>IF('2012-2013'!D168=0,0,'2012-2013'!C168)</f>
        <v>0</v>
      </c>
      <c r="J169" s="13">
        <f>IF('2013-2014'!D168=0,0,'2012-2013'!AD168)</f>
        <v>0</v>
      </c>
      <c r="K169" s="13">
        <f>IF('2014-2015'!D168=0,0,'2013-2014'!AD168)</f>
        <v>0</v>
      </c>
      <c r="L169" s="13">
        <f>IF('2014-2015'!E168=0,0,'2014-2015'!AD168)</f>
        <v>0</v>
      </c>
      <c r="M169" s="13">
        <f>IF('2012-2013'!D168=0,0,'2012-2013'!C168)</f>
        <v>0</v>
      </c>
      <c r="N169" s="13">
        <f>IF('2013-2014'!D168=0,0,'2012-2013'!AE168)</f>
        <v>0</v>
      </c>
      <c r="O169" s="13">
        <f>IF('2014-2015'!D168=0,0,'2013-2014'!AE168)</f>
        <v>0</v>
      </c>
      <c r="P169" s="13">
        <f>IF('2014-2015'!E168=0,0,'2014-2015'!AE168)</f>
        <v>0</v>
      </c>
    </row>
    <row r="170" spans="1:16" x14ac:dyDescent="0.25">
      <c r="A170" s="1">
        <f>'Salary and Rating'!A170</f>
        <v>0</v>
      </c>
      <c r="B170" s="5">
        <f>'Salary and Rating'!B170</f>
        <v>0</v>
      </c>
      <c r="C170" s="5">
        <f>'Salary and Rating'!D170</f>
        <v>0</v>
      </c>
      <c r="D170" s="5">
        <f>'Salary and Rating'!E170</f>
        <v>0</v>
      </c>
      <c r="E170" s="5">
        <f>'Salary and Rating'!F170</f>
        <v>0</v>
      </c>
      <c r="F170" s="1">
        <f>'Salary and Rating'!J170</f>
        <v>0</v>
      </c>
      <c r="G170" s="1">
        <f>'Salary and Rating'!K170</f>
        <v>0</v>
      </c>
      <c r="H170" s="1">
        <f>'Salary and Rating'!L170</f>
        <v>0</v>
      </c>
      <c r="I170" s="13">
        <f>IF('2012-2013'!D169=0,0,'2012-2013'!C169)</f>
        <v>0</v>
      </c>
      <c r="J170" s="13">
        <f>IF('2013-2014'!D169=0,0,'2012-2013'!AD169)</f>
        <v>0</v>
      </c>
      <c r="K170" s="13">
        <f>IF('2014-2015'!D169=0,0,'2013-2014'!AD169)</f>
        <v>0</v>
      </c>
      <c r="L170" s="13">
        <f>IF('2014-2015'!E169=0,0,'2014-2015'!AD169)</f>
        <v>0</v>
      </c>
      <c r="M170" s="13">
        <f>IF('2012-2013'!D169=0,0,'2012-2013'!C169)</f>
        <v>0</v>
      </c>
      <c r="N170" s="13">
        <f>IF('2013-2014'!D169=0,0,'2012-2013'!AE169)</f>
        <v>0</v>
      </c>
      <c r="O170" s="13">
        <f>IF('2014-2015'!D169=0,0,'2013-2014'!AE169)</f>
        <v>0</v>
      </c>
      <c r="P170" s="13">
        <f>IF('2014-2015'!E169=0,0,'2014-2015'!AE169)</f>
        <v>0</v>
      </c>
    </row>
    <row r="171" spans="1:16" x14ac:dyDescent="0.25">
      <c r="A171" s="1">
        <f>'Salary and Rating'!A171</f>
        <v>0</v>
      </c>
      <c r="B171" s="5">
        <f>'Salary and Rating'!B171</f>
        <v>0</v>
      </c>
      <c r="C171" s="5">
        <f>'Salary and Rating'!D171</f>
        <v>0</v>
      </c>
      <c r="D171" s="5">
        <f>'Salary and Rating'!E171</f>
        <v>0</v>
      </c>
      <c r="E171" s="5">
        <f>'Salary and Rating'!F171</f>
        <v>0</v>
      </c>
      <c r="F171" s="1">
        <f>'Salary and Rating'!J171</f>
        <v>0</v>
      </c>
      <c r="G171" s="1">
        <f>'Salary and Rating'!K171</f>
        <v>0</v>
      </c>
      <c r="H171" s="1">
        <f>'Salary and Rating'!L171</f>
        <v>0</v>
      </c>
      <c r="I171" s="13">
        <f>IF('2012-2013'!D170=0,0,'2012-2013'!C170)</f>
        <v>0</v>
      </c>
      <c r="J171" s="13">
        <f>IF('2013-2014'!D170=0,0,'2012-2013'!AD170)</f>
        <v>0</v>
      </c>
      <c r="K171" s="13">
        <f>IF('2014-2015'!D170=0,0,'2013-2014'!AD170)</f>
        <v>0</v>
      </c>
      <c r="L171" s="13">
        <f>IF('2014-2015'!E170=0,0,'2014-2015'!AD170)</f>
        <v>0</v>
      </c>
      <c r="M171" s="13">
        <f>IF('2012-2013'!D170=0,0,'2012-2013'!C170)</f>
        <v>0</v>
      </c>
      <c r="N171" s="13">
        <f>IF('2013-2014'!D170=0,0,'2012-2013'!AE170)</f>
        <v>0</v>
      </c>
      <c r="O171" s="13">
        <f>IF('2014-2015'!D170=0,0,'2013-2014'!AE170)</f>
        <v>0</v>
      </c>
      <c r="P171" s="13">
        <f>IF('2014-2015'!E170=0,0,'2014-2015'!AE170)</f>
        <v>0</v>
      </c>
    </row>
    <row r="172" spans="1:16" x14ac:dyDescent="0.25">
      <c r="A172" s="1">
        <f>'Salary and Rating'!A172</f>
        <v>0</v>
      </c>
      <c r="B172" s="5">
        <f>'Salary and Rating'!B172</f>
        <v>0</v>
      </c>
      <c r="C172" s="5">
        <f>'Salary and Rating'!D172</f>
        <v>0</v>
      </c>
      <c r="D172" s="5">
        <f>'Salary and Rating'!E172</f>
        <v>0</v>
      </c>
      <c r="E172" s="5">
        <f>'Salary and Rating'!F172</f>
        <v>0</v>
      </c>
      <c r="F172" s="1">
        <f>'Salary and Rating'!J172</f>
        <v>0</v>
      </c>
      <c r="G172" s="1">
        <f>'Salary and Rating'!K172</f>
        <v>0</v>
      </c>
      <c r="H172" s="1">
        <f>'Salary and Rating'!L172</f>
        <v>0</v>
      </c>
      <c r="I172" s="13">
        <f>IF('2012-2013'!D171=0,0,'2012-2013'!C171)</f>
        <v>0</v>
      </c>
      <c r="J172" s="13">
        <f>IF('2013-2014'!D171=0,0,'2012-2013'!AD171)</f>
        <v>0</v>
      </c>
      <c r="K172" s="13">
        <f>IF('2014-2015'!D171=0,0,'2013-2014'!AD171)</f>
        <v>0</v>
      </c>
      <c r="L172" s="13">
        <f>IF('2014-2015'!E171=0,0,'2014-2015'!AD171)</f>
        <v>0</v>
      </c>
      <c r="M172" s="13">
        <f>IF('2012-2013'!D171=0,0,'2012-2013'!C171)</f>
        <v>0</v>
      </c>
      <c r="N172" s="13">
        <f>IF('2013-2014'!D171=0,0,'2012-2013'!AE171)</f>
        <v>0</v>
      </c>
      <c r="O172" s="13">
        <f>IF('2014-2015'!D171=0,0,'2013-2014'!AE171)</f>
        <v>0</v>
      </c>
      <c r="P172" s="13">
        <f>IF('2014-2015'!E171=0,0,'2014-2015'!AE171)</f>
        <v>0</v>
      </c>
    </row>
    <row r="173" spans="1:16" x14ac:dyDescent="0.25">
      <c r="A173" s="1">
        <f>'Salary and Rating'!A173</f>
        <v>0</v>
      </c>
      <c r="B173" s="5">
        <f>'Salary and Rating'!B173</f>
        <v>0</v>
      </c>
      <c r="C173" s="5">
        <f>'Salary and Rating'!D173</f>
        <v>0</v>
      </c>
      <c r="D173" s="5">
        <f>'Salary and Rating'!E173</f>
        <v>0</v>
      </c>
      <c r="E173" s="5">
        <f>'Salary and Rating'!F173</f>
        <v>0</v>
      </c>
      <c r="F173" s="1">
        <f>'Salary and Rating'!J173</f>
        <v>0</v>
      </c>
      <c r="G173" s="1">
        <f>'Salary and Rating'!K173</f>
        <v>0</v>
      </c>
      <c r="H173" s="1">
        <f>'Salary and Rating'!L173</f>
        <v>0</v>
      </c>
      <c r="I173" s="13">
        <f>IF('2012-2013'!D172=0,0,'2012-2013'!C172)</f>
        <v>0</v>
      </c>
      <c r="J173" s="13">
        <f>IF('2013-2014'!D172=0,0,'2012-2013'!AD172)</f>
        <v>0</v>
      </c>
      <c r="K173" s="13">
        <f>IF('2014-2015'!D172=0,0,'2013-2014'!AD172)</f>
        <v>0</v>
      </c>
      <c r="L173" s="13">
        <f>IF('2014-2015'!E172=0,0,'2014-2015'!AD172)</f>
        <v>0</v>
      </c>
      <c r="M173" s="13">
        <f>IF('2012-2013'!D172=0,0,'2012-2013'!C172)</f>
        <v>0</v>
      </c>
      <c r="N173" s="13">
        <f>IF('2013-2014'!D172=0,0,'2012-2013'!AE172)</f>
        <v>0</v>
      </c>
      <c r="O173" s="13">
        <f>IF('2014-2015'!D172=0,0,'2013-2014'!AE172)</f>
        <v>0</v>
      </c>
      <c r="P173" s="13">
        <f>IF('2014-2015'!E172=0,0,'2014-2015'!AE172)</f>
        <v>0</v>
      </c>
    </row>
    <row r="174" spans="1:16" x14ac:dyDescent="0.25">
      <c r="A174" s="1">
        <f>'Salary and Rating'!A174</f>
        <v>0</v>
      </c>
      <c r="B174" s="5">
        <f>'Salary and Rating'!B174</f>
        <v>0</v>
      </c>
      <c r="C174" s="5">
        <f>'Salary and Rating'!D174</f>
        <v>0</v>
      </c>
      <c r="D174" s="5">
        <f>'Salary and Rating'!E174</f>
        <v>0</v>
      </c>
      <c r="E174" s="5">
        <f>'Salary and Rating'!F174</f>
        <v>0</v>
      </c>
      <c r="F174" s="1">
        <f>'Salary and Rating'!J174</f>
        <v>0</v>
      </c>
      <c r="G174" s="1">
        <f>'Salary and Rating'!K174</f>
        <v>0</v>
      </c>
      <c r="H174" s="1">
        <f>'Salary and Rating'!L174</f>
        <v>0</v>
      </c>
      <c r="I174" s="13">
        <f>IF('2012-2013'!D173=0,0,'2012-2013'!C173)</f>
        <v>0</v>
      </c>
      <c r="J174" s="13">
        <f>IF('2013-2014'!D173=0,0,'2012-2013'!AD173)</f>
        <v>0</v>
      </c>
      <c r="K174" s="13">
        <f>IF('2014-2015'!D173=0,0,'2013-2014'!AD173)</f>
        <v>0</v>
      </c>
      <c r="L174" s="13">
        <f>IF('2014-2015'!E173=0,0,'2014-2015'!AD173)</f>
        <v>0</v>
      </c>
      <c r="M174" s="13">
        <f>IF('2012-2013'!D173=0,0,'2012-2013'!C173)</f>
        <v>0</v>
      </c>
      <c r="N174" s="13">
        <f>IF('2013-2014'!D173=0,0,'2012-2013'!AE173)</f>
        <v>0</v>
      </c>
      <c r="O174" s="13">
        <f>IF('2014-2015'!D173=0,0,'2013-2014'!AE173)</f>
        <v>0</v>
      </c>
      <c r="P174" s="13">
        <f>IF('2014-2015'!E173=0,0,'2014-2015'!AE173)</f>
        <v>0</v>
      </c>
    </row>
    <row r="175" spans="1:16" x14ac:dyDescent="0.25">
      <c r="A175" s="1">
        <f>'Salary and Rating'!A175</f>
        <v>0</v>
      </c>
      <c r="B175" s="5">
        <f>'Salary and Rating'!B175</f>
        <v>0</v>
      </c>
      <c r="C175" s="5">
        <f>'Salary and Rating'!D175</f>
        <v>0</v>
      </c>
      <c r="D175" s="5">
        <f>'Salary and Rating'!E175</f>
        <v>0</v>
      </c>
      <c r="E175" s="5">
        <f>'Salary and Rating'!F175</f>
        <v>0</v>
      </c>
      <c r="F175" s="1">
        <f>'Salary and Rating'!J175</f>
        <v>0</v>
      </c>
      <c r="G175" s="1">
        <f>'Salary and Rating'!K175</f>
        <v>0</v>
      </c>
      <c r="H175" s="1">
        <f>'Salary and Rating'!L175</f>
        <v>0</v>
      </c>
      <c r="I175" s="13">
        <f>IF('2012-2013'!D174=0,0,'2012-2013'!C174)</f>
        <v>0</v>
      </c>
      <c r="J175" s="13">
        <f>IF('2013-2014'!D174=0,0,'2012-2013'!AD174)</f>
        <v>0</v>
      </c>
      <c r="K175" s="13">
        <f>IF('2014-2015'!D174=0,0,'2013-2014'!AD174)</f>
        <v>0</v>
      </c>
      <c r="L175" s="13">
        <f>IF('2014-2015'!E174=0,0,'2014-2015'!AD174)</f>
        <v>0</v>
      </c>
      <c r="M175" s="13">
        <f>IF('2012-2013'!D174=0,0,'2012-2013'!C174)</f>
        <v>0</v>
      </c>
      <c r="N175" s="13">
        <f>IF('2013-2014'!D174=0,0,'2012-2013'!AE174)</f>
        <v>0</v>
      </c>
      <c r="O175" s="13">
        <f>IF('2014-2015'!D174=0,0,'2013-2014'!AE174)</f>
        <v>0</v>
      </c>
      <c r="P175" s="13">
        <f>IF('2014-2015'!E174=0,0,'2014-2015'!AE174)</f>
        <v>0</v>
      </c>
    </row>
    <row r="176" spans="1:16" x14ac:dyDescent="0.25">
      <c r="A176" s="1">
        <f>'Salary and Rating'!A176</f>
        <v>0</v>
      </c>
      <c r="B176" s="5">
        <f>'Salary and Rating'!B176</f>
        <v>0</v>
      </c>
      <c r="C176" s="5">
        <f>'Salary and Rating'!D176</f>
        <v>0</v>
      </c>
      <c r="D176" s="5">
        <f>'Salary and Rating'!E176</f>
        <v>0</v>
      </c>
      <c r="E176" s="5">
        <f>'Salary and Rating'!F176</f>
        <v>0</v>
      </c>
      <c r="F176" s="1">
        <f>'Salary and Rating'!J176</f>
        <v>0</v>
      </c>
      <c r="G176" s="1">
        <f>'Salary and Rating'!K176</f>
        <v>0</v>
      </c>
      <c r="H176" s="1">
        <f>'Salary and Rating'!L176</f>
        <v>0</v>
      </c>
      <c r="I176" s="13">
        <f>IF('2012-2013'!D175=0,0,'2012-2013'!C175)</f>
        <v>0</v>
      </c>
      <c r="J176" s="13">
        <f>IF('2013-2014'!D175=0,0,'2012-2013'!AD175)</f>
        <v>0</v>
      </c>
      <c r="K176" s="13">
        <f>IF('2014-2015'!D175=0,0,'2013-2014'!AD175)</f>
        <v>0</v>
      </c>
      <c r="L176" s="13">
        <f>IF('2014-2015'!E175=0,0,'2014-2015'!AD175)</f>
        <v>0</v>
      </c>
      <c r="M176" s="13">
        <f>IF('2012-2013'!D175=0,0,'2012-2013'!C175)</f>
        <v>0</v>
      </c>
      <c r="N176" s="13">
        <f>IF('2013-2014'!D175=0,0,'2012-2013'!AE175)</f>
        <v>0</v>
      </c>
      <c r="O176" s="13">
        <f>IF('2014-2015'!D175=0,0,'2013-2014'!AE175)</f>
        <v>0</v>
      </c>
      <c r="P176" s="13">
        <f>IF('2014-2015'!E175=0,0,'2014-2015'!AE175)</f>
        <v>0</v>
      </c>
    </row>
    <row r="177" spans="1:16" x14ac:dyDescent="0.25">
      <c r="A177" s="1">
        <f>'Salary and Rating'!A177</f>
        <v>0</v>
      </c>
      <c r="B177" s="5">
        <f>'Salary and Rating'!B177</f>
        <v>0</v>
      </c>
      <c r="C177" s="5">
        <f>'Salary and Rating'!D177</f>
        <v>0</v>
      </c>
      <c r="D177" s="5">
        <f>'Salary and Rating'!E177</f>
        <v>0</v>
      </c>
      <c r="E177" s="5">
        <f>'Salary and Rating'!F177</f>
        <v>0</v>
      </c>
      <c r="F177" s="1">
        <f>'Salary and Rating'!J177</f>
        <v>0</v>
      </c>
      <c r="G177" s="1">
        <f>'Salary and Rating'!K177</f>
        <v>0</v>
      </c>
      <c r="H177" s="1">
        <f>'Salary and Rating'!L177</f>
        <v>0</v>
      </c>
      <c r="I177" s="13">
        <f>IF('2012-2013'!D176=0,0,'2012-2013'!C176)</f>
        <v>0</v>
      </c>
      <c r="J177" s="13">
        <f>IF('2013-2014'!D176=0,0,'2012-2013'!AD176)</f>
        <v>0</v>
      </c>
      <c r="K177" s="13">
        <f>IF('2014-2015'!D176=0,0,'2013-2014'!AD176)</f>
        <v>0</v>
      </c>
      <c r="L177" s="13">
        <f>IF('2014-2015'!E176=0,0,'2014-2015'!AD176)</f>
        <v>0</v>
      </c>
      <c r="M177" s="13">
        <f>IF('2012-2013'!D176=0,0,'2012-2013'!C176)</f>
        <v>0</v>
      </c>
      <c r="N177" s="13">
        <f>IF('2013-2014'!D176=0,0,'2012-2013'!AE176)</f>
        <v>0</v>
      </c>
      <c r="O177" s="13">
        <f>IF('2014-2015'!D176=0,0,'2013-2014'!AE176)</f>
        <v>0</v>
      </c>
      <c r="P177" s="13">
        <f>IF('2014-2015'!E176=0,0,'2014-2015'!AE176)</f>
        <v>0</v>
      </c>
    </row>
    <row r="178" spans="1:16" x14ac:dyDescent="0.25">
      <c r="A178" s="1">
        <f>'Salary and Rating'!A178</f>
        <v>0</v>
      </c>
      <c r="B178" s="5">
        <f>'Salary and Rating'!B178</f>
        <v>0</v>
      </c>
      <c r="C178" s="5">
        <f>'Salary and Rating'!D178</f>
        <v>0</v>
      </c>
      <c r="D178" s="5">
        <f>'Salary and Rating'!E178</f>
        <v>0</v>
      </c>
      <c r="E178" s="5">
        <f>'Salary and Rating'!F178</f>
        <v>0</v>
      </c>
      <c r="F178" s="1">
        <f>'Salary and Rating'!J178</f>
        <v>0</v>
      </c>
      <c r="G178" s="1">
        <f>'Salary and Rating'!K178</f>
        <v>0</v>
      </c>
      <c r="H178" s="1">
        <f>'Salary and Rating'!L178</f>
        <v>0</v>
      </c>
      <c r="I178" s="13">
        <f>IF('2012-2013'!D177=0,0,'2012-2013'!C177)</f>
        <v>0</v>
      </c>
      <c r="J178" s="13">
        <f>IF('2013-2014'!D177=0,0,'2012-2013'!AD177)</f>
        <v>0</v>
      </c>
      <c r="K178" s="13">
        <f>IF('2014-2015'!D177=0,0,'2013-2014'!AD177)</f>
        <v>0</v>
      </c>
      <c r="L178" s="13">
        <f>IF('2014-2015'!E177=0,0,'2014-2015'!AD177)</f>
        <v>0</v>
      </c>
      <c r="M178" s="13">
        <f>IF('2012-2013'!D177=0,0,'2012-2013'!C177)</f>
        <v>0</v>
      </c>
      <c r="N178" s="13">
        <f>IF('2013-2014'!D177=0,0,'2012-2013'!AE177)</f>
        <v>0</v>
      </c>
      <c r="O178" s="13">
        <f>IF('2014-2015'!D177=0,0,'2013-2014'!AE177)</f>
        <v>0</v>
      </c>
      <c r="P178" s="13">
        <f>IF('2014-2015'!E177=0,0,'2014-2015'!AE177)</f>
        <v>0</v>
      </c>
    </row>
    <row r="179" spans="1:16" x14ac:dyDescent="0.25">
      <c r="A179" s="1">
        <f>'Salary and Rating'!A179</f>
        <v>0</v>
      </c>
      <c r="B179" s="5">
        <f>'Salary and Rating'!B179</f>
        <v>0</v>
      </c>
      <c r="C179" s="5">
        <f>'Salary and Rating'!D179</f>
        <v>0</v>
      </c>
      <c r="D179" s="5">
        <f>'Salary and Rating'!E179</f>
        <v>0</v>
      </c>
      <c r="E179" s="5">
        <f>'Salary and Rating'!F179</f>
        <v>0</v>
      </c>
      <c r="F179" s="1">
        <f>'Salary and Rating'!J179</f>
        <v>0</v>
      </c>
      <c r="G179" s="1">
        <f>'Salary and Rating'!K179</f>
        <v>0</v>
      </c>
      <c r="H179" s="1">
        <f>'Salary and Rating'!L179</f>
        <v>0</v>
      </c>
      <c r="I179" s="13">
        <f>IF('2012-2013'!D178=0,0,'2012-2013'!C178)</f>
        <v>0</v>
      </c>
      <c r="J179" s="13">
        <f>IF('2013-2014'!D178=0,0,'2012-2013'!AD178)</f>
        <v>0</v>
      </c>
      <c r="K179" s="13">
        <f>IF('2014-2015'!D178=0,0,'2013-2014'!AD178)</f>
        <v>0</v>
      </c>
      <c r="L179" s="13">
        <f>IF('2014-2015'!E178=0,0,'2014-2015'!AD178)</f>
        <v>0</v>
      </c>
      <c r="M179" s="13">
        <f>IF('2012-2013'!D178=0,0,'2012-2013'!C178)</f>
        <v>0</v>
      </c>
      <c r="N179" s="13">
        <f>IF('2013-2014'!D178=0,0,'2012-2013'!AE178)</f>
        <v>0</v>
      </c>
      <c r="O179" s="13">
        <f>IF('2014-2015'!D178=0,0,'2013-2014'!AE178)</f>
        <v>0</v>
      </c>
      <c r="P179" s="13">
        <f>IF('2014-2015'!E178=0,0,'2014-2015'!AE178)</f>
        <v>0</v>
      </c>
    </row>
    <row r="180" spans="1:16" x14ac:dyDescent="0.25">
      <c r="A180" s="1">
        <f>'Salary and Rating'!A180</f>
        <v>0</v>
      </c>
      <c r="B180" s="5">
        <f>'Salary and Rating'!B180</f>
        <v>0</v>
      </c>
      <c r="C180" s="5">
        <f>'Salary and Rating'!D180</f>
        <v>0</v>
      </c>
      <c r="D180" s="5">
        <f>'Salary and Rating'!E180</f>
        <v>0</v>
      </c>
      <c r="E180" s="5">
        <f>'Salary and Rating'!F180</f>
        <v>0</v>
      </c>
      <c r="F180" s="1">
        <f>'Salary and Rating'!J180</f>
        <v>0</v>
      </c>
      <c r="G180" s="1">
        <f>'Salary and Rating'!K180</f>
        <v>0</v>
      </c>
      <c r="H180" s="1">
        <f>'Salary and Rating'!L180</f>
        <v>0</v>
      </c>
      <c r="I180" s="13">
        <f>IF('2012-2013'!D179=0,0,'2012-2013'!C179)</f>
        <v>0</v>
      </c>
      <c r="J180" s="13">
        <f>IF('2013-2014'!D179=0,0,'2012-2013'!AD179)</f>
        <v>0</v>
      </c>
      <c r="K180" s="13">
        <f>IF('2014-2015'!D179=0,0,'2013-2014'!AD179)</f>
        <v>0</v>
      </c>
      <c r="L180" s="13">
        <f>IF('2014-2015'!E179=0,0,'2014-2015'!AD179)</f>
        <v>0</v>
      </c>
      <c r="M180" s="13">
        <f>IF('2012-2013'!D179=0,0,'2012-2013'!C179)</f>
        <v>0</v>
      </c>
      <c r="N180" s="13">
        <f>IF('2013-2014'!D179=0,0,'2012-2013'!AE179)</f>
        <v>0</v>
      </c>
      <c r="O180" s="13">
        <f>IF('2014-2015'!D179=0,0,'2013-2014'!AE179)</f>
        <v>0</v>
      </c>
      <c r="P180" s="13">
        <f>IF('2014-2015'!E179=0,0,'2014-2015'!AE179)</f>
        <v>0</v>
      </c>
    </row>
    <row r="181" spans="1:16" x14ac:dyDescent="0.25">
      <c r="A181" s="1">
        <f>'Salary and Rating'!A181</f>
        <v>0</v>
      </c>
      <c r="B181" s="5">
        <f>'Salary and Rating'!B181</f>
        <v>0</v>
      </c>
      <c r="C181" s="5">
        <f>'Salary and Rating'!D181</f>
        <v>0</v>
      </c>
      <c r="D181" s="5">
        <f>'Salary and Rating'!E181</f>
        <v>0</v>
      </c>
      <c r="E181" s="5">
        <f>'Salary and Rating'!F181</f>
        <v>0</v>
      </c>
      <c r="F181" s="1">
        <f>'Salary and Rating'!J181</f>
        <v>0</v>
      </c>
      <c r="G181" s="1">
        <f>'Salary and Rating'!K181</f>
        <v>0</v>
      </c>
      <c r="H181" s="1">
        <f>'Salary and Rating'!L181</f>
        <v>0</v>
      </c>
      <c r="I181" s="13">
        <f>IF('2012-2013'!D180=0,0,'2012-2013'!C180)</f>
        <v>0</v>
      </c>
      <c r="J181" s="13">
        <f>IF('2013-2014'!D180=0,0,'2012-2013'!AD180)</f>
        <v>0</v>
      </c>
      <c r="K181" s="13">
        <f>IF('2014-2015'!D180=0,0,'2013-2014'!AD180)</f>
        <v>0</v>
      </c>
      <c r="L181" s="13">
        <f>IF('2014-2015'!E180=0,0,'2014-2015'!AD180)</f>
        <v>0</v>
      </c>
      <c r="M181" s="13">
        <f>IF('2012-2013'!D180=0,0,'2012-2013'!C180)</f>
        <v>0</v>
      </c>
      <c r="N181" s="13">
        <f>IF('2013-2014'!D180=0,0,'2012-2013'!AE180)</f>
        <v>0</v>
      </c>
      <c r="O181" s="13">
        <f>IF('2014-2015'!D180=0,0,'2013-2014'!AE180)</f>
        <v>0</v>
      </c>
      <c r="P181" s="13">
        <f>IF('2014-2015'!E180=0,0,'2014-2015'!AE180)</f>
        <v>0</v>
      </c>
    </row>
    <row r="182" spans="1:16" x14ac:dyDescent="0.25">
      <c r="A182" s="1">
        <f>'Salary and Rating'!A182</f>
        <v>0</v>
      </c>
      <c r="B182" s="5">
        <f>'Salary and Rating'!B182</f>
        <v>0</v>
      </c>
      <c r="C182" s="5">
        <f>'Salary and Rating'!D182</f>
        <v>0</v>
      </c>
      <c r="D182" s="5">
        <f>'Salary and Rating'!E182</f>
        <v>0</v>
      </c>
      <c r="E182" s="5">
        <f>'Salary and Rating'!F182</f>
        <v>0</v>
      </c>
      <c r="F182" s="1">
        <f>'Salary and Rating'!J182</f>
        <v>0</v>
      </c>
      <c r="G182" s="1">
        <f>'Salary and Rating'!K182</f>
        <v>0</v>
      </c>
      <c r="H182" s="1">
        <f>'Salary and Rating'!L182</f>
        <v>0</v>
      </c>
      <c r="I182" s="13">
        <f>IF('2012-2013'!D181=0,0,'2012-2013'!C181)</f>
        <v>0</v>
      </c>
      <c r="J182" s="13">
        <f>IF('2013-2014'!D181=0,0,'2012-2013'!AD181)</f>
        <v>0</v>
      </c>
      <c r="K182" s="13">
        <f>IF('2014-2015'!D181=0,0,'2013-2014'!AD181)</f>
        <v>0</v>
      </c>
      <c r="L182" s="13">
        <f>IF('2014-2015'!E181=0,0,'2014-2015'!AD181)</f>
        <v>0</v>
      </c>
      <c r="M182" s="13">
        <f>IF('2012-2013'!D181=0,0,'2012-2013'!C181)</f>
        <v>0</v>
      </c>
      <c r="N182" s="13">
        <f>IF('2013-2014'!D181=0,0,'2012-2013'!AE181)</f>
        <v>0</v>
      </c>
      <c r="O182" s="13">
        <f>IF('2014-2015'!D181=0,0,'2013-2014'!AE181)</f>
        <v>0</v>
      </c>
      <c r="P182" s="13">
        <f>IF('2014-2015'!E181=0,0,'2014-2015'!AE181)</f>
        <v>0</v>
      </c>
    </row>
    <row r="183" spans="1:16" x14ac:dyDescent="0.25">
      <c r="A183" s="1">
        <f>'Salary and Rating'!A183</f>
        <v>0</v>
      </c>
      <c r="B183" s="5">
        <f>'Salary and Rating'!B183</f>
        <v>0</v>
      </c>
      <c r="C183" s="5">
        <f>'Salary and Rating'!D183</f>
        <v>0</v>
      </c>
      <c r="D183" s="5">
        <f>'Salary and Rating'!E183</f>
        <v>0</v>
      </c>
      <c r="E183" s="5">
        <f>'Salary and Rating'!F183</f>
        <v>0</v>
      </c>
      <c r="F183" s="1">
        <f>'Salary and Rating'!J183</f>
        <v>0</v>
      </c>
      <c r="G183" s="1">
        <f>'Salary and Rating'!K183</f>
        <v>0</v>
      </c>
      <c r="H183" s="1">
        <f>'Salary and Rating'!L183</f>
        <v>0</v>
      </c>
      <c r="I183" s="13">
        <f>IF('2012-2013'!D182=0,0,'2012-2013'!C182)</f>
        <v>0</v>
      </c>
      <c r="J183" s="13">
        <f>IF('2013-2014'!D182=0,0,'2012-2013'!AD182)</f>
        <v>0</v>
      </c>
      <c r="K183" s="13">
        <f>IF('2014-2015'!D182=0,0,'2013-2014'!AD182)</f>
        <v>0</v>
      </c>
      <c r="L183" s="13">
        <f>IF('2014-2015'!E182=0,0,'2014-2015'!AD182)</f>
        <v>0</v>
      </c>
      <c r="M183" s="13">
        <f>IF('2012-2013'!D182=0,0,'2012-2013'!C182)</f>
        <v>0</v>
      </c>
      <c r="N183" s="13">
        <f>IF('2013-2014'!D182=0,0,'2012-2013'!AE182)</f>
        <v>0</v>
      </c>
      <c r="O183" s="13">
        <f>IF('2014-2015'!D182=0,0,'2013-2014'!AE182)</f>
        <v>0</v>
      </c>
      <c r="P183" s="13">
        <f>IF('2014-2015'!E182=0,0,'2014-2015'!AE182)</f>
        <v>0</v>
      </c>
    </row>
    <row r="184" spans="1:16" x14ac:dyDescent="0.25">
      <c r="A184" s="1">
        <f>'Salary and Rating'!A184</f>
        <v>0</v>
      </c>
      <c r="B184" s="5">
        <f>'Salary and Rating'!B184</f>
        <v>0</v>
      </c>
      <c r="C184" s="5">
        <f>'Salary and Rating'!D184</f>
        <v>0</v>
      </c>
      <c r="D184" s="5">
        <f>'Salary and Rating'!E184</f>
        <v>0</v>
      </c>
      <c r="E184" s="5">
        <f>'Salary and Rating'!F184</f>
        <v>0</v>
      </c>
      <c r="F184" s="1">
        <f>'Salary and Rating'!J184</f>
        <v>0</v>
      </c>
      <c r="G184" s="1">
        <f>'Salary and Rating'!K184</f>
        <v>0</v>
      </c>
      <c r="H184" s="1">
        <f>'Salary and Rating'!L184</f>
        <v>0</v>
      </c>
      <c r="I184" s="13">
        <f>IF('2012-2013'!D183=0,0,'2012-2013'!C183)</f>
        <v>0</v>
      </c>
      <c r="J184" s="13">
        <f>IF('2013-2014'!D183=0,0,'2012-2013'!AD183)</f>
        <v>0</v>
      </c>
      <c r="K184" s="13">
        <f>IF('2014-2015'!D183=0,0,'2013-2014'!AD183)</f>
        <v>0</v>
      </c>
      <c r="L184" s="13">
        <f>IF('2014-2015'!E183=0,0,'2014-2015'!AD183)</f>
        <v>0</v>
      </c>
      <c r="M184" s="13">
        <f>IF('2012-2013'!D183=0,0,'2012-2013'!C183)</f>
        <v>0</v>
      </c>
      <c r="N184" s="13">
        <f>IF('2013-2014'!D183=0,0,'2012-2013'!AE183)</f>
        <v>0</v>
      </c>
      <c r="O184" s="13">
        <f>IF('2014-2015'!D183=0,0,'2013-2014'!AE183)</f>
        <v>0</v>
      </c>
      <c r="P184" s="13">
        <f>IF('2014-2015'!E183=0,0,'2014-2015'!AE183)</f>
        <v>0</v>
      </c>
    </row>
    <row r="185" spans="1:16" x14ac:dyDescent="0.25">
      <c r="A185" s="1">
        <f>'Salary and Rating'!A185</f>
        <v>0</v>
      </c>
      <c r="B185" s="5">
        <f>'Salary and Rating'!B185</f>
        <v>0</v>
      </c>
      <c r="C185" s="5">
        <f>'Salary and Rating'!D185</f>
        <v>0</v>
      </c>
      <c r="D185" s="5">
        <f>'Salary and Rating'!E185</f>
        <v>0</v>
      </c>
      <c r="E185" s="5">
        <f>'Salary and Rating'!F185</f>
        <v>0</v>
      </c>
      <c r="F185" s="1">
        <f>'Salary and Rating'!J185</f>
        <v>0</v>
      </c>
      <c r="G185" s="1">
        <f>'Salary and Rating'!K185</f>
        <v>0</v>
      </c>
      <c r="H185" s="1">
        <f>'Salary and Rating'!L185</f>
        <v>0</v>
      </c>
      <c r="I185" s="13">
        <f>IF('2012-2013'!D184=0,0,'2012-2013'!C184)</f>
        <v>0</v>
      </c>
      <c r="J185" s="13">
        <f>IF('2013-2014'!D184=0,0,'2012-2013'!AD184)</f>
        <v>0</v>
      </c>
      <c r="K185" s="13">
        <f>IF('2014-2015'!D184=0,0,'2013-2014'!AD184)</f>
        <v>0</v>
      </c>
      <c r="L185" s="13">
        <f>IF('2014-2015'!E184=0,0,'2014-2015'!AD184)</f>
        <v>0</v>
      </c>
      <c r="M185" s="13">
        <f>IF('2012-2013'!D184=0,0,'2012-2013'!C184)</f>
        <v>0</v>
      </c>
      <c r="N185" s="13">
        <f>IF('2013-2014'!D184=0,0,'2012-2013'!AE184)</f>
        <v>0</v>
      </c>
      <c r="O185" s="13">
        <f>IF('2014-2015'!D184=0,0,'2013-2014'!AE184)</f>
        <v>0</v>
      </c>
      <c r="P185" s="13">
        <f>IF('2014-2015'!E184=0,0,'2014-2015'!AE184)</f>
        <v>0</v>
      </c>
    </row>
    <row r="186" spans="1:16" x14ac:dyDescent="0.25">
      <c r="A186" s="1">
        <f>'Salary and Rating'!A186</f>
        <v>0</v>
      </c>
      <c r="B186" s="5">
        <f>'Salary and Rating'!B186</f>
        <v>0</v>
      </c>
      <c r="C186" s="5">
        <f>'Salary and Rating'!D186</f>
        <v>0</v>
      </c>
      <c r="D186" s="5">
        <f>'Salary and Rating'!E186</f>
        <v>0</v>
      </c>
      <c r="E186" s="5">
        <f>'Salary and Rating'!F186</f>
        <v>0</v>
      </c>
      <c r="F186" s="1">
        <f>'Salary and Rating'!J186</f>
        <v>0</v>
      </c>
      <c r="G186" s="1">
        <f>'Salary and Rating'!K186</f>
        <v>0</v>
      </c>
      <c r="H186" s="1">
        <f>'Salary and Rating'!L186</f>
        <v>0</v>
      </c>
      <c r="I186" s="13">
        <f>IF('2012-2013'!D185=0,0,'2012-2013'!C185)</f>
        <v>0</v>
      </c>
      <c r="J186" s="13">
        <f>IF('2013-2014'!D185=0,0,'2012-2013'!AD185)</f>
        <v>0</v>
      </c>
      <c r="K186" s="13">
        <f>IF('2014-2015'!D185=0,0,'2013-2014'!AD185)</f>
        <v>0</v>
      </c>
      <c r="L186" s="13">
        <f>IF('2014-2015'!E185=0,0,'2014-2015'!AD185)</f>
        <v>0</v>
      </c>
      <c r="M186" s="13">
        <f>IF('2012-2013'!D185=0,0,'2012-2013'!C185)</f>
        <v>0</v>
      </c>
      <c r="N186" s="13">
        <f>IF('2013-2014'!D185=0,0,'2012-2013'!AE185)</f>
        <v>0</v>
      </c>
      <c r="O186" s="13">
        <f>IF('2014-2015'!D185=0,0,'2013-2014'!AE185)</f>
        <v>0</v>
      </c>
      <c r="P186" s="13">
        <f>IF('2014-2015'!E185=0,0,'2014-2015'!AE185)</f>
        <v>0</v>
      </c>
    </row>
    <row r="187" spans="1:16" x14ac:dyDescent="0.25">
      <c r="A187" s="1">
        <f>'Salary and Rating'!A187</f>
        <v>0</v>
      </c>
      <c r="B187" s="5">
        <f>'Salary and Rating'!B187</f>
        <v>0</v>
      </c>
      <c r="C187" s="5">
        <f>'Salary and Rating'!D187</f>
        <v>0</v>
      </c>
      <c r="D187" s="5">
        <f>'Salary and Rating'!E187</f>
        <v>0</v>
      </c>
      <c r="E187" s="5">
        <f>'Salary and Rating'!F187</f>
        <v>0</v>
      </c>
      <c r="F187" s="1">
        <f>'Salary and Rating'!J187</f>
        <v>0</v>
      </c>
      <c r="G187" s="1">
        <f>'Salary and Rating'!K187</f>
        <v>0</v>
      </c>
      <c r="H187" s="1">
        <f>'Salary and Rating'!L187</f>
        <v>0</v>
      </c>
      <c r="I187" s="13">
        <f>IF('2012-2013'!D186=0,0,'2012-2013'!C186)</f>
        <v>0</v>
      </c>
      <c r="J187" s="13">
        <f>IF('2013-2014'!D186=0,0,'2012-2013'!AD186)</f>
        <v>0</v>
      </c>
      <c r="K187" s="13">
        <f>IF('2014-2015'!D186=0,0,'2013-2014'!AD186)</f>
        <v>0</v>
      </c>
      <c r="L187" s="13">
        <f>IF('2014-2015'!E186=0,0,'2014-2015'!AD186)</f>
        <v>0</v>
      </c>
      <c r="M187" s="13">
        <f>IF('2012-2013'!D186=0,0,'2012-2013'!C186)</f>
        <v>0</v>
      </c>
      <c r="N187" s="13">
        <f>IF('2013-2014'!D186=0,0,'2012-2013'!AE186)</f>
        <v>0</v>
      </c>
      <c r="O187" s="13">
        <f>IF('2014-2015'!D186=0,0,'2013-2014'!AE186)</f>
        <v>0</v>
      </c>
      <c r="P187" s="13">
        <f>IF('2014-2015'!E186=0,0,'2014-2015'!AE186)</f>
        <v>0</v>
      </c>
    </row>
    <row r="188" spans="1:16" x14ac:dyDescent="0.25">
      <c r="A188" s="1">
        <f>'Salary and Rating'!A188</f>
        <v>0</v>
      </c>
      <c r="B188" s="5">
        <f>'Salary and Rating'!B188</f>
        <v>0</v>
      </c>
      <c r="C188" s="5">
        <f>'Salary and Rating'!D188</f>
        <v>0</v>
      </c>
      <c r="D188" s="5">
        <f>'Salary and Rating'!E188</f>
        <v>0</v>
      </c>
      <c r="E188" s="5">
        <f>'Salary and Rating'!F188</f>
        <v>0</v>
      </c>
      <c r="F188" s="1">
        <f>'Salary and Rating'!J188</f>
        <v>0</v>
      </c>
      <c r="G188" s="1">
        <f>'Salary and Rating'!K188</f>
        <v>0</v>
      </c>
      <c r="H188" s="1">
        <f>'Salary and Rating'!L188</f>
        <v>0</v>
      </c>
      <c r="I188" s="13">
        <f>IF('2012-2013'!D187=0,0,'2012-2013'!C187)</f>
        <v>0</v>
      </c>
      <c r="J188" s="13">
        <f>IF('2013-2014'!D187=0,0,'2012-2013'!AD187)</f>
        <v>0</v>
      </c>
      <c r="K188" s="13">
        <f>IF('2014-2015'!D187=0,0,'2013-2014'!AD187)</f>
        <v>0</v>
      </c>
      <c r="L188" s="13">
        <f>IF('2014-2015'!E187=0,0,'2014-2015'!AD187)</f>
        <v>0</v>
      </c>
      <c r="M188" s="13">
        <f>IF('2012-2013'!D187=0,0,'2012-2013'!C187)</f>
        <v>0</v>
      </c>
      <c r="N188" s="13">
        <f>IF('2013-2014'!D187=0,0,'2012-2013'!AE187)</f>
        <v>0</v>
      </c>
      <c r="O188" s="13">
        <f>IF('2014-2015'!D187=0,0,'2013-2014'!AE187)</f>
        <v>0</v>
      </c>
      <c r="P188" s="13">
        <f>IF('2014-2015'!E187=0,0,'2014-2015'!AE187)</f>
        <v>0</v>
      </c>
    </row>
    <row r="189" spans="1:16" x14ac:dyDescent="0.25">
      <c r="A189" s="1">
        <f>'Salary and Rating'!A189</f>
        <v>0</v>
      </c>
      <c r="B189" s="5">
        <f>'Salary and Rating'!B189</f>
        <v>0</v>
      </c>
      <c r="C189" s="5">
        <f>'Salary and Rating'!D189</f>
        <v>0</v>
      </c>
      <c r="D189" s="5">
        <f>'Salary and Rating'!E189</f>
        <v>0</v>
      </c>
      <c r="E189" s="5">
        <f>'Salary and Rating'!F189</f>
        <v>0</v>
      </c>
      <c r="F189" s="1">
        <f>'Salary and Rating'!J189</f>
        <v>0</v>
      </c>
      <c r="G189" s="1">
        <f>'Salary and Rating'!K189</f>
        <v>0</v>
      </c>
      <c r="H189" s="1">
        <f>'Salary and Rating'!L189</f>
        <v>0</v>
      </c>
      <c r="I189" s="13">
        <f>IF('2012-2013'!D188=0,0,'2012-2013'!C188)</f>
        <v>0</v>
      </c>
      <c r="J189" s="13">
        <f>IF('2013-2014'!D188=0,0,'2012-2013'!AD188)</f>
        <v>0</v>
      </c>
      <c r="K189" s="13">
        <f>IF('2014-2015'!D188=0,0,'2013-2014'!AD188)</f>
        <v>0</v>
      </c>
      <c r="L189" s="13">
        <f>IF('2014-2015'!E188=0,0,'2014-2015'!AD188)</f>
        <v>0</v>
      </c>
      <c r="M189" s="13">
        <f>IF('2012-2013'!D188=0,0,'2012-2013'!C188)</f>
        <v>0</v>
      </c>
      <c r="N189" s="13">
        <f>IF('2013-2014'!D188=0,0,'2012-2013'!AE188)</f>
        <v>0</v>
      </c>
      <c r="O189" s="13">
        <f>IF('2014-2015'!D188=0,0,'2013-2014'!AE188)</f>
        <v>0</v>
      </c>
      <c r="P189" s="13">
        <f>IF('2014-2015'!E188=0,0,'2014-2015'!AE188)</f>
        <v>0</v>
      </c>
    </row>
    <row r="190" spans="1:16" x14ac:dyDescent="0.25">
      <c r="A190" s="1">
        <f>'Salary and Rating'!A190</f>
        <v>0</v>
      </c>
      <c r="B190" s="5">
        <f>'Salary and Rating'!B190</f>
        <v>0</v>
      </c>
      <c r="C190" s="5">
        <f>'Salary and Rating'!D190</f>
        <v>0</v>
      </c>
      <c r="D190" s="5">
        <f>'Salary and Rating'!E190</f>
        <v>0</v>
      </c>
      <c r="E190" s="5">
        <f>'Salary and Rating'!F190</f>
        <v>0</v>
      </c>
      <c r="F190" s="1">
        <f>'Salary and Rating'!J190</f>
        <v>0</v>
      </c>
      <c r="G190" s="1">
        <f>'Salary and Rating'!K190</f>
        <v>0</v>
      </c>
      <c r="H190" s="1">
        <f>'Salary and Rating'!L190</f>
        <v>0</v>
      </c>
      <c r="I190" s="13">
        <f>IF('2012-2013'!D189=0,0,'2012-2013'!C189)</f>
        <v>0</v>
      </c>
      <c r="J190" s="13">
        <f>IF('2013-2014'!D189=0,0,'2012-2013'!AD189)</f>
        <v>0</v>
      </c>
      <c r="K190" s="13">
        <f>IF('2014-2015'!D189=0,0,'2013-2014'!AD189)</f>
        <v>0</v>
      </c>
      <c r="L190" s="13">
        <f>IF('2014-2015'!E189=0,0,'2014-2015'!AD189)</f>
        <v>0</v>
      </c>
      <c r="M190" s="13">
        <f>IF('2012-2013'!D189=0,0,'2012-2013'!C189)</f>
        <v>0</v>
      </c>
      <c r="N190" s="13">
        <f>IF('2013-2014'!D189=0,0,'2012-2013'!AE189)</f>
        <v>0</v>
      </c>
      <c r="O190" s="13">
        <f>IF('2014-2015'!D189=0,0,'2013-2014'!AE189)</f>
        <v>0</v>
      </c>
      <c r="P190" s="13">
        <f>IF('2014-2015'!E189=0,0,'2014-2015'!AE189)</f>
        <v>0</v>
      </c>
    </row>
    <row r="191" spans="1:16" x14ac:dyDescent="0.25">
      <c r="A191" s="1">
        <f>'Salary and Rating'!A191</f>
        <v>0</v>
      </c>
      <c r="B191" s="5">
        <f>'Salary and Rating'!B191</f>
        <v>0</v>
      </c>
      <c r="C191" s="5">
        <f>'Salary and Rating'!D191</f>
        <v>0</v>
      </c>
      <c r="D191" s="5">
        <f>'Salary and Rating'!E191</f>
        <v>0</v>
      </c>
      <c r="E191" s="5">
        <f>'Salary and Rating'!F191</f>
        <v>0</v>
      </c>
      <c r="F191" s="1">
        <f>'Salary and Rating'!J191</f>
        <v>0</v>
      </c>
      <c r="G191" s="1">
        <f>'Salary and Rating'!K191</f>
        <v>0</v>
      </c>
      <c r="H191" s="1">
        <f>'Salary and Rating'!L191</f>
        <v>0</v>
      </c>
      <c r="I191" s="13">
        <f>IF('2012-2013'!D190=0,0,'2012-2013'!C190)</f>
        <v>0</v>
      </c>
      <c r="J191" s="13">
        <f>IF('2013-2014'!D190=0,0,'2012-2013'!AD190)</f>
        <v>0</v>
      </c>
      <c r="K191" s="13">
        <f>IF('2014-2015'!D190=0,0,'2013-2014'!AD190)</f>
        <v>0</v>
      </c>
      <c r="L191" s="13">
        <f>IF('2014-2015'!E190=0,0,'2014-2015'!AD190)</f>
        <v>0</v>
      </c>
      <c r="M191" s="13">
        <f>IF('2012-2013'!D190=0,0,'2012-2013'!C190)</f>
        <v>0</v>
      </c>
      <c r="N191" s="13">
        <f>IF('2013-2014'!D190=0,0,'2012-2013'!AE190)</f>
        <v>0</v>
      </c>
      <c r="O191" s="13">
        <f>IF('2014-2015'!D190=0,0,'2013-2014'!AE190)</f>
        <v>0</v>
      </c>
      <c r="P191" s="13">
        <f>IF('2014-2015'!E190=0,0,'2014-2015'!AE190)</f>
        <v>0</v>
      </c>
    </row>
    <row r="192" spans="1:16" x14ac:dyDescent="0.25">
      <c r="A192" s="1">
        <f>'Salary and Rating'!A192</f>
        <v>0</v>
      </c>
      <c r="B192" s="5">
        <f>'Salary and Rating'!B192</f>
        <v>0</v>
      </c>
      <c r="C192" s="5">
        <f>'Salary and Rating'!D192</f>
        <v>0</v>
      </c>
      <c r="D192" s="5">
        <f>'Salary and Rating'!E192</f>
        <v>0</v>
      </c>
      <c r="E192" s="5">
        <f>'Salary and Rating'!F192</f>
        <v>0</v>
      </c>
      <c r="F192" s="1">
        <f>'Salary and Rating'!J192</f>
        <v>0</v>
      </c>
      <c r="G192" s="1">
        <f>'Salary and Rating'!K192</f>
        <v>0</v>
      </c>
      <c r="H192" s="1">
        <f>'Salary and Rating'!L192</f>
        <v>0</v>
      </c>
      <c r="I192" s="13">
        <f>IF('2012-2013'!D191=0,0,'2012-2013'!C191)</f>
        <v>0</v>
      </c>
      <c r="J192" s="13">
        <f>IF('2013-2014'!D191=0,0,'2012-2013'!AD191)</f>
        <v>0</v>
      </c>
      <c r="K192" s="13">
        <f>IF('2014-2015'!D191=0,0,'2013-2014'!AD191)</f>
        <v>0</v>
      </c>
      <c r="L192" s="13">
        <f>IF('2014-2015'!E191=0,0,'2014-2015'!AD191)</f>
        <v>0</v>
      </c>
      <c r="M192" s="13">
        <f>IF('2012-2013'!D191=0,0,'2012-2013'!C191)</f>
        <v>0</v>
      </c>
      <c r="N192" s="13">
        <f>IF('2013-2014'!D191=0,0,'2012-2013'!AE191)</f>
        <v>0</v>
      </c>
      <c r="O192" s="13">
        <f>IF('2014-2015'!D191=0,0,'2013-2014'!AE191)</f>
        <v>0</v>
      </c>
      <c r="P192" s="13">
        <f>IF('2014-2015'!E191=0,0,'2014-2015'!AE191)</f>
        <v>0</v>
      </c>
    </row>
    <row r="193" spans="1:16" x14ac:dyDescent="0.25">
      <c r="A193" s="1">
        <f>'Salary and Rating'!A193</f>
        <v>0</v>
      </c>
      <c r="B193" s="5">
        <f>'Salary and Rating'!B193</f>
        <v>0</v>
      </c>
      <c r="C193" s="5">
        <f>'Salary and Rating'!D193</f>
        <v>0</v>
      </c>
      <c r="D193" s="5">
        <f>'Salary and Rating'!E193</f>
        <v>0</v>
      </c>
      <c r="E193" s="5">
        <f>'Salary and Rating'!F193</f>
        <v>0</v>
      </c>
      <c r="F193" s="1">
        <f>'Salary and Rating'!J193</f>
        <v>0</v>
      </c>
      <c r="G193" s="1">
        <f>'Salary and Rating'!K193</f>
        <v>0</v>
      </c>
      <c r="H193" s="1">
        <f>'Salary and Rating'!L193</f>
        <v>0</v>
      </c>
      <c r="I193" s="13">
        <f>IF('2012-2013'!D192=0,0,'2012-2013'!C192)</f>
        <v>0</v>
      </c>
      <c r="J193" s="13">
        <f>IF('2013-2014'!D192=0,0,'2012-2013'!AD192)</f>
        <v>0</v>
      </c>
      <c r="K193" s="13">
        <f>IF('2014-2015'!D192=0,0,'2013-2014'!AD192)</f>
        <v>0</v>
      </c>
      <c r="L193" s="13">
        <f>IF('2014-2015'!E192=0,0,'2014-2015'!AD192)</f>
        <v>0</v>
      </c>
      <c r="M193" s="13">
        <f>IF('2012-2013'!D192=0,0,'2012-2013'!C192)</f>
        <v>0</v>
      </c>
      <c r="N193" s="13">
        <f>IF('2013-2014'!D192=0,0,'2012-2013'!AE192)</f>
        <v>0</v>
      </c>
      <c r="O193" s="13">
        <f>IF('2014-2015'!D192=0,0,'2013-2014'!AE192)</f>
        <v>0</v>
      </c>
      <c r="P193" s="13">
        <f>IF('2014-2015'!E192=0,0,'2014-2015'!AE192)</f>
        <v>0</v>
      </c>
    </row>
    <row r="194" spans="1:16" x14ac:dyDescent="0.25">
      <c r="A194" s="1">
        <f>'Salary and Rating'!A194</f>
        <v>0</v>
      </c>
      <c r="B194" s="5">
        <f>'Salary and Rating'!B194</f>
        <v>0</v>
      </c>
      <c r="C194" s="5">
        <f>'Salary and Rating'!D194</f>
        <v>0</v>
      </c>
      <c r="D194" s="5">
        <f>'Salary and Rating'!E194</f>
        <v>0</v>
      </c>
      <c r="E194" s="5">
        <f>'Salary and Rating'!F194</f>
        <v>0</v>
      </c>
      <c r="F194" s="1">
        <f>'Salary and Rating'!J194</f>
        <v>0</v>
      </c>
      <c r="G194" s="1">
        <f>'Salary and Rating'!K194</f>
        <v>0</v>
      </c>
      <c r="H194" s="1">
        <f>'Salary and Rating'!L194</f>
        <v>0</v>
      </c>
      <c r="I194" s="13">
        <f>IF('2012-2013'!D193=0,0,'2012-2013'!C193)</f>
        <v>0</v>
      </c>
      <c r="J194" s="13">
        <f>IF('2013-2014'!D193=0,0,'2012-2013'!AD193)</f>
        <v>0</v>
      </c>
      <c r="K194" s="13">
        <f>IF('2014-2015'!D193=0,0,'2013-2014'!AD193)</f>
        <v>0</v>
      </c>
      <c r="L194" s="13">
        <f>IF('2014-2015'!E193=0,0,'2014-2015'!AD193)</f>
        <v>0</v>
      </c>
      <c r="M194" s="13">
        <f>IF('2012-2013'!D193=0,0,'2012-2013'!C193)</f>
        <v>0</v>
      </c>
      <c r="N194" s="13">
        <f>IF('2013-2014'!D193=0,0,'2012-2013'!AE193)</f>
        <v>0</v>
      </c>
      <c r="O194" s="13">
        <f>IF('2014-2015'!D193=0,0,'2013-2014'!AE193)</f>
        <v>0</v>
      </c>
      <c r="P194" s="13">
        <f>IF('2014-2015'!E193=0,0,'2014-2015'!AE193)</f>
        <v>0</v>
      </c>
    </row>
    <row r="195" spans="1:16" x14ac:dyDescent="0.25">
      <c r="A195" s="1">
        <f>'Salary and Rating'!A195</f>
        <v>0</v>
      </c>
      <c r="B195" s="5">
        <f>'Salary and Rating'!B195</f>
        <v>0</v>
      </c>
      <c r="C195" s="5">
        <f>'Salary and Rating'!D195</f>
        <v>0</v>
      </c>
      <c r="D195" s="5">
        <f>'Salary and Rating'!E195</f>
        <v>0</v>
      </c>
      <c r="E195" s="5">
        <f>'Salary and Rating'!F195</f>
        <v>0</v>
      </c>
      <c r="F195" s="1">
        <f>'Salary and Rating'!J195</f>
        <v>0</v>
      </c>
      <c r="G195" s="1">
        <f>'Salary and Rating'!K195</f>
        <v>0</v>
      </c>
      <c r="H195" s="1">
        <f>'Salary and Rating'!L195</f>
        <v>0</v>
      </c>
      <c r="I195" s="13">
        <f>IF('2012-2013'!D194=0,0,'2012-2013'!C194)</f>
        <v>0</v>
      </c>
      <c r="J195" s="13">
        <f>IF('2013-2014'!D194=0,0,'2012-2013'!AD194)</f>
        <v>0</v>
      </c>
      <c r="K195" s="13">
        <f>IF('2014-2015'!D194=0,0,'2013-2014'!AD194)</f>
        <v>0</v>
      </c>
      <c r="L195" s="13">
        <f>IF('2014-2015'!E194=0,0,'2014-2015'!AD194)</f>
        <v>0</v>
      </c>
      <c r="M195" s="13">
        <f>IF('2012-2013'!D194=0,0,'2012-2013'!C194)</f>
        <v>0</v>
      </c>
      <c r="N195" s="13">
        <f>IF('2013-2014'!D194=0,0,'2012-2013'!AE194)</f>
        <v>0</v>
      </c>
      <c r="O195" s="13">
        <f>IF('2014-2015'!D194=0,0,'2013-2014'!AE194)</f>
        <v>0</v>
      </c>
      <c r="P195" s="13">
        <f>IF('2014-2015'!E194=0,0,'2014-2015'!AE194)</f>
        <v>0</v>
      </c>
    </row>
    <row r="196" spans="1:16" x14ac:dyDescent="0.25">
      <c r="A196" s="1">
        <f>'Salary and Rating'!A196</f>
        <v>0</v>
      </c>
      <c r="B196" s="5">
        <f>'Salary and Rating'!B196</f>
        <v>0</v>
      </c>
      <c r="C196" s="5">
        <f>'Salary and Rating'!D196</f>
        <v>0</v>
      </c>
      <c r="D196" s="5">
        <f>'Salary and Rating'!E196</f>
        <v>0</v>
      </c>
      <c r="E196" s="5">
        <f>'Salary and Rating'!F196</f>
        <v>0</v>
      </c>
      <c r="F196" s="1">
        <f>'Salary and Rating'!J196</f>
        <v>0</v>
      </c>
      <c r="G196" s="1">
        <f>'Salary and Rating'!K196</f>
        <v>0</v>
      </c>
      <c r="H196" s="1">
        <f>'Salary and Rating'!L196</f>
        <v>0</v>
      </c>
      <c r="I196" s="13">
        <f>IF('2012-2013'!D195=0,0,'2012-2013'!C195)</f>
        <v>0</v>
      </c>
      <c r="J196" s="13">
        <f>IF('2013-2014'!D195=0,0,'2012-2013'!AD195)</f>
        <v>0</v>
      </c>
      <c r="K196" s="13">
        <f>IF('2014-2015'!D195=0,0,'2013-2014'!AD195)</f>
        <v>0</v>
      </c>
      <c r="L196" s="13">
        <f>IF('2014-2015'!E195=0,0,'2014-2015'!AD195)</f>
        <v>0</v>
      </c>
      <c r="M196" s="13">
        <f>IF('2012-2013'!D195=0,0,'2012-2013'!C195)</f>
        <v>0</v>
      </c>
      <c r="N196" s="13">
        <f>IF('2013-2014'!D195=0,0,'2012-2013'!AE195)</f>
        <v>0</v>
      </c>
      <c r="O196" s="13">
        <f>IF('2014-2015'!D195=0,0,'2013-2014'!AE195)</f>
        <v>0</v>
      </c>
      <c r="P196" s="13">
        <f>IF('2014-2015'!E195=0,0,'2014-2015'!AE195)</f>
        <v>0</v>
      </c>
    </row>
    <row r="197" spans="1:16" x14ac:dyDescent="0.25">
      <c r="A197" s="1">
        <f>'Salary and Rating'!A197</f>
        <v>0</v>
      </c>
      <c r="B197" s="5">
        <f>'Salary and Rating'!B197</f>
        <v>0</v>
      </c>
      <c r="C197" s="5">
        <f>'Salary and Rating'!D197</f>
        <v>0</v>
      </c>
      <c r="D197" s="5">
        <f>'Salary and Rating'!E197</f>
        <v>0</v>
      </c>
      <c r="E197" s="5">
        <f>'Salary and Rating'!F197</f>
        <v>0</v>
      </c>
      <c r="F197" s="1">
        <f>'Salary and Rating'!J197</f>
        <v>0</v>
      </c>
      <c r="G197" s="1">
        <f>'Salary and Rating'!K197</f>
        <v>0</v>
      </c>
      <c r="H197" s="1">
        <f>'Salary and Rating'!L197</f>
        <v>0</v>
      </c>
      <c r="I197" s="13">
        <f>IF('2012-2013'!D196=0,0,'2012-2013'!C196)</f>
        <v>0</v>
      </c>
      <c r="J197" s="13">
        <f>IF('2013-2014'!D196=0,0,'2012-2013'!AD196)</f>
        <v>0</v>
      </c>
      <c r="K197" s="13">
        <f>IF('2014-2015'!D196=0,0,'2013-2014'!AD196)</f>
        <v>0</v>
      </c>
      <c r="L197" s="13">
        <f>IF('2014-2015'!E196=0,0,'2014-2015'!AD196)</f>
        <v>0</v>
      </c>
      <c r="M197" s="13">
        <f>IF('2012-2013'!D196=0,0,'2012-2013'!C196)</f>
        <v>0</v>
      </c>
      <c r="N197" s="13">
        <f>IF('2013-2014'!D196=0,0,'2012-2013'!AE196)</f>
        <v>0</v>
      </c>
      <c r="O197" s="13">
        <f>IF('2014-2015'!D196=0,0,'2013-2014'!AE196)</f>
        <v>0</v>
      </c>
      <c r="P197" s="13">
        <f>IF('2014-2015'!E196=0,0,'2014-2015'!AE196)</f>
        <v>0</v>
      </c>
    </row>
    <row r="198" spans="1:16" x14ac:dyDescent="0.25">
      <c r="A198" s="1">
        <f>'Salary and Rating'!A198</f>
        <v>0</v>
      </c>
      <c r="B198" s="5">
        <f>'Salary and Rating'!B198</f>
        <v>0</v>
      </c>
      <c r="C198" s="5">
        <f>'Salary and Rating'!D198</f>
        <v>0</v>
      </c>
      <c r="D198" s="5">
        <f>'Salary and Rating'!E198</f>
        <v>0</v>
      </c>
      <c r="E198" s="5">
        <f>'Salary and Rating'!F198</f>
        <v>0</v>
      </c>
      <c r="F198" s="1">
        <f>'Salary and Rating'!J198</f>
        <v>0</v>
      </c>
      <c r="G198" s="1">
        <f>'Salary and Rating'!K198</f>
        <v>0</v>
      </c>
      <c r="H198" s="1">
        <f>'Salary and Rating'!L198</f>
        <v>0</v>
      </c>
      <c r="I198" s="13">
        <f>IF('2012-2013'!D197=0,0,'2012-2013'!C197)</f>
        <v>0</v>
      </c>
      <c r="J198" s="13">
        <f>IF('2013-2014'!D197=0,0,'2012-2013'!AD197)</f>
        <v>0</v>
      </c>
      <c r="K198" s="13">
        <f>IF('2014-2015'!D197=0,0,'2013-2014'!AD197)</f>
        <v>0</v>
      </c>
      <c r="L198" s="13">
        <f>IF('2014-2015'!E197=0,0,'2014-2015'!AD197)</f>
        <v>0</v>
      </c>
      <c r="M198" s="13">
        <f>IF('2012-2013'!D197=0,0,'2012-2013'!C197)</f>
        <v>0</v>
      </c>
      <c r="N198" s="13">
        <f>IF('2013-2014'!D197=0,0,'2012-2013'!AE197)</f>
        <v>0</v>
      </c>
      <c r="O198" s="13">
        <f>IF('2014-2015'!D197=0,0,'2013-2014'!AE197)</f>
        <v>0</v>
      </c>
      <c r="P198" s="13">
        <f>IF('2014-2015'!E197=0,0,'2014-2015'!AE197)</f>
        <v>0</v>
      </c>
    </row>
    <row r="199" spans="1:16" x14ac:dyDescent="0.25">
      <c r="A199" s="1">
        <f>'Salary and Rating'!A199</f>
        <v>0</v>
      </c>
      <c r="B199" s="5">
        <f>'Salary and Rating'!B199</f>
        <v>0</v>
      </c>
      <c r="C199" s="5">
        <f>'Salary and Rating'!D199</f>
        <v>0</v>
      </c>
      <c r="D199" s="5">
        <f>'Salary and Rating'!E199</f>
        <v>0</v>
      </c>
      <c r="E199" s="5">
        <f>'Salary and Rating'!F199</f>
        <v>0</v>
      </c>
      <c r="F199" s="1">
        <f>'Salary and Rating'!J199</f>
        <v>0</v>
      </c>
      <c r="G199" s="1">
        <f>'Salary and Rating'!K199</f>
        <v>0</v>
      </c>
      <c r="H199" s="1">
        <f>'Salary and Rating'!L199</f>
        <v>0</v>
      </c>
      <c r="I199" s="13">
        <f>IF('2012-2013'!D198=0,0,'2012-2013'!C198)</f>
        <v>0</v>
      </c>
      <c r="J199" s="13">
        <f>IF('2013-2014'!D198=0,0,'2012-2013'!AD198)</f>
        <v>0</v>
      </c>
      <c r="K199" s="13">
        <f>IF('2014-2015'!D198=0,0,'2013-2014'!AD198)</f>
        <v>0</v>
      </c>
      <c r="L199" s="13">
        <f>IF('2014-2015'!E198=0,0,'2014-2015'!AD198)</f>
        <v>0</v>
      </c>
      <c r="M199" s="13">
        <f>IF('2012-2013'!D198=0,0,'2012-2013'!C198)</f>
        <v>0</v>
      </c>
      <c r="N199" s="13">
        <f>IF('2013-2014'!D198=0,0,'2012-2013'!AE198)</f>
        <v>0</v>
      </c>
      <c r="O199" s="13">
        <f>IF('2014-2015'!D198=0,0,'2013-2014'!AE198)</f>
        <v>0</v>
      </c>
      <c r="P199" s="13">
        <f>IF('2014-2015'!E198=0,0,'2014-2015'!AE198)</f>
        <v>0</v>
      </c>
    </row>
    <row r="200" spans="1:16" x14ac:dyDescent="0.25">
      <c r="A200" s="1">
        <f>'Salary and Rating'!A200</f>
        <v>0</v>
      </c>
      <c r="B200" s="5">
        <f>'Salary and Rating'!B200</f>
        <v>0</v>
      </c>
      <c r="C200" s="5">
        <f>'Salary and Rating'!D200</f>
        <v>0</v>
      </c>
      <c r="D200" s="5">
        <f>'Salary and Rating'!E200</f>
        <v>0</v>
      </c>
      <c r="E200" s="5">
        <f>'Salary and Rating'!F200</f>
        <v>0</v>
      </c>
      <c r="F200" s="1">
        <f>'Salary and Rating'!J200</f>
        <v>0</v>
      </c>
      <c r="G200" s="1">
        <f>'Salary and Rating'!K200</f>
        <v>0</v>
      </c>
      <c r="H200" s="1">
        <f>'Salary and Rating'!L200</f>
        <v>0</v>
      </c>
      <c r="I200" s="13">
        <f>IF('2012-2013'!D199=0,0,'2012-2013'!C199)</f>
        <v>0</v>
      </c>
      <c r="J200" s="13">
        <f>IF('2013-2014'!D199=0,0,'2012-2013'!AD199)</f>
        <v>0</v>
      </c>
      <c r="K200" s="13">
        <f>IF('2014-2015'!D199=0,0,'2013-2014'!AD199)</f>
        <v>0</v>
      </c>
      <c r="L200" s="13">
        <f>IF('2014-2015'!E199=0,0,'2014-2015'!AD199)</f>
        <v>0</v>
      </c>
      <c r="M200" s="13">
        <f>IF('2012-2013'!D199=0,0,'2012-2013'!C199)</f>
        <v>0</v>
      </c>
      <c r="N200" s="13">
        <f>IF('2013-2014'!D199=0,0,'2012-2013'!AE199)</f>
        <v>0</v>
      </c>
      <c r="O200" s="13">
        <f>IF('2014-2015'!D199=0,0,'2013-2014'!AE199)</f>
        <v>0</v>
      </c>
      <c r="P200" s="13">
        <f>IF('2014-2015'!E199=0,0,'2014-2015'!AE199)</f>
        <v>0</v>
      </c>
    </row>
    <row r="201" spans="1:16" x14ac:dyDescent="0.25">
      <c r="A201" s="1">
        <f>'Salary and Rating'!A201</f>
        <v>0</v>
      </c>
      <c r="B201" s="5">
        <f>'Salary and Rating'!B201</f>
        <v>0</v>
      </c>
      <c r="C201" s="5">
        <f>'Salary and Rating'!D201</f>
        <v>0</v>
      </c>
      <c r="D201" s="5">
        <f>'Salary and Rating'!E201</f>
        <v>0</v>
      </c>
      <c r="E201" s="5">
        <f>'Salary and Rating'!F201</f>
        <v>0</v>
      </c>
      <c r="F201" s="1">
        <f>'Salary and Rating'!J201</f>
        <v>0</v>
      </c>
      <c r="G201" s="1">
        <f>'Salary and Rating'!K201</f>
        <v>0</v>
      </c>
      <c r="H201" s="1">
        <f>'Salary and Rating'!L201</f>
        <v>0</v>
      </c>
      <c r="I201" s="13">
        <f>IF('2012-2013'!D200=0,0,'2012-2013'!C200)</f>
        <v>0</v>
      </c>
      <c r="J201" s="13">
        <f>IF('2013-2014'!D200=0,0,'2012-2013'!AD200)</f>
        <v>0</v>
      </c>
      <c r="K201" s="13">
        <f>IF('2014-2015'!D200=0,0,'2013-2014'!AD200)</f>
        <v>0</v>
      </c>
      <c r="L201" s="13">
        <f>IF('2014-2015'!E200=0,0,'2014-2015'!AD200)</f>
        <v>0</v>
      </c>
      <c r="M201" s="13">
        <f>IF('2012-2013'!D200=0,0,'2012-2013'!C200)</f>
        <v>0</v>
      </c>
      <c r="N201" s="13">
        <f>IF('2013-2014'!D200=0,0,'2012-2013'!AE200)</f>
        <v>0</v>
      </c>
      <c r="O201" s="13">
        <f>IF('2014-2015'!D200=0,0,'2013-2014'!AE200)</f>
        <v>0</v>
      </c>
      <c r="P201" s="13">
        <f>IF('2014-2015'!E200=0,0,'2014-2015'!AE200)</f>
        <v>0</v>
      </c>
    </row>
    <row r="202" spans="1:16" x14ac:dyDescent="0.25">
      <c r="A202" s="1">
        <f>'Salary and Rating'!A202</f>
        <v>0</v>
      </c>
      <c r="B202" s="5">
        <f>'Salary and Rating'!B202</f>
        <v>0</v>
      </c>
      <c r="C202" s="5">
        <f>'Salary and Rating'!D202</f>
        <v>0</v>
      </c>
      <c r="D202" s="5">
        <f>'Salary and Rating'!E202</f>
        <v>0</v>
      </c>
      <c r="E202" s="5">
        <f>'Salary and Rating'!F202</f>
        <v>0</v>
      </c>
      <c r="F202" s="1">
        <f>'Salary and Rating'!J202</f>
        <v>0</v>
      </c>
      <c r="G202" s="1">
        <f>'Salary and Rating'!K202</f>
        <v>0</v>
      </c>
      <c r="H202" s="1">
        <f>'Salary and Rating'!L202</f>
        <v>0</v>
      </c>
      <c r="I202" s="13">
        <f>IF('2012-2013'!D201=0,0,'2012-2013'!C201)</f>
        <v>0</v>
      </c>
      <c r="J202" s="13">
        <f>IF('2013-2014'!D201=0,0,'2012-2013'!AD201)</f>
        <v>0</v>
      </c>
      <c r="K202" s="13">
        <f>IF('2014-2015'!D201=0,0,'2013-2014'!AD201)</f>
        <v>0</v>
      </c>
      <c r="L202" s="13">
        <f>IF('2014-2015'!E201=0,0,'2014-2015'!AD201)</f>
        <v>0</v>
      </c>
      <c r="M202" s="13">
        <f>IF('2012-2013'!D201=0,0,'2012-2013'!C201)</f>
        <v>0</v>
      </c>
      <c r="N202" s="13">
        <f>IF('2013-2014'!D201=0,0,'2012-2013'!AE201)</f>
        <v>0</v>
      </c>
      <c r="O202" s="13">
        <f>IF('2014-2015'!D201=0,0,'2013-2014'!AE201)</f>
        <v>0</v>
      </c>
      <c r="P202" s="13">
        <f>IF('2014-2015'!E201=0,0,'2014-2015'!AE201)</f>
        <v>0</v>
      </c>
    </row>
    <row r="203" spans="1:16" x14ac:dyDescent="0.25">
      <c r="A203" s="1">
        <f>'Salary and Rating'!A203</f>
        <v>0</v>
      </c>
      <c r="B203" s="5">
        <f>'Salary and Rating'!B203</f>
        <v>0</v>
      </c>
      <c r="C203" s="5">
        <f>'Salary and Rating'!D203</f>
        <v>0</v>
      </c>
      <c r="D203" s="5">
        <f>'Salary and Rating'!E203</f>
        <v>0</v>
      </c>
      <c r="E203" s="5">
        <f>'Salary and Rating'!F203</f>
        <v>0</v>
      </c>
      <c r="F203" s="1">
        <f>'Salary and Rating'!J203</f>
        <v>0</v>
      </c>
      <c r="G203" s="1">
        <f>'Salary and Rating'!K203</f>
        <v>0</v>
      </c>
      <c r="H203" s="1">
        <f>'Salary and Rating'!L203</f>
        <v>0</v>
      </c>
      <c r="I203" s="13">
        <f>IF('2012-2013'!D202=0,0,'2012-2013'!C202)</f>
        <v>0</v>
      </c>
      <c r="J203" s="13">
        <f>IF('2013-2014'!D202=0,0,'2012-2013'!AD202)</f>
        <v>0</v>
      </c>
      <c r="K203" s="13">
        <f>IF('2014-2015'!D202=0,0,'2013-2014'!AD202)</f>
        <v>0</v>
      </c>
      <c r="L203" s="13">
        <f>IF('2014-2015'!E202=0,0,'2014-2015'!AD202)</f>
        <v>0</v>
      </c>
      <c r="M203" s="13">
        <f>IF('2012-2013'!D202=0,0,'2012-2013'!C202)</f>
        <v>0</v>
      </c>
      <c r="N203" s="13">
        <f>IF('2013-2014'!D202=0,0,'2012-2013'!AE202)</f>
        <v>0</v>
      </c>
      <c r="O203" s="13">
        <f>IF('2014-2015'!D202=0,0,'2013-2014'!AE202)</f>
        <v>0</v>
      </c>
      <c r="P203" s="13">
        <f>IF('2014-2015'!E202=0,0,'2014-2015'!AE202)</f>
        <v>0</v>
      </c>
    </row>
    <row r="204" spans="1:16" x14ac:dyDescent="0.25">
      <c r="A204" s="1">
        <f>'Salary and Rating'!A204</f>
        <v>0</v>
      </c>
      <c r="B204" s="5">
        <f>'Salary and Rating'!B204</f>
        <v>0</v>
      </c>
      <c r="C204" s="5">
        <f>'Salary and Rating'!D204</f>
        <v>0</v>
      </c>
      <c r="D204" s="5">
        <f>'Salary and Rating'!E204</f>
        <v>0</v>
      </c>
      <c r="E204" s="5">
        <f>'Salary and Rating'!F204</f>
        <v>0</v>
      </c>
      <c r="F204" s="1">
        <f>'Salary and Rating'!J204</f>
        <v>0</v>
      </c>
      <c r="G204" s="1">
        <f>'Salary and Rating'!K204</f>
        <v>0</v>
      </c>
      <c r="H204" s="1">
        <f>'Salary and Rating'!L204</f>
        <v>0</v>
      </c>
      <c r="I204" s="13">
        <f>IF('2012-2013'!D203=0,0,'2012-2013'!C203)</f>
        <v>0</v>
      </c>
      <c r="J204" s="13">
        <f>IF('2013-2014'!D203=0,0,'2012-2013'!AD203)</f>
        <v>0</v>
      </c>
      <c r="K204" s="13">
        <f>IF('2014-2015'!D203=0,0,'2013-2014'!AD203)</f>
        <v>0</v>
      </c>
      <c r="L204" s="13">
        <f>IF('2014-2015'!E203=0,0,'2014-2015'!AD203)</f>
        <v>0</v>
      </c>
      <c r="M204" s="13">
        <f>IF('2012-2013'!D203=0,0,'2012-2013'!C203)</f>
        <v>0</v>
      </c>
      <c r="N204" s="13">
        <f>IF('2013-2014'!D203=0,0,'2012-2013'!AE203)</f>
        <v>0</v>
      </c>
      <c r="O204" s="13">
        <f>IF('2014-2015'!D203=0,0,'2013-2014'!AE203)</f>
        <v>0</v>
      </c>
      <c r="P204" s="13">
        <f>IF('2014-2015'!E203=0,0,'2014-2015'!AE203)</f>
        <v>0</v>
      </c>
    </row>
    <row r="205" spans="1:16" x14ac:dyDescent="0.25">
      <c r="A205" s="1">
        <f>'Salary and Rating'!A205</f>
        <v>0</v>
      </c>
      <c r="B205" s="5">
        <f>'Salary and Rating'!B205</f>
        <v>0</v>
      </c>
      <c r="C205" s="5">
        <f>'Salary and Rating'!D205</f>
        <v>0</v>
      </c>
      <c r="D205" s="5">
        <f>'Salary and Rating'!E205</f>
        <v>0</v>
      </c>
      <c r="E205" s="5">
        <f>'Salary and Rating'!F205</f>
        <v>0</v>
      </c>
      <c r="F205" s="1">
        <f>'Salary and Rating'!J205</f>
        <v>0</v>
      </c>
      <c r="G205" s="1">
        <f>'Salary and Rating'!K205</f>
        <v>0</v>
      </c>
      <c r="H205" s="1">
        <f>'Salary and Rating'!L205</f>
        <v>0</v>
      </c>
      <c r="I205" s="13">
        <f>IF('2012-2013'!D204=0,0,'2012-2013'!C204)</f>
        <v>0</v>
      </c>
      <c r="J205" s="13">
        <f>IF('2013-2014'!D204=0,0,'2012-2013'!AD204)</f>
        <v>0</v>
      </c>
      <c r="K205" s="13">
        <f>IF('2014-2015'!D204=0,0,'2013-2014'!AD204)</f>
        <v>0</v>
      </c>
      <c r="L205" s="13">
        <f>IF('2014-2015'!E204=0,0,'2014-2015'!AD204)</f>
        <v>0</v>
      </c>
      <c r="M205" s="13">
        <f>IF('2012-2013'!D204=0,0,'2012-2013'!C204)</f>
        <v>0</v>
      </c>
      <c r="N205" s="13">
        <f>IF('2013-2014'!D204=0,0,'2012-2013'!AE204)</f>
        <v>0</v>
      </c>
      <c r="O205" s="13">
        <f>IF('2014-2015'!D204=0,0,'2013-2014'!AE204)</f>
        <v>0</v>
      </c>
      <c r="P205" s="13">
        <f>IF('2014-2015'!E204=0,0,'2014-2015'!AE204)</f>
        <v>0</v>
      </c>
    </row>
    <row r="206" spans="1:16" x14ac:dyDescent="0.25">
      <c r="A206" s="1">
        <f>'Salary and Rating'!A206</f>
        <v>0</v>
      </c>
      <c r="B206" s="5">
        <f>'Salary and Rating'!B206</f>
        <v>0</v>
      </c>
      <c r="C206" s="5">
        <f>'Salary and Rating'!D206</f>
        <v>0</v>
      </c>
      <c r="D206" s="5">
        <f>'Salary and Rating'!E206</f>
        <v>0</v>
      </c>
      <c r="E206" s="5">
        <f>'Salary and Rating'!F206</f>
        <v>0</v>
      </c>
      <c r="F206" s="1">
        <f>'Salary and Rating'!J206</f>
        <v>0</v>
      </c>
      <c r="G206" s="1">
        <f>'Salary and Rating'!K206</f>
        <v>0</v>
      </c>
      <c r="H206" s="1">
        <f>'Salary and Rating'!L206</f>
        <v>0</v>
      </c>
      <c r="I206" s="13">
        <f>IF('2012-2013'!D205=0,0,'2012-2013'!C205)</f>
        <v>0</v>
      </c>
      <c r="J206" s="13">
        <f>IF('2013-2014'!D205=0,0,'2012-2013'!AD205)</f>
        <v>0</v>
      </c>
      <c r="K206" s="13">
        <f>IF('2014-2015'!D205=0,0,'2013-2014'!AD205)</f>
        <v>0</v>
      </c>
      <c r="L206" s="13">
        <f>IF('2014-2015'!E205=0,0,'2014-2015'!AD205)</f>
        <v>0</v>
      </c>
      <c r="M206" s="13">
        <f>IF('2012-2013'!D205=0,0,'2012-2013'!C205)</f>
        <v>0</v>
      </c>
      <c r="N206" s="13">
        <f>IF('2013-2014'!D205=0,0,'2012-2013'!AE205)</f>
        <v>0</v>
      </c>
      <c r="O206" s="13">
        <f>IF('2014-2015'!D205=0,0,'2013-2014'!AE205)</f>
        <v>0</v>
      </c>
      <c r="P206" s="13">
        <f>IF('2014-2015'!E205=0,0,'2014-2015'!AE205)</f>
        <v>0</v>
      </c>
    </row>
    <row r="207" spans="1:16" x14ac:dyDescent="0.25">
      <c r="A207" s="1">
        <f>'Salary and Rating'!A207</f>
        <v>0</v>
      </c>
      <c r="B207" s="5">
        <f>'Salary and Rating'!B207</f>
        <v>0</v>
      </c>
      <c r="C207" s="5">
        <f>'Salary and Rating'!D207</f>
        <v>0</v>
      </c>
      <c r="D207" s="5">
        <f>'Salary and Rating'!E207</f>
        <v>0</v>
      </c>
      <c r="E207" s="5">
        <f>'Salary and Rating'!F207</f>
        <v>0</v>
      </c>
      <c r="F207" s="1">
        <f>'Salary and Rating'!J207</f>
        <v>0</v>
      </c>
      <c r="G207" s="1">
        <f>'Salary and Rating'!K207</f>
        <v>0</v>
      </c>
      <c r="H207" s="1">
        <f>'Salary and Rating'!L207</f>
        <v>0</v>
      </c>
      <c r="I207" s="13">
        <f>IF('2012-2013'!D206=0,0,'2012-2013'!C206)</f>
        <v>0</v>
      </c>
      <c r="J207" s="13">
        <f>IF('2013-2014'!D206=0,0,'2012-2013'!AD206)</f>
        <v>0</v>
      </c>
      <c r="K207" s="13">
        <f>IF('2014-2015'!D206=0,0,'2013-2014'!AD206)</f>
        <v>0</v>
      </c>
      <c r="L207" s="13">
        <f>IF('2014-2015'!E206=0,0,'2014-2015'!AD206)</f>
        <v>0</v>
      </c>
      <c r="M207" s="13">
        <f>IF('2012-2013'!D206=0,0,'2012-2013'!C206)</f>
        <v>0</v>
      </c>
      <c r="N207" s="13">
        <f>IF('2013-2014'!D206=0,0,'2012-2013'!AE206)</f>
        <v>0</v>
      </c>
      <c r="O207" s="13">
        <f>IF('2014-2015'!D206=0,0,'2013-2014'!AE206)</f>
        <v>0</v>
      </c>
      <c r="P207" s="13">
        <f>IF('2014-2015'!E206=0,0,'2014-2015'!AE206)</f>
        <v>0</v>
      </c>
    </row>
    <row r="208" spans="1:16" x14ac:dyDescent="0.25">
      <c r="A208" s="1">
        <f>'Salary and Rating'!A208</f>
        <v>0</v>
      </c>
      <c r="B208" s="5">
        <f>'Salary and Rating'!B208</f>
        <v>0</v>
      </c>
      <c r="C208" s="5">
        <f>'Salary and Rating'!D208</f>
        <v>0</v>
      </c>
      <c r="D208" s="5">
        <f>'Salary and Rating'!E208</f>
        <v>0</v>
      </c>
      <c r="E208" s="5">
        <f>'Salary and Rating'!F208</f>
        <v>0</v>
      </c>
      <c r="F208" s="1">
        <f>'Salary and Rating'!J208</f>
        <v>0</v>
      </c>
      <c r="G208" s="1">
        <f>'Salary and Rating'!K208</f>
        <v>0</v>
      </c>
      <c r="H208" s="1">
        <f>'Salary and Rating'!L208</f>
        <v>0</v>
      </c>
      <c r="I208" s="13">
        <f>IF('2012-2013'!D207=0,0,'2012-2013'!C207)</f>
        <v>0</v>
      </c>
      <c r="J208" s="13">
        <f>IF('2013-2014'!D207=0,0,'2012-2013'!AD207)</f>
        <v>0</v>
      </c>
      <c r="K208" s="13">
        <f>IF('2014-2015'!D207=0,0,'2013-2014'!AD207)</f>
        <v>0</v>
      </c>
      <c r="L208" s="13">
        <f>IF('2014-2015'!E207=0,0,'2014-2015'!AD207)</f>
        <v>0</v>
      </c>
      <c r="M208" s="13">
        <f>IF('2012-2013'!D207=0,0,'2012-2013'!C207)</f>
        <v>0</v>
      </c>
      <c r="N208" s="13">
        <f>IF('2013-2014'!D207=0,0,'2012-2013'!AE207)</f>
        <v>0</v>
      </c>
      <c r="O208" s="13">
        <f>IF('2014-2015'!D207=0,0,'2013-2014'!AE207)</f>
        <v>0</v>
      </c>
      <c r="P208" s="13">
        <f>IF('2014-2015'!E207=0,0,'2014-2015'!AE207)</f>
        <v>0</v>
      </c>
    </row>
    <row r="209" spans="1:16" x14ac:dyDescent="0.25">
      <c r="A209" s="1">
        <f>'Salary and Rating'!A209</f>
        <v>0</v>
      </c>
      <c r="B209" s="5">
        <f>'Salary and Rating'!B209</f>
        <v>0</v>
      </c>
      <c r="C209" s="5">
        <f>'Salary and Rating'!D209</f>
        <v>0</v>
      </c>
      <c r="D209" s="5">
        <f>'Salary and Rating'!E209</f>
        <v>0</v>
      </c>
      <c r="E209" s="5">
        <f>'Salary and Rating'!F209</f>
        <v>0</v>
      </c>
      <c r="F209" s="1">
        <f>'Salary and Rating'!J209</f>
        <v>0</v>
      </c>
      <c r="G209" s="1">
        <f>'Salary and Rating'!K209</f>
        <v>0</v>
      </c>
      <c r="H209" s="1">
        <f>'Salary and Rating'!L209</f>
        <v>0</v>
      </c>
      <c r="I209" s="13">
        <f>IF('2012-2013'!D208=0,0,'2012-2013'!C208)</f>
        <v>0</v>
      </c>
      <c r="J209" s="13">
        <f>IF('2013-2014'!D208=0,0,'2012-2013'!AD208)</f>
        <v>0</v>
      </c>
      <c r="K209" s="13">
        <f>IF('2014-2015'!D208=0,0,'2013-2014'!AD208)</f>
        <v>0</v>
      </c>
      <c r="L209" s="13">
        <f>IF('2014-2015'!E208=0,0,'2014-2015'!AD208)</f>
        <v>0</v>
      </c>
      <c r="M209" s="13">
        <f>IF('2012-2013'!D208=0,0,'2012-2013'!C208)</f>
        <v>0</v>
      </c>
      <c r="N209" s="13">
        <f>IF('2013-2014'!D208=0,0,'2012-2013'!AE208)</f>
        <v>0</v>
      </c>
      <c r="O209" s="13">
        <f>IF('2014-2015'!D208=0,0,'2013-2014'!AE208)</f>
        <v>0</v>
      </c>
      <c r="P209" s="13">
        <f>IF('2014-2015'!E208=0,0,'2014-2015'!AE208)</f>
        <v>0</v>
      </c>
    </row>
    <row r="210" spans="1:16" x14ac:dyDescent="0.25">
      <c r="A210" s="1">
        <f>'Salary and Rating'!A210</f>
        <v>0</v>
      </c>
      <c r="B210" s="5">
        <f>'Salary and Rating'!B210</f>
        <v>0</v>
      </c>
      <c r="C210" s="5">
        <f>'Salary and Rating'!D210</f>
        <v>0</v>
      </c>
      <c r="D210" s="5">
        <f>'Salary and Rating'!E210</f>
        <v>0</v>
      </c>
      <c r="E210" s="5">
        <f>'Salary and Rating'!F210</f>
        <v>0</v>
      </c>
      <c r="F210" s="1">
        <f>'Salary and Rating'!J210</f>
        <v>0</v>
      </c>
      <c r="G210" s="1">
        <f>'Salary and Rating'!K210</f>
        <v>0</v>
      </c>
      <c r="H210" s="1">
        <f>'Salary and Rating'!L210</f>
        <v>0</v>
      </c>
      <c r="I210" s="13">
        <f>IF('2012-2013'!D209=0,0,'2012-2013'!C209)</f>
        <v>0</v>
      </c>
      <c r="J210" s="13">
        <f>IF('2013-2014'!D209=0,0,'2012-2013'!AD209)</f>
        <v>0</v>
      </c>
      <c r="K210" s="13">
        <f>IF('2014-2015'!D209=0,0,'2013-2014'!AD209)</f>
        <v>0</v>
      </c>
      <c r="L210" s="13">
        <f>IF('2014-2015'!E209=0,0,'2014-2015'!AD209)</f>
        <v>0</v>
      </c>
      <c r="M210" s="13">
        <f>IF('2012-2013'!D209=0,0,'2012-2013'!C209)</f>
        <v>0</v>
      </c>
      <c r="N210" s="13">
        <f>IF('2013-2014'!D209=0,0,'2012-2013'!AE209)</f>
        <v>0</v>
      </c>
      <c r="O210" s="13">
        <f>IF('2014-2015'!D209=0,0,'2013-2014'!AE209)</f>
        <v>0</v>
      </c>
      <c r="P210" s="13">
        <f>IF('2014-2015'!E209=0,0,'2014-2015'!AE209)</f>
        <v>0</v>
      </c>
    </row>
    <row r="211" spans="1:16" x14ac:dyDescent="0.25">
      <c r="A211" s="1">
        <f>'Salary and Rating'!A211</f>
        <v>0</v>
      </c>
      <c r="B211" s="5">
        <f>'Salary and Rating'!B211</f>
        <v>0</v>
      </c>
      <c r="C211" s="5">
        <f>'Salary and Rating'!D211</f>
        <v>0</v>
      </c>
      <c r="D211" s="5">
        <f>'Salary and Rating'!E211</f>
        <v>0</v>
      </c>
      <c r="E211" s="5">
        <f>'Salary and Rating'!F211</f>
        <v>0</v>
      </c>
      <c r="F211" s="1">
        <f>'Salary and Rating'!J211</f>
        <v>0</v>
      </c>
      <c r="G211" s="1">
        <f>'Salary and Rating'!K211</f>
        <v>0</v>
      </c>
      <c r="H211" s="1">
        <f>'Salary and Rating'!L211</f>
        <v>0</v>
      </c>
      <c r="I211" s="13">
        <f>IF('2012-2013'!D210=0,0,'2012-2013'!C210)</f>
        <v>0</v>
      </c>
      <c r="J211" s="13">
        <f>IF('2013-2014'!D210=0,0,'2012-2013'!AD210)</f>
        <v>0</v>
      </c>
      <c r="K211" s="13">
        <f>IF('2014-2015'!D210=0,0,'2013-2014'!AD210)</f>
        <v>0</v>
      </c>
      <c r="L211" s="13">
        <f>IF('2014-2015'!E210=0,0,'2014-2015'!AD210)</f>
        <v>0</v>
      </c>
      <c r="M211" s="13">
        <f>IF('2012-2013'!D210=0,0,'2012-2013'!C210)</f>
        <v>0</v>
      </c>
      <c r="N211" s="13">
        <f>IF('2013-2014'!D210=0,0,'2012-2013'!AE210)</f>
        <v>0</v>
      </c>
      <c r="O211" s="13">
        <f>IF('2014-2015'!D210=0,0,'2013-2014'!AE210)</f>
        <v>0</v>
      </c>
      <c r="P211" s="13">
        <f>IF('2014-2015'!E210=0,0,'2014-2015'!AE210)</f>
        <v>0</v>
      </c>
    </row>
    <row r="212" spans="1:16" x14ac:dyDescent="0.25">
      <c r="A212" s="1">
        <f>'Salary and Rating'!A212</f>
        <v>0</v>
      </c>
      <c r="B212" s="5">
        <f>'Salary and Rating'!B212</f>
        <v>0</v>
      </c>
      <c r="C212" s="5">
        <f>'Salary and Rating'!D212</f>
        <v>0</v>
      </c>
      <c r="D212" s="5">
        <f>'Salary and Rating'!E212</f>
        <v>0</v>
      </c>
      <c r="E212" s="5">
        <f>'Salary and Rating'!F212</f>
        <v>0</v>
      </c>
      <c r="F212" s="1">
        <f>'Salary and Rating'!J212</f>
        <v>0</v>
      </c>
      <c r="G212" s="1">
        <f>'Salary and Rating'!K212</f>
        <v>0</v>
      </c>
      <c r="H212" s="1">
        <f>'Salary and Rating'!L212</f>
        <v>0</v>
      </c>
      <c r="I212" s="13">
        <f>IF('2012-2013'!D211=0,0,'2012-2013'!C211)</f>
        <v>0</v>
      </c>
      <c r="J212" s="13">
        <f>IF('2013-2014'!D211=0,0,'2012-2013'!AD211)</f>
        <v>0</v>
      </c>
      <c r="K212" s="13">
        <f>IF('2014-2015'!D211=0,0,'2013-2014'!AD211)</f>
        <v>0</v>
      </c>
      <c r="L212" s="13">
        <f>IF('2014-2015'!E211=0,0,'2014-2015'!AD211)</f>
        <v>0</v>
      </c>
      <c r="M212" s="13">
        <f>IF('2012-2013'!D211=0,0,'2012-2013'!C211)</f>
        <v>0</v>
      </c>
      <c r="N212" s="13">
        <f>IF('2013-2014'!D211=0,0,'2012-2013'!AE211)</f>
        <v>0</v>
      </c>
      <c r="O212" s="13">
        <f>IF('2014-2015'!D211=0,0,'2013-2014'!AE211)</f>
        <v>0</v>
      </c>
      <c r="P212" s="13">
        <f>IF('2014-2015'!E211=0,0,'2014-2015'!AE211)</f>
        <v>0</v>
      </c>
    </row>
    <row r="213" spans="1:16" x14ac:dyDescent="0.25">
      <c r="A213" s="1">
        <f>'Salary and Rating'!A213</f>
        <v>0</v>
      </c>
      <c r="B213" s="5">
        <f>'Salary and Rating'!B213</f>
        <v>0</v>
      </c>
      <c r="C213" s="5">
        <f>'Salary and Rating'!D213</f>
        <v>0</v>
      </c>
      <c r="D213" s="5">
        <f>'Salary and Rating'!E213</f>
        <v>0</v>
      </c>
      <c r="E213" s="5">
        <f>'Salary and Rating'!F213</f>
        <v>0</v>
      </c>
      <c r="F213" s="1">
        <f>'Salary and Rating'!J213</f>
        <v>0</v>
      </c>
      <c r="G213" s="1">
        <f>'Salary and Rating'!K213</f>
        <v>0</v>
      </c>
      <c r="H213" s="1">
        <f>'Salary and Rating'!L213</f>
        <v>0</v>
      </c>
      <c r="I213" s="13">
        <f>IF('2012-2013'!D212=0,0,'2012-2013'!C212)</f>
        <v>0</v>
      </c>
      <c r="J213" s="13">
        <f>IF('2013-2014'!D212=0,0,'2012-2013'!AD212)</f>
        <v>0</v>
      </c>
      <c r="K213" s="13">
        <f>IF('2014-2015'!D212=0,0,'2013-2014'!AD212)</f>
        <v>0</v>
      </c>
      <c r="L213" s="13">
        <f>IF('2014-2015'!E212=0,0,'2014-2015'!AD212)</f>
        <v>0</v>
      </c>
      <c r="M213" s="13">
        <f>IF('2012-2013'!D212=0,0,'2012-2013'!C212)</f>
        <v>0</v>
      </c>
      <c r="N213" s="13">
        <f>IF('2013-2014'!D212=0,0,'2012-2013'!AE212)</f>
        <v>0</v>
      </c>
      <c r="O213" s="13">
        <f>IF('2014-2015'!D212=0,0,'2013-2014'!AE212)</f>
        <v>0</v>
      </c>
      <c r="P213" s="13">
        <f>IF('2014-2015'!E212=0,0,'2014-2015'!AE212)</f>
        <v>0</v>
      </c>
    </row>
    <row r="214" spans="1:16" x14ac:dyDescent="0.25">
      <c r="A214" s="1">
        <f>'Salary and Rating'!A214</f>
        <v>0</v>
      </c>
      <c r="B214" s="5">
        <f>'Salary and Rating'!B214</f>
        <v>0</v>
      </c>
      <c r="C214" s="5">
        <f>'Salary and Rating'!D214</f>
        <v>0</v>
      </c>
      <c r="D214" s="5">
        <f>'Salary and Rating'!E214</f>
        <v>0</v>
      </c>
      <c r="E214" s="5">
        <f>'Salary and Rating'!F214</f>
        <v>0</v>
      </c>
      <c r="F214" s="1">
        <f>'Salary and Rating'!J214</f>
        <v>0</v>
      </c>
      <c r="G214" s="1">
        <f>'Salary and Rating'!K214</f>
        <v>0</v>
      </c>
      <c r="H214" s="1">
        <f>'Salary and Rating'!L214</f>
        <v>0</v>
      </c>
      <c r="I214" s="13">
        <f>IF('2012-2013'!D213=0,0,'2012-2013'!C213)</f>
        <v>0</v>
      </c>
      <c r="J214" s="13">
        <f>IF('2013-2014'!D213=0,0,'2012-2013'!AD213)</f>
        <v>0</v>
      </c>
      <c r="K214" s="13">
        <f>IF('2014-2015'!D213=0,0,'2013-2014'!AD213)</f>
        <v>0</v>
      </c>
      <c r="L214" s="13">
        <f>IF('2014-2015'!E213=0,0,'2014-2015'!AD213)</f>
        <v>0</v>
      </c>
      <c r="M214" s="13">
        <f>IF('2012-2013'!D213=0,0,'2012-2013'!C213)</f>
        <v>0</v>
      </c>
      <c r="N214" s="13">
        <f>IF('2013-2014'!D213=0,0,'2012-2013'!AE213)</f>
        <v>0</v>
      </c>
      <c r="O214" s="13">
        <f>IF('2014-2015'!D213=0,0,'2013-2014'!AE213)</f>
        <v>0</v>
      </c>
      <c r="P214" s="13">
        <f>IF('2014-2015'!E213=0,0,'2014-2015'!AE213)</f>
        <v>0</v>
      </c>
    </row>
    <row r="215" spans="1:16" x14ac:dyDescent="0.25">
      <c r="A215" s="1">
        <f>'Salary and Rating'!A215</f>
        <v>0</v>
      </c>
      <c r="B215" s="5">
        <f>'Salary and Rating'!B215</f>
        <v>0</v>
      </c>
      <c r="C215" s="5">
        <f>'Salary and Rating'!D215</f>
        <v>0</v>
      </c>
      <c r="D215" s="5">
        <f>'Salary and Rating'!E215</f>
        <v>0</v>
      </c>
      <c r="E215" s="5">
        <f>'Salary and Rating'!F215</f>
        <v>0</v>
      </c>
      <c r="F215" s="1">
        <f>'Salary and Rating'!J215</f>
        <v>0</v>
      </c>
      <c r="G215" s="1">
        <f>'Salary and Rating'!K215</f>
        <v>0</v>
      </c>
      <c r="H215" s="1">
        <f>'Salary and Rating'!L215</f>
        <v>0</v>
      </c>
      <c r="I215" s="13">
        <f>IF('2012-2013'!D214=0,0,'2012-2013'!C214)</f>
        <v>0</v>
      </c>
      <c r="J215" s="13">
        <f>IF('2013-2014'!D214=0,0,'2012-2013'!AD214)</f>
        <v>0</v>
      </c>
      <c r="K215" s="13">
        <f>IF('2014-2015'!D214=0,0,'2013-2014'!AD214)</f>
        <v>0</v>
      </c>
      <c r="L215" s="13">
        <f>IF('2014-2015'!E214=0,0,'2014-2015'!AD214)</f>
        <v>0</v>
      </c>
      <c r="M215" s="13">
        <f>IF('2012-2013'!D214=0,0,'2012-2013'!C214)</f>
        <v>0</v>
      </c>
      <c r="N215" s="13">
        <f>IF('2013-2014'!D214=0,0,'2012-2013'!AE214)</f>
        <v>0</v>
      </c>
      <c r="O215" s="13">
        <f>IF('2014-2015'!D214=0,0,'2013-2014'!AE214)</f>
        <v>0</v>
      </c>
      <c r="P215" s="13">
        <f>IF('2014-2015'!E214=0,0,'2014-2015'!AE214)</f>
        <v>0</v>
      </c>
    </row>
    <row r="216" spans="1:16" x14ac:dyDescent="0.25">
      <c r="A216" s="1">
        <f>'Salary and Rating'!A216</f>
        <v>0</v>
      </c>
      <c r="B216" s="5">
        <f>'Salary and Rating'!B216</f>
        <v>0</v>
      </c>
      <c r="C216" s="5">
        <f>'Salary and Rating'!D216</f>
        <v>0</v>
      </c>
      <c r="D216" s="5">
        <f>'Salary and Rating'!E216</f>
        <v>0</v>
      </c>
      <c r="E216" s="5">
        <f>'Salary and Rating'!F216</f>
        <v>0</v>
      </c>
      <c r="F216" s="1">
        <f>'Salary and Rating'!J216</f>
        <v>0</v>
      </c>
      <c r="G216" s="1">
        <f>'Salary and Rating'!K216</f>
        <v>0</v>
      </c>
      <c r="H216" s="1">
        <f>'Salary and Rating'!L216</f>
        <v>0</v>
      </c>
      <c r="I216" s="13">
        <f>IF('2012-2013'!D215=0,0,'2012-2013'!C215)</f>
        <v>0</v>
      </c>
      <c r="J216" s="13">
        <f>IF('2013-2014'!D215=0,0,'2012-2013'!AD215)</f>
        <v>0</v>
      </c>
      <c r="K216" s="13">
        <f>IF('2014-2015'!D215=0,0,'2013-2014'!AD215)</f>
        <v>0</v>
      </c>
      <c r="L216" s="13">
        <f>IF('2014-2015'!E215=0,0,'2014-2015'!AD215)</f>
        <v>0</v>
      </c>
      <c r="M216" s="13">
        <f>IF('2012-2013'!D215=0,0,'2012-2013'!C215)</f>
        <v>0</v>
      </c>
      <c r="N216" s="13">
        <f>IF('2013-2014'!D215=0,0,'2012-2013'!AE215)</f>
        <v>0</v>
      </c>
      <c r="O216" s="13">
        <f>IF('2014-2015'!D215=0,0,'2013-2014'!AE215)</f>
        <v>0</v>
      </c>
      <c r="P216" s="13">
        <f>IF('2014-2015'!E215=0,0,'2014-2015'!AE215)</f>
        <v>0</v>
      </c>
    </row>
    <row r="217" spans="1:16" x14ac:dyDescent="0.25">
      <c r="A217" s="1">
        <f>'Salary and Rating'!A217</f>
        <v>0</v>
      </c>
      <c r="B217" s="5">
        <f>'Salary and Rating'!B217</f>
        <v>0</v>
      </c>
      <c r="C217" s="5">
        <f>'Salary and Rating'!D217</f>
        <v>0</v>
      </c>
      <c r="D217" s="5">
        <f>'Salary and Rating'!E217</f>
        <v>0</v>
      </c>
      <c r="E217" s="5">
        <f>'Salary and Rating'!F217</f>
        <v>0</v>
      </c>
      <c r="F217" s="1">
        <f>'Salary and Rating'!J217</f>
        <v>0</v>
      </c>
      <c r="G217" s="1">
        <f>'Salary and Rating'!K217</f>
        <v>0</v>
      </c>
      <c r="H217" s="1">
        <f>'Salary and Rating'!L217</f>
        <v>0</v>
      </c>
      <c r="I217" s="13">
        <f>IF('2012-2013'!D216=0,0,'2012-2013'!C216)</f>
        <v>0</v>
      </c>
      <c r="J217" s="13">
        <f>IF('2013-2014'!D216=0,0,'2012-2013'!AD216)</f>
        <v>0</v>
      </c>
      <c r="K217" s="13">
        <f>IF('2014-2015'!D216=0,0,'2013-2014'!AD216)</f>
        <v>0</v>
      </c>
      <c r="L217" s="13">
        <f>IF('2014-2015'!E216=0,0,'2014-2015'!AD216)</f>
        <v>0</v>
      </c>
      <c r="M217" s="13">
        <f>IF('2012-2013'!D216=0,0,'2012-2013'!C216)</f>
        <v>0</v>
      </c>
      <c r="N217" s="13">
        <f>IF('2013-2014'!D216=0,0,'2012-2013'!AE216)</f>
        <v>0</v>
      </c>
      <c r="O217" s="13">
        <f>IF('2014-2015'!D216=0,0,'2013-2014'!AE216)</f>
        <v>0</v>
      </c>
      <c r="P217" s="13">
        <f>IF('2014-2015'!E216=0,0,'2014-2015'!AE216)</f>
        <v>0</v>
      </c>
    </row>
    <row r="218" spans="1:16" x14ac:dyDescent="0.25">
      <c r="A218" s="1">
        <f>'Salary and Rating'!A218</f>
        <v>0</v>
      </c>
      <c r="B218" s="5">
        <f>'Salary and Rating'!B218</f>
        <v>0</v>
      </c>
      <c r="C218" s="5">
        <f>'Salary and Rating'!D218</f>
        <v>0</v>
      </c>
      <c r="D218" s="5">
        <f>'Salary and Rating'!E218</f>
        <v>0</v>
      </c>
      <c r="E218" s="5">
        <f>'Salary and Rating'!F218</f>
        <v>0</v>
      </c>
      <c r="F218" s="1">
        <f>'Salary and Rating'!J218</f>
        <v>0</v>
      </c>
      <c r="G218" s="1">
        <f>'Salary and Rating'!K218</f>
        <v>0</v>
      </c>
      <c r="H218" s="1">
        <f>'Salary and Rating'!L218</f>
        <v>0</v>
      </c>
      <c r="I218" s="13">
        <f>IF('2012-2013'!D217=0,0,'2012-2013'!C217)</f>
        <v>0</v>
      </c>
      <c r="J218" s="13">
        <f>IF('2013-2014'!D217=0,0,'2012-2013'!AD217)</f>
        <v>0</v>
      </c>
      <c r="K218" s="13">
        <f>IF('2014-2015'!D217=0,0,'2013-2014'!AD217)</f>
        <v>0</v>
      </c>
      <c r="L218" s="13">
        <f>IF('2014-2015'!E217=0,0,'2014-2015'!AD217)</f>
        <v>0</v>
      </c>
      <c r="M218" s="13">
        <f>IF('2012-2013'!D217=0,0,'2012-2013'!C217)</f>
        <v>0</v>
      </c>
      <c r="N218" s="13">
        <f>IF('2013-2014'!D217=0,0,'2012-2013'!AE217)</f>
        <v>0</v>
      </c>
      <c r="O218" s="13">
        <f>IF('2014-2015'!D217=0,0,'2013-2014'!AE217)</f>
        <v>0</v>
      </c>
      <c r="P218" s="13">
        <f>IF('2014-2015'!E217=0,0,'2014-2015'!AE217)</f>
        <v>0</v>
      </c>
    </row>
    <row r="219" spans="1:16" x14ac:dyDescent="0.25">
      <c r="A219" s="1">
        <f>'Salary and Rating'!A219</f>
        <v>0</v>
      </c>
      <c r="B219" s="5">
        <f>'Salary and Rating'!B219</f>
        <v>0</v>
      </c>
      <c r="C219" s="5">
        <f>'Salary and Rating'!D219</f>
        <v>0</v>
      </c>
      <c r="D219" s="5">
        <f>'Salary and Rating'!E219</f>
        <v>0</v>
      </c>
      <c r="E219" s="5">
        <f>'Salary and Rating'!F219</f>
        <v>0</v>
      </c>
      <c r="F219" s="1">
        <f>'Salary and Rating'!J219</f>
        <v>0</v>
      </c>
      <c r="G219" s="1">
        <f>'Salary and Rating'!K219</f>
        <v>0</v>
      </c>
      <c r="H219" s="1">
        <f>'Salary and Rating'!L219</f>
        <v>0</v>
      </c>
      <c r="I219" s="13">
        <f>IF('2012-2013'!D218=0,0,'2012-2013'!C218)</f>
        <v>0</v>
      </c>
      <c r="J219" s="13">
        <f>IF('2013-2014'!D218=0,0,'2012-2013'!AD218)</f>
        <v>0</v>
      </c>
      <c r="K219" s="13">
        <f>IF('2014-2015'!D218=0,0,'2013-2014'!AD218)</f>
        <v>0</v>
      </c>
      <c r="L219" s="13">
        <f>IF('2014-2015'!E218=0,0,'2014-2015'!AD218)</f>
        <v>0</v>
      </c>
      <c r="M219" s="13">
        <f>IF('2012-2013'!D218=0,0,'2012-2013'!C218)</f>
        <v>0</v>
      </c>
      <c r="N219" s="13">
        <f>IF('2013-2014'!D218=0,0,'2012-2013'!AE218)</f>
        <v>0</v>
      </c>
      <c r="O219" s="13">
        <f>IF('2014-2015'!D218=0,0,'2013-2014'!AE218)</f>
        <v>0</v>
      </c>
      <c r="P219" s="13">
        <f>IF('2014-2015'!E218=0,0,'2014-2015'!AE218)</f>
        <v>0</v>
      </c>
    </row>
    <row r="220" spans="1:16" x14ac:dyDescent="0.25">
      <c r="A220" s="1">
        <f>'Salary and Rating'!A220</f>
        <v>0</v>
      </c>
      <c r="B220" s="5">
        <f>'Salary and Rating'!B220</f>
        <v>0</v>
      </c>
      <c r="C220" s="5">
        <f>'Salary and Rating'!D220</f>
        <v>0</v>
      </c>
      <c r="D220" s="5">
        <f>'Salary and Rating'!E220</f>
        <v>0</v>
      </c>
      <c r="E220" s="5">
        <f>'Salary and Rating'!F220</f>
        <v>0</v>
      </c>
      <c r="F220" s="1">
        <f>'Salary and Rating'!J220</f>
        <v>0</v>
      </c>
      <c r="G220" s="1">
        <f>'Salary and Rating'!K220</f>
        <v>0</v>
      </c>
      <c r="H220" s="1">
        <f>'Salary and Rating'!L220</f>
        <v>0</v>
      </c>
      <c r="I220" s="13">
        <f>IF('2012-2013'!D219=0,0,'2012-2013'!C219)</f>
        <v>0</v>
      </c>
      <c r="J220" s="13">
        <f>IF('2013-2014'!D219=0,0,'2012-2013'!AD219)</f>
        <v>0</v>
      </c>
      <c r="K220" s="13">
        <f>IF('2014-2015'!D219=0,0,'2013-2014'!AD219)</f>
        <v>0</v>
      </c>
      <c r="L220" s="13">
        <f>IF('2014-2015'!E219=0,0,'2014-2015'!AD219)</f>
        <v>0</v>
      </c>
      <c r="M220" s="13">
        <f>IF('2012-2013'!D219=0,0,'2012-2013'!C219)</f>
        <v>0</v>
      </c>
      <c r="N220" s="13">
        <f>IF('2013-2014'!D219=0,0,'2012-2013'!AE219)</f>
        <v>0</v>
      </c>
      <c r="O220" s="13">
        <f>IF('2014-2015'!D219=0,0,'2013-2014'!AE219)</f>
        <v>0</v>
      </c>
      <c r="P220" s="13">
        <f>IF('2014-2015'!E219=0,0,'2014-2015'!AE219)</f>
        <v>0</v>
      </c>
    </row>
    <row r="221" spans="1:16" x14ac:dyDescent="0.25">
      <c r="A221" s="1">
        <f>'Salary and Rating'!A221</f>
        <v>0</v>
      </c>
      <c r="B221" s="5">
        <f>'Salary and Rating'!B221</f>
        <v>0</v>
      </c>
      <c r="C221" s="5">
        <f>'Salary and Rating'!D221</f>
        <v>0</v>
      </c>
      <c r="D221" s="5">
        <f>'Salary and Rating'!E221</f>
        <v>0</v>
      </c>
      <c r="E221" s="5">
        <f>'Salary and Rating'!F221</f>
        <v>0</v>
      </c>
      <c r="F221" s="1">
        <f>'Salary and Rating'!J221</f>
        <v>0</v>
      </c>
      <c r="G221" s="1">
        <f>'Salary and Rating'!K221</f>
        <v>0</v>
      </c>
      <c r="H221" s="1">
        <f>'Salary and Rating'!L221</f>
        <v>0</v>
      </c>
      <c r="I221" s="13">
        <f>IF('2012-2013'!D220=0,0,'2012-2013'!C220)</f>
        <v>0</v>
      </c>
      <c r="J221" s="13">
        <f>IF('2013-2014'!D220=0,0,'2012-2013'!AD220)</f>
        <v>0</v>
      </c>
      <c r="K221" s="13">
        <f>IF('2014-2015'!D220=0,0,'2013-2014'!AD220)</f>
        <v>0</v>
      </c>
      <c r="L221" s="13">
        <f>IF('2014-2015'!E220=0,0,'2014-2015'!AD220)</f>
        <v>0</v>
      </c>
      <c r="M221" s="13">
        <f>IF('2012-2013'!D220=0,0,'2012-2013'!C220)</f>
        <v>0</v>
      </c>
      <c r="N221" s="13">
        <f>IF('2013-2014'!D220=0,0,'2012-2013'!AE220)</f>
        <v>0</v>
      </c>
      <c r="O221" s="13">
        <f>IF('2014-2015'!D220=0,0,'2013-2014'!AE220)</f>
        <v>0</v>
      </c>
      <c r="P221" s="13">
        <f>IF('2014-2015'!E220=0,0,'2014-2015'!AE220)</f>
        <v>0</v>
      </c>
    </row>
    <row r="222" spans="1:16" x14ac:dyDescent="0.25">
      <c r="A222" s="1">
        <f>'Salary and Rating'!A222</f>
        <v>0</v>
      </c>
      <c r="B222" s="5">
        <f>'Salary and Rating'!B222</f>
        <v>0</v>
      </c>
      <c r="C222" s="5">
        <f>'Salary and Rating'!D222</f>
        <v>0</v>
      </c>
      <c r="D222" s="5">
        <f>'Salary and Rating'!E222</f>
        <v>0</v>
      </c>
      <c r="E222" s="5">
        <f>'Salary and Rating'!F222</f>
        <v>0</v>
      </c>
      <c r="F222" s="1">
        <f>'Salary and Rating'!J222</f>
        <v>0</v>
      </c>
      <c r="G222" s="1">
        <f>'Salary and Rating'!K222</f>
        <v>0</v>
      </c>
      <c r="H222" s="1">
        <f>'Salary and Rating'!L222</f>
        <v>0</v>
      </c>
      <c r="I222" s="13">
        <f>IF('2012-2013'!D221=0,0,'2012-2013'!C221)</f>
        <v>0</v>
      </c>
      <c r="J222" s="13">
        <f>IF('2013-2014'!D221=0,0,'2012-2013'!AD221)</f>
        <v>0</v>
      </c>
      <c r="K222" s="13">
        <f>IF('2014-2015'!D221=0,0,'2013-2014'!AD221)</f>
        <v>0</v>
      </c>
      <c r="L222" s="13">
        <f>IF('2014-2015'!E221=0,0,'2014-2015'!AD221)</f>
        <v>0</v>
      </c>
      <c r="M222" s="13">
        <f>IF('2012-2013'!D221=0,0,'2012-2013'!C221)</f>
        <v>0</v>
      </c>
      <c r="N222" s="13">
        <f>IF('2013-2014'!D221=0,0,'2012-2013'!AE221)</f>
        <v>0</v>
      </c>
      <c r="O222" s="13">
        <f>IF('2014-2015'!D221=0,0,'2013-2014'!AE221)</f>
        <v>0</v>
      </c>
      <c r="P222" s="13">
        <f>IF('2014-2015'!E221=0,0,'2014-2015'!AE221)</f>
        <v>0</v>
      </c>
    </row>
    <row r="223" spans="1:16" x14ac:dyDescent="0.25">
      <c r="A223" s="1">
        <f>'Salary and Rating'!A223</f>
        <v>0</v>
      </c>
      <c r="B223" s="5">
        <f>'Salary and Rating'!B223</f>
        <v>0</v>
      </c>
      <c r="C223" s="5">
        <f>'Salary and Rating'!D223</f>
        <v>0</v>
      </c>
      <c r="D223" s="5">
        <f>'Salary and Rating'!E223</f>
        <v>0</v>
      </c>
      <c r="E223" s="5">
        <f>'Salary and Rating'!F223</f>
        <v>0</v>
      </c>
      <c r="F223" s="1">
        <f>'Salary and Rating'!J223</f>
        <v>0</v>
      </c>
      <c r="G223" s="1">
        <f>'Salary and Rating'!K223</f>
        <v>0</v>
      </c>
      <c r="H223" s="1">
        <f>'Salary and Rating'!L223</f>
        <v>0</v>
      </c>
      <c r="I223" s="13">
        <f>IF('2012-2013'!D222=0,0,'2012-2013'!C222)</f>
        <v>0</v>
      </c>
      <c r="J223" s="13">
        <f>IF('2013-2014'!D222=0,0,'2012-2013'!AD222)</f>
        <v>0</v>
      </c>
      <c r="K223" s="13">
        <f>IF('2014-2015'!D222=0,0,'2013-2014'!AD222)</f>
        <v>0</v>
      </c>
      <c r="L223" s="13">
        <f>IF('2014-2015'!E222=0,0,'2014-2015'!AD222)</f>
        <v>0</v>
      </c>
      <c r="M223" s="13">
        <f>IF('2012-2013'!D222=0,0,'2012-2013'!C222)</f>
        <v>0</v>
      </c>
      <c r="N223" s="13">
        <f>IF('2013-2014'!D222=0,0,'2012-2013'!AE222)</f>
        <v>0</v>
      </c>
      <c r="O223" s="13">
        <f>IF('2014-2015'!D222=0,0,'2013-2014'!AE222)</f>
        <v>0</v>
      </c>
      <c r="P223" s="13">
        <f>IF('2014-2015'!E222=0,0,'2014-2015'!AE222)</f>
        <v>0</v>
      </c>
    </row>
    <row r="224" spans="1:16" x14ac:dyDescent="0.25">
      <c r="A224" s="1">
        <f>'Salary and Rating'!A224</f>
        <v>0</v>
      </c>
      <c r="B224" s="5">
        <f>'Salary and Rating'!B224</f>
        <v>0</v>
      </c>
      <c r="C224" s="5">
        <f>'Salary and Rating'!D224</f>
        <v>0</v>
      </c>
      <c r="D224" s="5">
        <f>'Salary and Rating'!E224</f>
        <v>0</v>
      </c>
      <c r="E224" s="5">
        <f>'Salary and Rating'!F224</f>
        <v>0</v>
      </c>
      <c r="F224" s="1">
        <f>'Salary and Rating'!J224</f>
        <v>0</v>
      </c>
      <c r="G224" s="1">
        <f>'Salary and Rating'!K224</f>
        <v>0</v>
      </c>
      <c r="H224" s="1">
        <f>'Salary and Rating'!L224</f>
        <v>0</v>
      </c>
      <c r="I224" s="13">
        <f>IF('2012-2013'!D223=0,0,'2012-2013'!C223)</f>
        <v>0</v>
      </c>
      <c r="J224" s="13">
        <f>IF('2013-2014'!D223=0,0,'2012-2013'!AD223)</f>
        <v>0</v>
      </c>
      <c r="K224" s="13">
        <f>IF('2014-2015'!D223=0,0,'2013-2014'!AD223)</f>
        <v>0</v>
      </c>
      <c r="L224" s="13">
        <f>IF('2014-2015'!E223=0,0,'2014-2015'!AD223)</f>
        <v>0</v>
      </c>
      <c r="M224" s="13">
        <f>IF('2012-2013'!D223=0,0,'2012-2013'!C223)</f>
        <v>0</v>
      </c>
      <c r="N224" s="13">
        <f>IF('2013-2014'!D223=0,0,'2012-2013'!AE223)</f>
        <v>0</v>
      </c>
      <c r="O224" s="13">
        <f>IF('2014-2015'!D223=0,0,'2013-2014'!AE223)</f>
        <v>0</v>
      </c>
      <c r="P224" s="13">
        <f>IF('2014-2015'!E223=0,0,'2014-2015'!AE223)</f>
        <v>0</v>
      </c>
    </row>
    <row r="225" spans="1:16" x14ac:dyDescent="0.25">
      <c r="A225" s="1">
        <f>'Salary and Rating'!A225</f>
        <v>0</v>
      </c>
      <c r="B225" s="5">
        <f>'Salary and Rating'!B225</f>
        <v>0</v>
      </c>
      <c r="C225" s="5">
        <f>'Salary and Rating'!D225</f>
        <v>0</v>
      </c>
      <c r="D225" s="5">
        <f>'Salary and Rating'!E225</f>
        <v>0</v>
      </c>
      <c r="E225" s="5">
        <f>'Salary and Rating'!F225</f>
        <v>0</v>
      </c>
      <c r="F225" s="1">
        <f>'Salary and Rating'!J225</f>
        <v>0</v>
      </c>
      <c r="G225" s="1">
        <f>'Salary and Rating'!K225</f>
        <v>0</v>
      </c>
      <c r="H225" s="1">
        <f>'Salary and Rating'!L225</f>
        <v>0</v>
      </c>
      <c r="I225" s="13">
        <f>IF('2012-2013'!D224=0,0,'2012-2013'!C224)</f>
        <v>0</v>
      </c>
      <c r="J225" s="13">
        <f>IF('2013-2014'!D224=0,0,'2012-2013'!AD224)</f>
        <v>0</v>
      </c>
      <c r="K225" s="13">
        <f>IF('2014-2015'!D224=0,0,'2013-2014'!AD224)</f>
        <v>0</v>
      </c>
      <c r="L225" s="13">
        <f>IF('2014-2015'!E224=0,0,'2014-2015'!AD224)</f>
        <v>0</v>
      </c>
      <c r="M225" s="13">
        <f>IF('2012-2013'!D224=0,0,'2012-2013'!C224)</f>
        <v>0</v>
      </c>
      <c r="N225" s="13">
        <f>IF('2013-2014'!D224=0,0,'2012-2013'!AE224)</f>
        <v>0</v>
      </c>
      <c r="O225" s="13">
        <f>IF('2014-2015'!D224=0,0,'2013-2014'!AE224)</f>
        <v>0</v>
      </c>
      <c r="P225" s="13">
        <f>IF('2014-2015'!E224=0,0,'2014-2015'!AE224)</f>
        <v>0</v>
      </c>
    </row>
    <row r="226" spans="1:16" x14ac:dyDescent="0.25">
      <c r="A226" s="1">
        <f>'Salary and Rating'!A226</f>
        <v>0</v>
      </c>
      <c r="B226" s="5">
        <f>'Salary and Rating'!B226</f>
        <v>0</v>
      </c>
      <c r="C226" s="5">
        <f>'Salary and Rating'!D226</f>
        <v>0</v>
      </c>
      <c r="D226" s="5">
        <f>'Salary and Rating'!E226</f>
        <v>0</v>
      </c>
      <c r="E226" s="5">
        <f>'Salary and Rating'!F226</f>
        <v>0</v>
      </c>
      <c r="F226" s="1">
        <f>'Salary and Rating'!J226</f>
        <v>0</v>
      </c>
      <c r="G226" s="1">
        <f>'Salary and Rating'!K226</f>
        <v>0</v>
      </c>
      <c r="H226" s="1">
        <f>'Salary and Rating'!L226</f>
        <v>0</v>
      </c>
      <c r="I226" s="13">
        <f>IF('2012-2013'!D225=0,0,'2012-2013'!C225)</f>
        <v>0</v>
      </c>
      <c r="J226" s="13">
        <f>IF('2013-2014'!D225=0,0,'2012-2013'!AD225)</f>
        <v>0</v>
      </c>
      <c r="K226" s="13">
        <f>IF('2014-2015'!D225=0,0,'2013-2014'!AD225)</f>
        <v>0</v>
      </c>
      <c r="L226" s="13">
        <f>IF('2014-2015'!E225=0,0,'2014-2015'!AD225)</f>
        <v>0</v>
      </c>
      <c r="M226" s="13">
        <f>IF('2012-2013'!D225=0,0,'2012-2013'!C225)</f>
        <v>0</v>
      </c>
      <c r="N226" s="13">
        <f>IF('2013-2014'!D225=0,0,'2012-2013'!AE225)</f>
        <v>0</v>
      </c>
      <c r="O226" s="13">
        <f>IF('2014-2015'!D225=0,0,'2013-2014'!AE225)</f>
        <v>0</v>
      </c>
      <c r="P226" s="13">
        <f>IF('2014-2015'!E225=0,0,'2014-2015'!AE225)</f>
        <v>0</v>
      </c>
    </row>
    <row r="227" spans="1:16" x14ac:dyDescent="0.25">
      <c r="A227" s="1">
        <f>'Salary and Rating'!A227</f>
        <v>0</v>
      </c>
      <c r="B227" s="5">
        <f>'Salary and Rating'!B227</f>
        <v>0</v>
      </c>
      <c r="C227" s="5">
        <f>'Salary and Rating'!D227</f>
        <v>0</v>
      </c>
      <c r="D227" s="5">
        <f>'Salary and Rating'!E227</f>
        <v>0</v>
      </c>
      <c r="E227" s="5">
        <f>'Salary and Rating'!F227</f>
        <v>0</v>
      </c>
      <c r="F227" s="1">
        <f>'Salary and Rating'!J227</f>
        <v>0</v>
      </c>
      <c r="G227" s="1">
        <f>'Salary and Rating'!K227</f>
        <v>0</v>
      </c>
      <c r="H227" s="1">
        <f>'Salary and Rating'!L227</f>
        <v>0</v>
      </c>
      <c r="I227" s="13">
        <f>IF('2012-2013'!D226=0,0,'2012-2013'!C226)</f>
        <v>0</v>
      </c>
      <c r="J227" s="13">
        <f>IF('2013-2014'!D226=0,0,'2012-2013'!AD226)</f>
        <v>0</v>
      </c>
      <c r="K227" s="13">
        <f>IF('2014-2015'!D226=0,0,'2013-2014'!AD226)</f>
        <v>0</v>
      </c>
      <c r="L227" s="13">
        <f>IF('2014-2015'!E226=0,0,'2014-2015'!AD226)</f>
        <v>0</v>
      </c>
      <c r="M227" s="13">
        <f>IF('2012-2013'!D226=0,0,'2012-2013'!C226)</f>
        <v>0</v>
      </c>
      <c r="N227" s="13">
        <f>IF('2013-2014'!D226=0,0,'2012-2013'!AE226)</f>
        <v>0</v>
      </c>
      <c r="O227" s="13">
        <f>IF('2014-2015'!D226=0,0,'2013-2014'!AE226)</f>
        <v>0</v>
      </c>
      <c r="P227" s="13">
        <f>IF('2014-2015'!E226=0,0,'2014-2015'!AE226)</f>
        <v>0</v>
      </c>
    </row>
    <row r="228" spans="1:16" x14ac:dyDescent="0.25">
      <c r="A228" s="1">
        <f>'Salary and Rating'!A228</f>
        <v>0</v>
      </c>
      <c r="B228" s="5">
        <f>'Salary and Rating'!B228</f>
        <v>0</v>
      </c>
      <c r="C228" s="5">
        <f>'Salary and Rating'!D228</f>
        <v>0</v>
      </c>
      <c r="D228" s="5">
        <f>'Salary and Rating'!E228</f>
        <v>0</v>
      </c>
      <c r="E228" s="5">
        <f>'Salary and Rating'!F228</f>
        <v>0</v>
      </c>
      <c r="F228" s="1">
        <f>'Salary and Rating'!J228</f>
        <v>0</v>
      </c>
      <c r="G228" s="1">
        <f>'Salary and Rating'!K228</f>
        <v>0</v>
      </c>
      <c r="H228" s="1">
        <f>'Salary and Rating'!L228</f>
        <v>0</v>
      </c>
      <c r="I228" s="13">
        <f>IF('2012-2013'!D227=0,0,'2012-2013'!C227)</f>
        <v>0</v>
      </c>
      <c r="J228" s="13">
        <f>IF('2013-2014'!D227=0,0,'2012-2013'!AD227)</f>
        <v>0</v>
      </c>
      <c r="K228" s="13">
        <f>IF('2014-2015'!D227=0,0,'2013-2014'!AD227)</f>
        <v>0</v>
      </c>
      <c r="L228" s="13">
        <f>IF('2014-2015'!E227=0,0,'2014-2015'!AD227)</f>
        <v>0</v>
      </c>
      <c r="M228" s="13">
        <f>IF('2012-2013'!D227=0,0,'2012-2013'!C227)</f>
        <v>0</v>
      </c>
      <c r="N228" s="13">
        <f>IF('2013-2014'!D227=0,0,'2012-2013'!AE227)</f>
        <v>0</v>
      </c>
      <c r="O228" s="13">
        <f>IF('2014-2015'!D227=0,0,'2013-2014'!AE227)</f>
        <v>0</v>
      </c>
      <c r="P228" s="13">
        <f>IF('2014-2015'!E227=0,0,'2014-2015'!AE227)</f>
        <v>0</v>
      </c>
    </row>
    <row r="229" spans="1:16" x14ac:dyDescent="0.25">
      <c r="A229" s="1">
        <f>'Salary and Rating'!A229</f>
        <v>0</v>
      </c>
      <c r="B229" s="5">
        <f>'Salary and Rating'!B229</f>
        <v>0</v>
      </c>
      <c r="C229" s="5">
        <f>'Salary and Rating'!D229</f>
        <v>0</v>
      </c>
      <c r="D229" s="5">
        <f>'Salary and Rating'!E229</f>
        <v>0</v>
      </c>
      <c r="E229" s="5">
        <f>'Salary and Rating'!F229</f>
        <v>0</v>
      </c>
      <c r="F229" s="1">
        <f>'Salary and Rating'!J229</f>
        <v>0</v>
      </c>
      <c r="G229" s="1">
        <f>'Salary and Rating'!K229</f>
        <v>0</v>
      </c>
      <c r="H229" s="1">
        <f>'Salary and Rating'!L229</f>
        <v>0</v>
      </c>
      <c r="I229" s="13">
        <f>IF('2012-2013'!D228=0,0,'2012-2013'!C228)</f>
        <v>0</v>
      </c>
      <c r="J229" s="13">
        <f>IF('2013-2014'!D228=0,0,'2012-2013'!AD228)</f>
        <v>0</v>
      </c>
      <c r="K229" s="13">
        <f>IF('2014-2015'!D228=0,0,'2013-2014'!AD228)</f>
        <v>0</v>
      </c>
      <c r="L229" s="13">
        <f>IF('2014-2015'!E228=0,0,'2014-2015'!AD228)</f>
        <v>0</v>
      </c>
      <c r="M229" s="13">
        <f>IF('2012-2013'!D228=0,0,'2012-2013'!C228)</f>
        <v>0</v>
      </c>
      <c r="N229" s="13">
        <f>IF('2013-2014'!D228=0,0,'2012-2013'!AE228)</f>
        <v>0</v>
      </c>
      <c r="O229" s="13">
        <f>IF('2014-2015'!D228=0,0,'2013-2014'!AE228)</f>
        <v>0</v>
      </c>
      <c r="P229" s="13">
        <f>IF('2014-2015'!E228=0,0,'2014-2015'!AE228)</f>
        <v>0</v>
      </c>
    </row>
    <row r="230" spans="1:16" x14ac:dyDescent="0.25">
      <c r="A230" s="1">
        <f>'Salary and Rating'!A230</f>
        <v>0</v>
      </c>
      <c r="B230" s="5">
        <f>'Salary and Rating'!B230</f>
        <v>0</v>
      </c>
      <c r="C230" s="5">
        <f>'Salary and Rating'!D230</f>
        <v>0</v>
      </c>
      <c r="D230" s="5">
        <f>'Salary and Rating'!E230</f>
        <v>0</v>
      </c>
      <c r="E230" s="5">
        <f>'Salary and Rating'!F230</f>
        <v>0</v>
      </c>
      <c r="F230" s="1">
        <f>'Salary and Rating'!J230</f>
        <v>0</v>
      </c>
      <c r="G230" s="1">
        <f>'Salary and Rating'!K230</f>
        <v>0</v>
      </c>
      <c r="H230" s="1">
        <f>'Salary and Rating'!L230</f>
        <v>0</v>
      </c>
      <c r="I230" s="13">
        <f>IF('2012-2013'!D229=0,0,'2012-2013'!C229)</f>
        <v>0</v>
      </c>
      <c r="J230" s="13">
        <f>IF('2013-2014'!D229=0,0,'2012-2013'!AD229)</f>
        <v>0</v>
      </c>
      <c r="K230" s="13">
        <f>IF('2014-2015'!D229=0,0,'2013-2014'!AD229)</f>
        <v>0</v>
      </c>
      <c r="L230" s="13">
        <f>IF('2014-2015'!E229=0,0,'2014-2015'!AD229)</f>
        <v>0</v>
      </c>
      <c r="M230" s="13">
        <f>IF('2012-2013'!D229=0,0,'2012-2013'!C229)</f>
        <v>0</v>
      </c>
      <c r="N230" s="13">
        <f>IF('2013-2014'!D229=0,0,'2012-2013'!AE229)</f>
        <v>0</v>
      </c>
      <c r="O230" s="13">
        <f>IF('2014-2015'!D229=0,0,'2013-2014'!AE229)</f>
        <v>0</v>
      </c>
      <c r="P230" s="13">
        <f>IF('2014-2015'!E229=0,0,'2014-2015'!AE229)</f>
        <v>0</v>
      </c>
    </row>
    <row r="231" spans="1:16" x14ac:dyDescent="0.25">
      <c r="A231" s="1">
        <f>'Salary and Rating'!A231</f>
        <v>0</v>
      </c>
      <c r="B231" s="5">
        <f>'Salary and Rating'!B231</f>
        <v>0</v>
      </c>
      <c r="C231" s="5">
        <f>'Salary and Rating'!D231</f>
        <v>0</v>
      </c>
      <c r="D231" s="5">
        <f>'Salary and Rating'!E231</f>
        <v>0</v>
      </c>
      <c r="E231" s="5">
        <f>'Salary and Rating'!F231</f>
        <v>0</v>
      </c>
      <c r="F231" s="1">
        <f>'Salary and Rating'!J231</f>
        <v>0</v>
      </c>
      <c r="G231" s="1">
        <f>'Salary and Rating'!K231</f>
        <v>0</v>
      </c>
      <c r="H231" s="1">
        <f>'Salary and Rating'!L231</f>
        <v>0</v>
      </c>
      <c r="I231" s="13">
        <f>IF('2012-2013'!D230=0,0,'2012-2013'!C230)</f>
        <v>0</v>
      </c>
      <c r="J231" s="13">
        <f>IF('2013-2014'!D230=0,0,'2012-2013'!AD230)</f>
        <v>0</v>
      </c>
      <c r="K231" s="13">
        <f>IF('2014-2015'!D230=0,0,'2013-2014'!AD230)</f>
        <v>0</v>
      </c>
      <c r="L231" s="13">
        <f>IF('2014-2015'!E230=0,0,'2014-2015'!AD230)</f>
        <v>0</v>
      </c>
      <c r="M231" s="13">
        <f>IF('2012-2013'!D230=0,0,'2012-2013'!C230)</f>
        <v>0</v>
      </c>
      <c r="N231" s="13">
        <f>IF('2013-2014'!D230=0,0,'2012-2013'!AE230)</f>
        <v>0</v>
      </c>
      <c r="O231" s="13">
        <f>IF('2014-2015'!D230=0,0,'2013-2014'!AE230)</f>
        <v>0</v>
      </c>
      <c r="P231" s="13">
        <f>IF('2014-2015'!E230=0,0,'2014-2015'!AE230)</f>
        <v>0</v>
      </c>
    </row>
    <row r="232" spans="1:16" x14ac:dyDescent="0.25">
      <c r="A232" s="1">
        <f>'Salary and Rating'!A232</f>
        <v>0</v>
      </c>
      <c r="B232" s="5">
        <f>'Salary and Rating'!B232</f>
        <v>0</v>
      </c>
      <c r="C232" s="5">
        <f>'Salary and Rating'!D232</f>
        <v>0</v>
      </c>
      <c r="D232" s="5">
        <f>'Salary and Rating'!E232</f>
        <v>0</v>
      </c>
      <c r="E232" s="5">
        <f>'Salary and Rating'!F232</f>
        <v>0</v>
      </c>
      <c r="F232" s="1">
        <f>'Salary and Rating'!J232</f>
        <v>0</v>
      </c>
      <c r="G232" s="1">
        <f>'Salary and Rating'!K232</f>
        <v>0</v>
      </c>
      <c r="H232" s="1">
        <f>'Salary and Rating'!L232</f>
        <v>0</v>
      </c>
      <c r="I232" s="13">
        <f>IF('2012-2013'!D231=0,0,'2012-2013'!C231)</f>
        <v>0</v>
      </c>
      <c r="J232" s="13">
        <f>IF('2013-2014'!D231=0,0,'2012-2013'!AD231)</f>
        <v>0</v>
      </c>
      <c r="K232" s="13">
        <f>IF('2014-2015'!D231=0,0,'2013-2014'!AD231)</f>
        <v>0</v>
      </c>
      <c r="L232" s="13">
        <f>IF('2014-2015'!E231=0,0,'2014-2015'!AD231)</f>
        <v>0</v>
      </c>
      <c r="M232" s="13">
        <f>IF('2012-2013'!D231=0,0,'2012-2013'!C231)</f>
        <v>0</v>
      </c>
      <c r="N232" s="13">
        <f>IF('2013-2014'!D231=0,0,'2012-2013'!AE231)</f>
        <v>0</v>
      </c>
      <c r="O232" s="13">
        <f>IF('2014-2015'!D231=0,0,'2013-2014'!AE231)</f>
        <v>0</v>
      </c>
      <c r="P232" s="13">
        <f>IF('2014-2015'!E231=0,0,'2014-2015'!AE231)</f>
        <v>0</v>
      </c>
    </row>
    <row r="233" spans="1:16" x14ac:dyDescent="0.25">
      <c r="A233" s="1">
        <f>'Salary and Rating'!A233</f>
        <v>0</v>
      </c>
      <c r="B233" s="5">
        <f>'Salary and Rating'!B233</f>
        <v>0</v>
      </c>
      <c r="C233" s="5">
        <f>'Salary and Rating'!D233</f>
        <v>0</v>
      </c>
      <c r="D233" s="5">
        <f>'Salary and Rating'!E233</f>
        <v>0</v>
      </c>
      <c r="E233" s="5">
        <f>'Salary and Rating'!F233</f>
        <v>0</v>
      </c>
      <c r="F233" s="1">
        <f>'Salary and Rating'!J233</f>
        <v>0</v>
      </c>
      <c r="G233" s="1">
        <f>'Salary and Rating'!K233</f>
        <v>0</v>
      </c>
      <c r="H233" s="1">
        <f>'Salary and Rating'!L233</f>
        <v>0</v>
      </c>
      <c r="I233" s="13">
        <f>IF('2012-2013'!D232=0,0,'2012-2013'!C232)</f>
        <v>0</v>
      </c>
      <c r="J233" s="13">
        <f>IF('2013-2014'!D232=0,0,'2012-2013'!AD232)</f>
        <v>0</v>
      </c>
      <c r="K233" s="13">
        <f>IF('2014-2015'!D232=0,0,'2013-2014'!AD232)</f>
        <v>0</v>
      </c>
      <c r="L233" s="13">
        <f>IF('2014-2015'!E232=0,0,'2014-2015'!AD232)</f>
        <v>0</v>
      </c>
      <c r="M233" s="13">
        <f>IF('2012-2013'!D232=0,0,'2012-2013'!C232)</f>
        <v>0</v>
      </c>
      <c r="N233" s="13">
        <f>IF('2013-2014'!D232=0,0,'2012-2013'!AE232)</f>
        <v>0</v>
      </c>
      <c r="O233" s="13">
        <f>IF('2014-2015'!D232=0,0,'2013-2014'!AE232)</f>
        <v>0</v>
      </c>
      <c r="P233" s="13">
        <f>IF('2014-2015'!E232=0,0,'2014-2015'!AE232)</f>
        <v>0</v>
      </c>
    </row>
    <row r="234" spans="1:16" x14ac:dyDescent="0.25">
      <c r="A234" s="1">
        <f>'Salary and Rating'!A234</f>
        <v>0</v>
      </c>
      <c r="B234" s="5">
        <f>'Salary and Rating'!B234</f>
        <v>0</v>
      </c>
      <c r="C234" s="5">
        <f>'Salary and Rating'!D234</f>
        <v>0</v>
      </c>
      <c r="D234" s="5">
        <f>'Salary and Rating'!E234</f>
        <v>0</v>
      </c>
      <c r="E234" s="5">
        <f>'Salary and Rating'!F234</f>
        <v>0</v>
      </c>
      <c r="F234" s="1">
        <f>'Salary and Rating'!J234</f>
        <v>0</v>
      </c>
      <c r="G234" s="1">
        <f>'Salary and Rating'!K234</f>
        <v>0</v>
      </c>
      <c r="H234" s="1">
        <f>'Salary and Rating'!L234</f>
        <v>0</v>
      </c>
      <c r="I234" s="13">
        <f>IF('2012-2013'!D233=0,0,'2012-2013'!C233)</f>
        <v>0</v>
      </c>
      <c r="J234" s="13">
        <f>IF('2013-2014'!D233=0,0,'2012-2013'!AD233)</f>
        <v>0</v>
      </c>
      <c r="K234" s="13">
        <f>IF('2014-2015'!D233=0,0,'2013-2014'!AD233)</f>
        <v>0</v>
      </c>
      <c r="L234" s="13">
        <f>IF('2014-2015'!E233=0,0,'2014-2015'!AD233)</f>
        <v>0</v>
      </c>
      <c r="M234" s="13">
        <f>IF('2012-2013'!D233=0,0,'2012-2013'!C233)</f>
        <v>0</v>
      </c>
      <c r="N234" s="13">
        <f>IF('2013-2014'!D233=0,0,'2012-2013'!AE233)</f>
        <v>0</v>
      </c>
      <c r="O234" s="13">
        <f>IF('2014-2015'!D233=0,0,'2013-2014'!AE233)</f>
        <v>0</v>
      </c>
      <c r="P234" s="13">
        <f>IF('2014-2015'!E233=0,0,'2014-2015'!AE233)</f>
        <v>0</v>
      </c>
    </row>
    <row r="235" spans="1:16" x14ac:dyDescent="0.25">
      <c r="A235" s="1">
        <f>'Salary and Rating'!A235</f>
        <v>0</v>
      </c>
      <c r="B235" s="5">
        <f>'Salary and Rating'!B235</f>
        <v>0</v>
      </c>
      <c r="C235" s="5">
        <f>'Salary and Rating'!D235</f>
        <v>0</v>
      </c>
      <c r="D235" s="5">
        <f>'Salary and Rating'!E235</f>
        <v>0</v>
      </c>
      <c r="E235" s="5">
        <f>'Salary and Rating'!F235</f>
        <v>0</v>
      </c>
      <c r="F235" s="1">
        <f>'Salary and Rating'!J235</f>
        <v>0</v>
      </c>
      <c r="G235" s="1">
        <f>'Salary and Rating'!K235</f>
        <v>0</v>
      </c>
      <c r="H235" s="1">
        <f>'Salary and Rating'!L235</f>
        <v>0</v>
      </c>
      <c r="I235" s="13">
        <f>IF('2012-2013'!D234=0,0,'2012-2013'!C234)</f>
        <v>0</v>
      </c>
      <c r="J235" s="13">
        <f>IF('2013-2014'!D234=0,0,'2012-2013'!AD234)</f>
        <v>0</v>
      </c>
      <c r="K235" s="13">
        <f>IF('2014-2015'!D234=0,0,'2013-2014'!AD234)</f>
        <v>0</v>
      </c>
      <c r="L235" s="13">
        <f>IF('2014-2015'!E234=0,0,'2014-2015'!AD234)</f>
        <v>0</v>
      </c>
      <c r="M235" s="13">
        <f>IF('2012-2013'!D234=0,0,'2012-2013'!C234)</f>
        <v>0</v>
      </c>
      <c r="N235" s="13">
        <f>IF('2013-2014'!D234=0,0,'2012-2013'!AE234)</f>
        <v>0</v>
      </c>
      <c r="O235" s="13">
        <f>IF('2014-2015'!D234=0,0,'2013-2014'!AE234)</f>
        <v>0</v>
      </c>
      <c r="P235" s="13">
        <f>IF('2014-2015'!E234=0,0,'2014-2015'!AE234)</f>
        <v>0</v>
      </c>
    </row>
    <row r="236" spans="1:16" x14ac:dyDescent="0.25">
      <c r="A236" s="1">
        <f>'Salary and Rating'!A236</f>
        <v>0</v>
      </c>
      <c r="B236" s="5">
        <f>'Salary and Rating'!B236</f>
        <v>0</v>
      </c>
      <c r="C236" s="5">
        <f>'Salary and Rating'!D236</f>
        <v>0</v>
      </c>
      <c r="D236" s="5">
        <f>'Salary and Rating'!E236</f>
        <v>0</v>
      </c>
      <c r="E236" s="5">
        <f>'Salary and Rating'!F236</f>
        <v>0</v>
      </c>
      <c r="F236" s="1">
        <f>'Salary and Rating'!J236</f>
        <v>0</v>
      </c>
      <c r="G236" s="1">
        <f>'Salary and Rating'!K236</f>
        <v>0</v>
      </c>
      <c r="H236" s="1">
        <f>'Salary and Rating'!L236</f>
        <v>0</v>
      </c>
      <c r="I236" s="13">
        <f>IF('2012-2013'!D235=0,0,'2012-2013'!C235)</f>
        <v>0</v>
      </c>
      <c r="J236" s="13">
        <f>IF('2013-2014'!D235=0,0,'2012-2013'!AD235)</f>
        <v>0</v>
      </c>
      <c r="K236" s="13">
        <f>IF('2014-2015'!D235=0,0,'2013-2014'!AD235)</f>
        <v>0</v>
      </c>
      <c r="L236" s="13">
        <f>IF('2014-2015'!E235=0,0,'2014-2015'!AD235)</f>
        <v>0</v>
      </c>
      <c r="M236" s="13">
        <f>IF('2012-2013'!D235=0,0,'2012-2013'!C235)</f>
        <v>0</v>
      </c>
      <c r="N236" s="13">
        <f>IF('2013-2014'!D235=0,0,'2012-2013'!AE235)</f>
        <v>0</v>
      </c>
      <c r="O236" s="13">
        <f>IF('2014-2015'!D235=0,0,'2013-2014'!AE235)</f>
        <v>0</v>
      </c>
      <c r="P236" s="13">
        <f>IF('2014-2015'!E235=0,0,'2014-2015'!AE235)</f>
        <v>0</v>
      </c>
    </row>
    <row r="237" spans="1:16" x14ac:dyDescent="0.25">
      <c r="A237" s="1">
        <f>'Salary and Rating'!A237</f>
        <v>0</v>
      </c>
      <c r="B237" s="5">
        <f>'Salary and Rating'!B237</f>
        <v>0</v>
      </c>
      <c r="C237" s="5">
        <f>'Salary and Rating'!D237</f>
        <v>0</v>
      </c>
      <c r="D237" s="5">
        <f>'Salary and Rating'!E237</f>
        <v>0</v>
      </c>
      <c r="E237" s="5">
        <f>'Salary and Rating'!F237</f>
        <v>0</v>
      </c>
      <c r="F237" s="1">
        <f>'Salary and Rating'!J237</f>
        <v>0</v>
      </c>
      <c r="G237" s="1">
        <f>'Salary and Rating'!K237</f>
        <v>0</v>
      </c>
      <c r="H237" s="1">
        <f>'Salary and Rating'!L237</f>
        <v>0</v>
      </c>
      <c r="I237" s="13">
        <f>IF('2012-2013'!D236=0,0,'2012-2013'!C236)</f>
        <v>0</v>
      </c>
      <c r="J237" s="13">
        <f>IF('2013-2014'!D236=0,0,'2012-2013'!AD236)</f>
        <v>0</v>
      </c>
      <c r="K237" s="13">
        <f>IF('2014-2015'!D236=0,0,'2013-2014'!AD236)</f>
        <v>0</v>
      </c>
      <c r="L237" s="13">
        <f>IF('2014-2015'!E236=0,0,'2014-2015'!AD236)</f>
        <v>0</v>
      </c>
      <c r="M237" s="13">
        <f>IF('2012-2013'!D236=0,0,'2012-2013'!C236)</f>
        <v>0</v>
      </c>
      <c r="N237" s="13">
        <f>IF('2013-2014'!D236=0,0,'2012-2013'!AE236)</f>
        <v>0</v>
      </c>
      <c r="O237" s="13">
        <f>IF('2014-2015'!D236=0,0,'2013-2014'!AE236)</f>
        <v>0</v>
      </c>
      <c r="P237" s="13">
        <f>IF('2014-2015'!E236=0,0,'2014-2015'!AE236)</f>
        <v>0</v>
      </c>
    </row>
    <row r="238" spans="1:16" x14ac:dyDescent="0.25">
      <c r="A238" s="1">
        <f>'Salary and Rating'!A238</f>
        <v>0</v>
      </c>
      <c r="B238" s="5">
        <f>'Salary and Rating'!B238</f>
        <v>0</v>
      </c>
      <c r="C238" s="5">
        <f>'Salary and Rating'!D238</f>
        <v>0</v>
      </c>
      <c r="D238" s="5">
        <f>'Salary and Rating'!E238</f>
        <v>0</v>
      </c>
      <c r="E238" s="5">
        <f>'Salary and Rating'!F238</f>
        <v>0</v>
      </c>
      <c r="F238" s="1">
        <f>'Salary and Rating'!J238</f>
        <v>0</v>
      </c>
      <c r="G238" s="1">
        <f>'Salary and Rating'!K238</f>
        <v>0</v>
      </c>
      <c r="H238" s="1">
        <f>'Salary and Rating'!L238</f>
        <v>0</v>
      </c>
      <c r="I238" s="13">
        <f>IF('2012-2013'!D237=0,0,'2012-2013'!C237)</f>
        <v>0</v>
      </c>
      <c r="J238" s="13">
        <f>IF('2013-2014'!D237=0,0,'2012-2013'!AD237)</f>
        <v>0</v>
      </c>
      <c r="K238" s="13">
        <f>IF('2014-2015'!D237=0,0,'2013-2014'!AD237)</f>
        <v>0</v>
      </c>
      <c r="L238" s="13">
        <f>IF('2014-2015'!E237=0,0,'2014-2015'!AD237)</f>
        <v>0</v>
      </c>
      <c r="M238" s="13">
        <f>IF('2012-2013'!D237=0,0,'2012-2013'!C237)</f>
        <v>0</v>
      </c>
      <c r="N238" s="13">
        <f>IF('2013-2014'!D237=0,0,'2012-2013'!AE237)</f>
        <v>0</v>
      </c>
      <c r="O238" s="13">
        <f>IF('2014-2015'!D237=0,0,'2013-2014'!AE237)</f>
        <v>0</v>
      </c>
      <c r="P238" s="13">
        <f>IF('2014-2015'!E237=0,0,'2014-2015'!AE237)</f>
        <v>0</v>
      </c>
    </row>
    <row r="239" spans="1:16" x14ac:dyDescent="0.25">
      <c r="A239" s="1">
        <f>'Salary and Rating'!A239</f>
        <v>0</v>
      </c>
      <c r="B239" s="5">
        <f>'Salary and Rating'!B239</f>
        <v>0</v>
      </c>
      <c r="C239" s="5">
        <f>'Salary and Rating'!D239</f>
        <v>0</v>
      </c>
      <c r="D239" s="5">
        <f>'Salary and Rating'!E239</f>
        <v>0</v>
      </c>
      <c r="E239" s="5">
        <f>'Salary and Rating'!F239</f>
        <v>0</v>
      </c>
      <c r="F239" s="1">
        <f>'Salary and Rating'!J239</f>
        <v>0</v>
      </c>
      <c r="G239" s="1">
        <f>'Salary and Rating'!K239</f>
        <v>0</v>
      </c>
      <c r="H239" s="1">
        <f>'Salary and Rating'!L239</f>
        <v>0</v>
      </c>
      <c r="I239" s="13">
        <f>IF('2012-2013'!D238=0,0,'2012-2013'!C238)</f>
        <v>0</v>
      </c>
      <c r="J239" s="13">
        <f>IF('2013-2014'!D238=0,0,'2012-2013'!AD238)</f>
        <v>0</v>
      </c>
      <c r="K239" s="13">
        <f>IF('2014-2015'!D238=0,0,'2013-2014'!AD238)</f>
        <v>0</v>
      </c>
      <c r="L239" s="13">
        <f>IF('2014-2015'!E238=0,0,'2014-2015'!AD238)</f>
        <v>0</v>
      </c>
      <c r="M239" s="13">
        <f>IF('2012-2013'!D238=0,0,'2012-2013'!C238)</f>
        <v>0</v>
      </c>
      <c r="N239" s="13">
        <f>IF('2013-2014'!D238=0,0,'2012-2013'!AE238)</f>
        <v>0</v>
      </c>
      <c r="O239" s="13">
        <f>IF('2014-2015'!D238=0,0,'2013-2014'!AE238)</f>
        <v>0</v>
      </c>
      <c r="P239" s="13">
        <f>IF('2014-2015'!E238=0,0,'2014-2015'!AE238)</f>
        <v>0</v>
      </c>
    </row>
    <row r="240" spans="1:16" x14ac:dyDescent="0.25">
      <c r="A240" s="1">
        <f>'Salary and Rating'!A240</f>
        <v>0</v>
      </c>
      <c r="B240" s="5">
        <f>'Salary and Rating'!B240</f>
        <v>0</v>
      </c>
      <c r="C240" s="5">
        <f>'Salary and Rating'!D240</f>
        <v>0</v>
      </c>
      <c r="D240" s="5">
        <f>'Salary and Rating'!E240</f>
        <v>0</v>
      </c>
      <c r="E240" s="5">
        <f>'Salary and Rating'!F240</f>
        <v>0</v>
      </c>
      <c r="F240" s="1">
        <f>'Salary and Rating'!J240</f>
        <v>0</v>
      </c>
      <c r="G240" s="1">
        <f>'Salary and Rating'!K240</f>
        <v>0</v>
      </c>
      <c r="H240" s="1">
        <f>'Salary and Rating'!L240</f>
        <v>0</v>
      </c>
      <c r="I240" s="13">
        <f>IF('2012-2013'!D239=0,0,'2012-2013'!C239)</f>
        <v>0</v>
      </c>
      <c r="J240" s="13">
        <f>IF('2013-2014'!D239=0,0,'2012-2013'!AD239)</f>
        <v>0</v>
      </c>
      <c r="K240" s="13">
        <f>IF('2014-2015'!D239=0,0,'2013-2014'!AD239)</f>
        <v>0</v>
      </c>
      <c r="L240" s="13">
        <f>IF('2014-2015'!E239=0,0,'2014-2015'!AD239)</f>
        <v>0</v>
      </c>
      <c r="M240" s="13">
        <f>IF('2012-2013'!D239=0,0,'2012-2013'!C239)</f>
        <v>0</v>
      </c>
      <c r="N240" s="13">
        <f>IF('2013-2014'!D239=0,0,'2012-2013'!AE239)</f>
        <v>0</v>
      </c>
      <c r="O240" s="13">
        <f>IF('2014-2015'!D239=0,0,'2013-2014'!AE239)</f>
        <v>0</v>
      </c>
      <c r="P240" s="13">
        <f>IF('2014-2015'!E239=0,0,'2014-2015'!AE239)</f>
        <v>0</v>
      </c>
    </row>
    <row r="241" spans="1:16" x14ac:dyDescent="0.25">
      <c r="A241" s="1">
        <f>'Salary and Rating'!A241</f>
        <v>0</v>
      </c>
      <c r="B241" s="5">
        <f>'Salary and Rating'!B241</f>
        <v>0</v>
      </c>
      <c r="C241" s="5">
        <f>'Salary and Rating'!D241</f>
        <v>0</v>
      </c>
      <c r="D241" s="5">
        <f>'Salary and Rating'!E241</f>
        <v>0</v>
      </c>
      <c r="E241" s="5">
        <f>'Salary and Rating'!F241</f>
        <v>0</v>
      </c>
      <c r="F241" s="1">
        <f>'Salary and Rating'!J241</f>
        <v>0</v>
      </c>
      <c r="G241" s="1">
        <f>'Salary and Rating'!K241</f>
        <v>0</v>
      </c>
      <c r="H241" s="1">
        <f>'Salary and Rating'!L241</f>
        <v>0</v>
      </c>
      <c r="I241" s="13">
        <f>IF('2012-2013'!D240=0,0,'2012-2013'!C240)</f>
        <v>0</v>
      </c>
      <c r="J241" s="13">
        <f>IF('2013-2014'!D240=0,0,'2012-2013'!AD240)</f>
        <v>0</v>
      </c>
      <c r="K241" s="13">
        <f>IF('2014-2015'!D240=0,0,'2013-2014'!AD240)</f>
        <v>0</v>
      </c>
      <c r="L241" s="13">
        <f>IF('2014-2015'!E240=0,0,'2014-2015'!AD240)</f>
        <v>0</v>
      </c>
      <c r="M241" s="13">
        <f>IF('2012-2013'!D240=0,0,'2012-2013'!C240)</f>
        <v>0</v>
      </c>
      <c r="N241" s="13">
        <f>IF('2013-2014'!D240=0,0,'2012-2013'!AE240)</f>
        <v>0</v>
      </c>
      <c r="O241" s="13">
        <f>IF('2014-2015'!D240=0,0,'2013-2014'!AE240)</f>
        <v>0</v>
      </c>
      <c r="P241" s="13">
        <f>IF('2014-2015'!E240=0,0,'2014-2015'!AE240)</f>
        <v>0</v>
      </c>
    </row>
    <row r="242" spans="1:16" x14ac:dyDescent="0.25">
      <c r="A242" s="1">
        <f>'Salary and Rating'!A242</f>
        <v>0</v>
      </c>
      <c r="B242" s="5">
        <f>'Salary and Rating'!B242</f>
        <v>0</v>
      </c>
      <c r="C242" s="5">
        <f>'Salary and Rating'!D242</f>
        <v>0</v>
      </c>
      <c r="D242" s="5">
        <f>'Salary and Rating'!E242</f>
        <v>0</v>
      </c>
      <c r="E242" s="5">
        <f>'Salary and Rating'!F242</f>
        <v>0</v>
      </c>
      <c r="F242" s="1">
        <f>'Salary and Rating'!J242</f>
        <v>0</v>
      </c>
      <c r="G242" s="1">
        <f>'Salary and Rating'!K242</f>
        <v>0</v>
      </c>
      <c r="H242" s="1">
        <f>'Salary and Rating'!L242</f>
        <v>0</v>
      </c>
      <c r="I242" s="13">
        <f>IF('2012-2013'!D241=0,0,'2012-2013'!C241)</f>
        <v>0</v>
      </c>
      <c r="J242" s="13">
        <f>IF('2013-2014'!D241=0,0,'2012-2013'!AD241)</f>
        <v>0</v>
      </c>
      <c r="K242" s="13">
        <f>IF('2014-2015'!D241=0,0,'2013-2014'!AD241)</f>
        <v>0</v>
      </c>
      <c r="L242" s="13">
        <f>IF('2014-2015'!E241=0,0,'2014-2015'!AD241)</f>
        <v>0</v>
      </c>
      <c r="M242" s="13">
        <f>IF('2012-2013'!D241=0,0,'2012-2013'!C241)</f>
        <v>0</v>
      </c>
      <c r="N242" s="13">
        <f>IF('2013-2014'!D241=0,0,'2012-2013'!AE241)</f>
        <v>0</v>
      </c>
      <c r="O242" s="13">
        <f>IF('2014-2015'!D241=0,0,'2013-2014'!AE241)</f>
        <v>0</v>
      </c>
      <c r="P242" s="13">
        <f>IF('2014-2015'!E241=0,0,'2014-2015'!AE241)</f>
        <v>0</v>
      </c>
    </row>
    <row r="243" spans="1:16" x14ac:dyDescent="0.25">
      <c r="A243" s="1">
        <f>'Salary and Rating'!A243</f>
        <v>0</v>
      </c>
      <c r="B243" s="5">
        <f>'Salary and Rating'!B243</f>
        <v>0</v>
      </c>
      <c r="C243" s="5">
        <f>'Salary and Rating'!D243</f>
        <v>0</v>
      </c>
      <c r="D243" s="5">
        <f>'Salary and Rating'!E243</f>
        <v>0</v>
      </c>
      <c r="E243" s="5">
        <f>'Salary and Rating'!F243</f>
        <v>0</v>
      </c>
      <c r="F243" s="1">
        <f>'Salary and Rating'!J243</f>
        <v>0</v>
      </c>
      <c r="G243" s="1">
        <f>'Salary and Rating'!K243</f>
        <v>0</v>
      </c>
      <c r="H243" s="1">
        <f>'Salary and Rating'!L243</f>
        <v>0</v>
      </c>
      <c r="I243" s="13">
        <f>IF('2012-2013'!D242=0,0,'2012-2013'!C242)</f>
        <v>0</v>
      </c>
      <c r="J243" s="13">
        <f>IF('2013-2014'!D242=0,0,'2012-2013'!AD242)</f>
        <v>0</v>
      </c>
      <c r="K243" s="13">
        <f>IF('2014-2015'!D242=0,0,'2013-2014'!AD242)</f>
        <v>0</v>
      </c>
      <c r="L243" s="13">
        <f>IF('2014-2015'!E242=0,0,'2014-2015'!AD242)</f>
        <v>0</v>
      </c>
      <c r="M243" s="13">
        <f>IF('2012-2013'!D242=0,0,'2012-2013'!C242)</f>
        <v>0</v>
      </c>
      <c r="N243" s="13">
        <f>IF('2013-2014'!D242=0,0,'2012-2013'!AE242)</f>
        <v>0</v>
      </c>
      <c r="O243" s="13">
        <f>IF('2014-2015'!D242=0,0,'2013-2014'!AE242)</f>
        <v>0</v>
      </c>
      <c r="P243" s="13">
        <f>IF('2014-2015'!E242=0,0,'2014-2015'!AE242)</f>
        <v>0</v>
      </c>
    </row>
    <row r="244" spans="1:16" x14ac:dyDescent="0.25">
      <c r="A244" s="1">
        <f>'Salary and Rating'!A244</f>
        <v>0</v>
      </c>
      <c r="B244" s="5">
        <f>'Salary and Rating'!B244</f>
        <v>0</v>
      </c>
      <c r="C244" s="5">
        <f>'Salary and Rating'!D244</f>
        <v>0</v>
      </c>
      <c r="D244" s="5">
        <f>'Salary and Rating'!E244</f>
        <v>0</v>
      </c>
      <c r="E244" s="5">
        <f>'Salary and Rating'!F244</f>
        <v>0</v>
      </c>
      <c r="F244" s="1">
        <f>'Salary and Rating'!J244</f>
        <v>0</v>
      </c>
      <c r="G244" s="1">
        <f>'Salary and Rating'!K244</f>
        <v>0</v>
      </c>
      <c r="H244" s="1">
        <f>'Salary and Rating'!L244</f>
        <v>0</v>
      </c>
      <c r="I244" s="13">
        <f>IF('2012-2013'!D243=0,0,'2012-2013'!C243)</f>
        <v>0</v>
      </c>
      <c r="J244" s="13">
        <f>IF('2013-2014'!D243=0,0,'2012-2013'!AD243)</f>
        <v>0</v>
      </c>
      <c r="K244" s="13">
        <f>IF('2014-2015'!D243=0,0,'2013-2014'!AD243)</f>
        <v>0</v>
      </c>
      <c r="L244" s="13">
        <f>IF('2014-2015'!E243=0,0,'2014-2015'!AD243)</f>
        <v>0</v>
      </c>
      <c r="M244" s="13">
        <f>IF('2012-2013'!D243=0,0,'2012-2013'!C243)</f>
        <v>0</v>
      </c>
      <c r="N244" s="13">
        <f>IF('2013-2014'!D243=0,0,'2012-2013'!AE243)</f>
        <v>0</v>
      </c>
      <c r="O244" s="13">
        <f>IF('2014-2015'!D243=0,0,'2013-2014'!AE243)</f>
        <v>0</v>
      </c>
      <c r="P244" s="13">
        <f>IF('2014-2015'!E243=0,0,'2014-2015'!AE243)</f>
        <v>0</v>
      </c>
    </row>
    <row r="245" spans="1:16" x14ac:dyDescent="0.25">
      <c r="A245" s="1">
        <f>'Salary and Rating'!A245</f>
        <v>0</v>
      </c>
      <c r="B245" s="5">
        <f>'Salary and Rating'!B245</f>
        <v>0</v>
      </c>
      <c r="C245" s="5">
        <f>'Salary and Rating'!D245</f>
        <v>0</v>
      </c>
      <c r="D245" s="5">
        <f>'Salary and Rating'!E245</f>
        <v>0</v>
      </c>
      <c r="E245" s="5">
        <f>'Salary and Rating'!F245</f>
        <v>0</v>
      </c>
      <c r="F245" s="1">
        <f>'Salary and Rating'!J245</f>
        <v>0</v>
      </c>
      <c r="G245" s="1">
        <f>'Salary and Rating'!K245</f>
        <v>0</v>
      </c>
      <c r="H245" s="1">
        <f>'Salary and Rating'!L245</f>
        <v>0</v>
      </c>
      <c r="I245" s="13">
        <f>IF('2012-2013'!D244=0,0,'2012-2013'!C244)</f>
        <v>0</v>
      </c>
      <c r="J245" s="13">
        <f>IF('2013-2014'!D244=0,0,'2012-2013'!AD244)</f>
        <v>0</v>
      </c>
      <c r="K245" s="13">
        <f>IF('2014-2015'!D244=0,0,'2013-2014'!AD244)</f>
        <v>0</v>
      </c>
      <c r="L245" s="13">
        <f>IF('2014-2015'!E244=0,0,'2014-2015'!AD244)</f>
        <v>0</v>
      </c>
      <c r="M245" s="13">
        <f>IF('2012-2013'!D244=0,0,'2012-2013'!C244)</f>
        <v>0</v>
      </c>
      <c r="N245" s="13">
        <f>IF('2013-2014'!D244=0,0,'2012-2013'!AE244)</f>
        <v>0</v>
      </c>
      <c r="O245" s="13">
        <f>IF('2014-2015'!D244=0,0,'2013-2014'!AE244)</f>
        <v>0</v>
      </c>
      <c r="P245" s="13">
        <f>IF('2014-2015'!E244=0,0,'2014-2015'!AE244)</f>
        <v>0</v>
      </c>
    </row>
    <row r="246" spans="1:16" x14ac:dyDescent="0.25">
      <c r="A246" s="1">
        <f>'Salary and Rating'!A246</f>
        <v>0</v>
      </c>
      <c r="B246" s="5">
        <f>'Salary and Rating'!B246</f>
        <v>0</v>
      </c>
      <c r="C246" s="5">
        <f>'Salary and Rating'!D246</f>
        <v>0</v>
      </c>
      <c r="D246" s="5">
        <f>'Salary and Rating'!E246</f>
        <v>0</v>
      </c>
      <c r="E246" s="5">
        <f>'Salary and Rating'!F246</f>
        <v>0</v>
      </c>
      <c r="F246" s="1">
        <f>'Salary and Rating'!J246</f>
        <v>0</v>
      </c>
      <c r="G246" s="1">
        <f>'Salary and Rating'!K246</f>
        <v>0</v>
      </c>
      <c r="H246" s="1">
        <f>'Salary and Rating'!L246</f>
        <v>0</v>
      </c>
      <c r="I246" s="13">
        <f>IF('2012-2013'!D245=0,0,'2012-2013'!C245)</f>
        <v>0</v>
      </c>
      <c r="J246" s="13">
        <f>IF('2013-2014'!D245=0,0,'2012-2013'!AD245)</f>
        <v>0</v>
      </c>
      <c r="K246" s="13">
        <f>IF('2014-2015'!D245=0,0,'2013-2014'!AD245)</f>
        <v>0</v>
      </c>
      <c r="L246" s="13">
        <f>IF('2014-2015'!E245=0,0,'2014-2015'!AD245)</f>
        <v>0</v>
      </c>
      <c r="M246" s="13">
        <f>IF('2012-2013'!D245=0,0,'2012-2013'!C245)</f>
        <v>0</v>
      </c>
      <c r="N246" s="13">
        <f>IF('2013-2014'!D245=0,0,'2012-2013'!AE245)</f>
        <v>0</v>
      </c>
      <c r="O246" s="13">
        <f>IF('2014-2015'!D245=0,0,'2013-2014'!AE245)</f>
        <v>0</v>
      </c>
      <c r="P246" s="13">
        <f>IF('2014-2015'!E245=0,0,'2014-2015'!AE245)</f>
        <v>0</v>
      </c>
    </row>
    <row r="247" spans="1:16" x14ac:dyDescent="0.25">
      <c r="A247" s="1">
        <f>'Salary and Rating'!A247</f>
        <v>0</v>
      </c>
      <c r="B247" s="5">
        <f>'Salary and Rating'!B247</f>
        <v>0</v>
      </c>
      <c r="C247" s="5">
        <f>'Salary and Rating'!D247</f>
        <v>0</v>
      </c>
      <c r="D247" s="5">
        <f>'Salary and Rating'!E247</f>
        <v>0</v>
      </c>
      <c r="E247" s="5">
        <f>'Salary and Rating'!F247</f>
        <v>0</v>
      </c>
      <c r="F247" s="1">
        <f>'Salary and Rating'!J247</f>
        <v>0</v>
      </c>
      <c r="G247" s="1">
        <f>'Salary and Rating'!K247</f>
        <v>0</v>
      </c>
      <c r="H247" s="1">
        <f>'Salary and Rating'!L247</f>
        <v>0</v>
      </c>
      <c r="I247" s="13">
        <f>IF('2012-2013'!D246=0,0,'2012-2013'!C246)</f>
        <v>0</v>
      </c>
      <c r="J247" s="13">
        <f>IF('2013-2014'!D246=0,0,'2012-2013'!AD246)</f>
        <v>0</v>
      </c>
      <c r="K247" s="13">
        <f>IF('2014-2015'!D246=0,0,'2013-2014'!AD246)</f>
        <v>0</v>
      </c>
      <c r="L247" s="13">
        <f>IF('2014-2015'!E246=0,0,'2014-2015'!AD246)</f>
        <v>0</v>
      </c>
      <c r="M247" s="13">
        <f>IF('2012-2013'!D246=0,0,'2012-2013'!C246)</f>
        <v>0</v>
      </c>
      <c r="N247" s="13">
        <f>IF('2013-2014'!D246=0,0,'2012-2013'!AE246)</f>
        <v>0</v>
      </c>
      <c r="O247" s="13">
        <f>IF('2014-2015'!D246=0,0,'2013-2014'!AE246)</f>
        <v>0</v>
      </c>
      <c r="P247" s="13">
        <f>IF('2014-2015'!E246=0,0,'2014-2015'!AE246)</f>
        <v>0</v>
      </c>
    </row>
    <row r="248" spans="1:16" x14ac:dyDescent="0.25">
      <c r="A248" s="1">
        <f>'Salary and Rating'!A248</f>
        <v>0</v>
      </c>
      <c r="B248" s="5">
        <f>'Salary and Rating'!B248</f>
        <v>0</v>
      </c>
      <c r="C248" s="5">
        <f>'Salary and Rating'!D248</f>
        <v>0</v>
      </c>
      <c r="D248" s="5">
        <f>'Salary and Rating'!E248</f>
        <v>0</v>
      </c>
      <c r="E248" s="5">
        <f>'Salary and Rating'!F248</f>
        <v>0</v>
      </c>
      <c r="F248" s="1">
        <f>'Salary and Rating'!J248</f>
        <v>0</v>
      </c>
      <c r="G248" s="1">
        <f>'Salary and Rating'!K248</f>
        <v>0</v>
      </c>
      <c r="H248" s="1">
        <f>'Salary and Rating'!L248</f>
        <v>0</v>
      </c>
      <c r="I248" s="13">
        <f>IF('2012-2013'!D247=0,0,'2012-2013'!C247)</f>
        <v>0</v>
      </c>
      <c r="J248" s="13">
        <f>IF('2013-2014'!D247=0,0,'2012-2013'!AD247)</f>
        <v>0</v>
      </c>
      <c r="K248" s="13">
        <f>IF('2014-2015'!D247=0,0,'2013-2014'!AD247)</f>
        <v>0</v>
      </c>
      <c r="L248" s="13">
        <f>IF('2014-2015'!E247=0,0,'2014-2015'!AD247)</f>
        <v>0</v>
      </c>
      <c r="M248" s="13">
        <f>IF('2012-2013'!D247=0,0,'2012-2013'!C247)</f>
        <v>0</v>
      </c>
      <c r="N248" s="13">
        <f>IF('2013-2014'!D247=0,0,'2012-2013'!AE247)</f>
        <v>0</v>
      </c>
      <c r="O248" s="13">
        <f>IF('2014-2015'!D247=0,0,'2013-2014'!AE247)</f>
        <v>0</v>
      </c>
      <c r="P248" s="13">
        <f>IF('2014-2015'!E247=0,0,'2014-2015'!AE247)</f>
        <v>0</v>
      </c>
    </row>
    <row r="249" spans="1:16" x14ac:dyDescent="0.25">
      <c r="A249" s="1">
        <f>'Salary and Rating'!A249</f>
        <v>0</v>
      </c>
      <c r="B249" s="5">
        <f>'Salary and Rating'!B249</f>
        <v>0</v>
      </c>
      <c r="C249" s="5">
        <f>'Salary and Rating'!D249</f>
        <v>0</v>
      </c>
      <c r="D249" s="5">
        <f>'Salary and Rating'!E249</f>
        <v>0</v>
      </c>
      <c r="E249" s="5">
        <f>'Salary and Rating'!F249</f>
        <v>0</v>
      </c>
      <c r="F249" s="1">
        <f>'Salary and Rating'!J249</f>
        <v>0</v>
      </c>
      <c r="G249" s="1">
        <f>'Salary and Rating'!K249</f>
        <v>0</v>
      </c>
      <c r="H249" s="1">
        <f>'Salary and Rating'!L249</f>
        <v>0</v>
      </c>
      <c r="I249" s="13">
        <f>IF('2012-2013'!D248=0,0,'2012-2013'!C248)</f>
        <v>0</v>
      </c>
      <c r="J249" s="13">
        <f>IF('2013-2014'!D248=0,0,'2012-2013'!AD248)</f>
        <v>0</v>
      </c>
      <c r="K249" s="13">
        <f>IF('2014-2015'!D248=0,0,'2013-2014'!AD248)</f>
        <v>0</v>
      </c>
      <c r="L249" s="13">
        <f>IF('2014-2015'!E248=0,0,'2014-2015'!AD248)</f>
        <v>0</v>
      </c>
      <c r="M249" s="13">
        <f>IF('2012-2013'!D248=0,0,'2012-2013'!C248)</f>
        <v>0</v>
      </c>
      <c r="N249" s="13">
        <f>IF('2013-2014'!D248=0,0,'2012-2013'!AE248)</f>
        <v>0</v>
      </c>
      <c r="O249" s="13">
        <f>IF('2014-2015'!D248=0,0,'2013-2014'!AE248)</f>
        <v>0</v>
      </c>
      <c r="P249" s="13">
        <f>IF('2014-2015'!E248=0,0,'2014-2015'!AE248)</f>
        <v>0</v>
      </c>
    </row>
    <row r="250" spans="1:16" x14ac:dyDescent="0.25">
      <c r="A250" s="1">
        <f>'Salary and Rating'!A250</f>
        <v>0</v>
      </c>
      <c r="B250" s="5">
        <f>'Salary and Rating'!B250</f>
        <v>0</v>
      </c>
      <c r="C250" s="5">
        <f>'Salary and Rating'!D250</f>
        <v>0</v>
      </c>
      <c r="D250" s="5">
        <f>'Salary and Rating'!E250</f>
        <v>0</v>
      </c>
      <c r="E250" s="5">
        <f>'Salary and Rating'!F250</f>
        <v>0</v>
      </c>
      <c r="F250" s="1">
        <f>'Salary and Rating'!J250</f>
        <v>0</v>
      </c>
      <c r="G250" s="1">
        <f>'Salary and Rating'!K250</f>
        <v>0</v>
      </c>
      <c r="H250" s="1">
        <f>'Salary and Rating'!L250</f>
        <v>0</v>
      </c>
      <c r="I250" s="13">
        <f>IF('2012-2013'!D249=0,0,'2012-2013'!C249)</f>
        <v>0</v>
      </c>
      <c r="J250" s="13">
        <f>IF('2013-2014'!D249=0,0,'2012-2013'!AD249)</f>
        <v>0</v>
      </c>
      <c r="K250" s="13">
        <f>IF('2014-2015'!D249=0,0,'2013-2014'!AD249)</f>
        <v>0</v>
      </c>
      <c r="L250" s="13">
        <f>IF('2014-2015'!E249=0,0,'2014-2015'!AD249)</f>
        <v>0</v>
      </c>
      <c r="M250" s="13">
        <f>IF('2012-2013'!D249=0,0,'2012-2013'!C249)</f>
        <v>0</v>
      </c>
      <c r="N250" s="13">
        <f>IF('2013-2014'!D249=0,0,'2012-2013'!AE249)</f>
        <v>0</v>
      </c>
      <c r="O250" s="13">
        <f>IF('2014-2015'!D249=0,0,'2013-2014'!AE249)</f>
        <v>0</v>
      </c>
      <c r="P250" s="13">
        <f>IF('2014-2015'!E249=0,0,'2014-2015'!AE249)</f>
        <v>0</v>
      </c>
    </row>
    <row r="251" spans="1:16" x14ac:dyDescent="0.25">
      <c r="A251" s="1">
        <f>'Salary and Rating'!A251</f>
        <v>0</v>
      </c>
      <c r="B251" s="5">
        <f>'Salary and Rating'!B251</f>
        <v>0</v>
      </c>
      <c r="C251" s="5">
        <f>'Salary and Rating'!D251</f>
        <v>0</v>
      </c>
      <c r="D251" s="5">
        <f>'Salary and Rating'!E251</f>
        <v>0</v>
      </c>
      <c r="E251" s="5">
        <f>'Salary and Rating'!F251</f>
        <v>0</v>
      </c>
      <c r="F251" s="1">
        <f>'Salary and Rating'!J251</f>
        <v>0</v>
      </c>
      <c r="G251" s="1">
        <f>'Salary and Rating'!K251</f>
        <v>0</v>
      </c>
      <c r="H251" s="1">
        <f>'Salary and Rating'!L251</f>
        <v>0</v>
      </c>
      <c r="I251" s="13">
        <f>IF('2012-2013'!D250=0,0,'2012-2013'!C250)</f>
        <v>0</v>
      </c>
      <c r="J251" s="13">
        <f>IF('2013-2014'!D250=0,0,'2012-2013'!AD250)</f>
        <v>0</v>
      </c>
      <c r="K251" s="13">
        <f>IF('2014-2015'!D250=0,0,'2013-2014'!AD250)</f>
        <v>0</v>
      </c>
      <c r="L251" s="13">
        <f>IF('2014-2015'!E250=0,0,'2014-2015'!AD250)</f>
        <v>0</v>
      </c>
      <c r="M251" s="13">
        <f>IF('2012-2013'!D250=0,0,'2012-2013'!C250)</f>
        <v>0</v>
      </c>
      <c r="N251" s="13">
        <f>IF('2013-2014'!D250=0,0,'2012-2013'!AE250)</f>
        <v>0</v>
      </c>
      <c r="O251" s="13">
        <f>IF('2014-2015'!D250=0,0,'2013-2014'!AE250)</f>
        <v>0</v>
      </c>
      <c r="P251" s="13">
        <f>IF('2014-2015'!E250=0,0,'2014-2015'!AE250)</f>
        <v>0</v>
      </c>
    </row>
    <row r="252" spans="1:16" x14ac:dyDescent="0.25">
      <c r="A252" s="1">
        <f>'Salary and Rating'!A252</f>
        <v>0</v>
      </c>
      <c r="B252" s="5">
        <f>'Salary and Rating'!B252</f>
        <v>0</v>
      </c>
      <c r="C252" s="5">
        <f>'Salary and Rating'!D252</f>
        <v>0</v>
      </c>
      <c r="D252" s="5">
        <f>'Salary and Rating'!E252</f>
        <v>0</v>
      </c>
      <c r="E252" s="5">
        <f>'Salary and Rating'!F252</f>
        <v>0</v>
      </c>
      <c r="F252" s="1">
        <f>'Salary and Rating'!J252</f>
        <v>0</v>
      </c>
      <c r="G252" s="1">
        <f>'Salary and Rating'!K252</f>
        <v>0</v>
      </c>
      <c r="H252" s="1">
        <f>'Salary and Rating'!L252</f>
        <v>0</v>
      </c>
      <c r="I252" s="13">
        <f>IF('2012-2013'!D251=0,0,'2012-2013'!C251)</f>
        <v>0</v>
      </c>
      <c r="J252" s="13">
        <f>IF('2013-2014'!D251=0,0,'2012-2013'!AD251)</f>
        <v>0</v>
      </c>
      <c r="K252" s="13">
        <f>IF('2014-2015'!D251=0,0,'2013-2014'!AD251)</f>
        <v>0</v>
      </c>
      <c r="L252" s="13">
        <f>IF('2014-2015'!E251=0,0,'2014-2015'!AD251)</f>
        <v>0</v>
      </c>
      <c r="M252" s="13">
        <f>IF('2012-2013'!D251=0,0,'2012-2013'!C251)</f>
        <v>0</v>
      </c>
      <c r="N252" s="13">
        <f>IF('2013-2014'!D251=0,0,'2012-2013'!AE251)</f>
        <v>0</v>
      </c>
      <c r="O252" s="13">
        <f>IF('2014-2015'!D251=0,0,'2013-2014'!AE251)</f>
        <v>0</v>
      </c>
      <c r="P252" s="13">
        <f>IF('2014-2015'!E251=0,0,'2014-2015'!AE251)</f>
        <v>0</v>
      </c>
    </row>
    <row r="253" spans="1:16" x14ac:dyDescent="0.25">
      <c r="A253" s="1">
        <f>'Salary and Rating'!A253</f>
        <v>0</v>
      </c>
      <c r="B253" s="5">
        <f>'Salary and Rating'!B253</f>
        <v>0</v>
      </c>
      <c r="C253" s="5">
        <f>'Salary and Rating'!D253</f>
        <v>0</v>
      </c>
      <c r="D253" s="5">
        <f>'Salary and Rating'!E253</f>
        <v>0</v>
      </c>
      <c r="E253" s="5">
        <f>'Salary and Rating'!F253</f>
        <v>0</v>
      </c>
      <c r="F253" s="1">
        <f>'Salary and Rating'!J253</f>
        <v>0</v>
      </c>
      <c r="G253" s="1">
        <f>'Salary and Rating'!K253</f>
        <v>0</v>
      </c>
      <c r="H253" s="1">
        <f>'Salary and Rating'!L253</f>
        <v>0</v>
      </c>
      <c r="I253" s="13">
        <f>IF('2012-2013'!D252=0,0,'2012-2013'!C252)</f>
        <v>0</v>
      </c>
      <c r="J253" s="13">
        <f>IF('2013-2014'!D252=0,0,'2012-2013'!AD252)</f>
        <v>0</v>
      </c>
      <c r="K253" s="13">
        <f>IF('2014-2015'!D252=0,0,'2013-2014'!AD252)</f>
        <v>0</v>
      </c>
      <c r="L253" s="13">
        <f>IF('2014-2015'!E252=0,0,'2014-2015'!AD252)</f>
        <v>0</v>
      </c>
      <c r="M253" s="13">
        <f>IF('2012-2013'!D252=0,0,'2012-2013'!C252)</f>
        <v>0</v>
      </c>
      <c r="N253" s="13">
        <f>IF('2013-2014'!D252=0,0,'2012-2013'!AE252)</f>
        <v>0</v>
      </c>
      <c r="O253" s="13">
        <f>IF('2014-2015'!D252=0,0,'2013-2014'!AE252)</f>
        <v>0</v>
      </c>
      <c r="P253" s="13">
        <f>IF('2014-2015'!E252=0,0,'2014-2015'!AE252)</f>
        <v>0</v>
      </c>
    </row>
    <row r="254" spans="1:16" x14ac:dyDescent="0.25">
      <c r="A254" s="1">
        <f>'Salary and Rating'!A254</f>
        <v>0</v>
      </c>
      <c r="B254" s="5">
        <f>'Salary and Rating'!B254</f>
        <v>0</v>
      </c>
      <c r="C254" s="5">
        <f>'Salary and Rating'!D254</f>
        <v>0</v>
      </c>
      <c r="D254" s="5">
        <f>'Salary and Rating'!E254</f>
        <v>0</v>
      </c>
      <c r="E254" s="5">
        <f>'Salary and Rating'!F254</f>
        <v>0</v>
      </c>
      <c r="F254" s="1">
        <f>'Salary and Rating'!J254</f>
        <v>0</v>
      </c>
      <c r="G254" s="1">
        <f>'Salary and Rating'!K254</f>
        <v>0</v>
      </c>
      <c r="H254" s="1">
        <f>'Salary and Rating'!L254</f>
        <v>0</v>
      </c>
      <c r="I254" s="13">
        <f>IF('2012-2013'!D253=0,0,'2012-2013'!C253)</f>
        <v>0</v>
      </c>
      <c r="J254" s="13">
        <f>IF('2013-2014'!D253=0,0,'2012-2013'!AD253)</f>
        <v>0</v>
      </c>
      <c r="K254" s="13">
        <f>IF('2014-2015'!D253=0,0,'2013-2014'!AD253)</f>
        <v>0</v>
      </c>
      <c r="L254" s="13">
        <f>IF('2014-2015'!E253=0,0,'2014-2015'!AD253)</f>
        <v>0</v>
      </c>
      <c r="M254" s="13">
        <f>IF('2012-2013'!D253=0,0,'2012-2013'!C253)</f>
        <v>0</v>
      </c>
      <c r="N254" s="13">
        <f>IF('2013-2014'!D253=0,0,'2012-2013'!AE253)</f>
        <v>0</v>
      </c>
      <c r="O254" s="13">
        <f>IF('2014-2015'!D253=0,0,'2013-2014'!AE253)</f>
        <v>0</v>
      </c>
      <c r="P254" s="13">
        <f>IF('2014-2015'!E253=0,0,'2014-2015'!AE253)</f>
        <v>0</v>
      </c>
    </row>
    <row r="255" spans="1:16" x14ac:dyDescent="0.25">
      <c r="A255" s="1">
        <f>'Salary and Rating'!A255</f>
        <v>0</v>
      </c>
      <c r="B255" s="5">
        <f>'Salary and Rating'!B255</f>
        <v>0</v>
      </c>
      <c r="C255" s="5">
        <f>'Salary and Rating'!D255</f>
        <v>0</v>
      </c>
      <c r="D255" s="5">
        <f>'Salary and Rating'!E255</f>
        <v>0</v>
      </c>
      <c r="E255" s="5">
        <f>'Salary and Rating'!F255</f>
        <v>0</v>
      </c>
      <c r="F255" s="1">
        <f>'Salary and Rating'!J255</f>
        <v>0</v>
      </c>
      <c r="G255" s="1">
        <f>'Salary and Rating'!K255</f>
        <v>0</v>
      </c>
      <c r="H255" s="1">
        <f>'Salary and Rating'!L255</f>
        <v>0</v>
      </c>
      <c r="I255" s="13">
        <f>IF('2012-2013'!D254=0,0,'2012-2013'!C254)</f>
        <v>0</v>
      </c>
      <c r="J255" s="13">
        <f>IF('2013-2014'!D254=0,0,'2012-2013'!AD254)</f>
        <v>0</v>
      </c>
      <c r="K255" s="13">
        <f>IF('2014-2015'!D254=0,0,'2013-2014'!AD254)</f>
        <v>0</v>
      </c>
      <c r="L255" s="13">
        <f>IF('2014-2015'!E254=0,0,'2014-2015'!AD254)</f>
        <v>0</v>
      </c>
      <c r="M255" s="13">
        <f>IF('2012-2013'!D254=0,0,'2012-2013'!C254)</f>
        <v>0</v>
      </c>
      <c r="N255" s="13">
        <f>IF('2013-2014'!D254=0,0,'2012-2013'!AE254)</f>
        <v>0</v>
      </c>
      <c r="O255" s="13">
        <f>IF('2014-2015'!D254=0,0,'2013-2014'!AE254)</f>
        <v>0</v>
      </c>
      <c r="P255" s="13">
        <f>IF('2014-2015'!E254=0,0,'2014-2015'!AE254)</f>
        <v>0</v>
      </c>
    </row>
    <row r="256" spans="1:16" x14ac:dyDescent="0.25">
      <c r="A256" s="1">
        <f>'Salary and Rating'!A256</f>
        <v>0</v>
      </c>
      <c r="B256" s="5">
        <f>'Salary and Rating'!B256</f>
        <v>0</v>
      </c>
      <c r="C256" s="5">
        <f>'Salary and Rating'!D256</f>
        <v>0</v>
      </c>
      <c r="D256" s="5">
        <f>'Salary and Rating'!E256</f>
        <v>0</v>
      </c>
      <c r="E256" s="5">
        <f>'Salary and Rating'!F256</f>
        <v>0</v>
      </c>
      <c r="F256" s="1">
        <f>'Salary and Rating'!J256</f>
        <v>0</v>
      </c>
      <c r="G256" s="1">
        <f>'Salary and Rating'!K256</f>
        <v>0</v>
      </c>
      <c r="H256" s="1">
        <f>'Salary and Rating'!L256</f>
        <v>0</v>
      </c>
      <c r="I256" s="13">
        <f>IF('2012-2013'!D255=0,0,'2012-2013'!C255)</f>
        <v>0</v>
      </c>
      <c r="J256" s="13">
        <f>IF('2013-2014'!D255=0,0,'2012-2013'!AD255)</f>
        <v>0</v>
      </c>
      <c r="K256" s="13">
        <f>IF('2014-2015'!D255=0,0,'2013-2014'!AD255)</f>
        <v>0</v>
      </c>
      <c r="L256" s="13">
        <f>IF('2014-2015'!E255=0,0,'2014-2015'!AD255)</f>
        <v>0</v>
      </c>
      <c r="M256" s="13">
        <f>IF('2012-2013'!D255=0,0,'2012-2013'!C255)</f>
        <v>0</v>
      </c>
      <c r="N256" s="13">
        <f>IF('2013-2014'!D255=0,0,'2012-2013'!AE255)</f>
        <v>0</v>
      </c>
      <c r="O256" s="13">
        <f>IF('2014-2015'!D255=0,0,'2013-2014'!AE255)</f>
        <v>0</v>
      </c>
      <c r="P256" s="13">
        <f>IF('2014-2015'!E255=0,0,'2014-2015'!AE255)</f>
        <v>0</v>
      </c>
    </row>
    <row r="257" spans="1:16" x14ac:dyDescent="0.25">
      <c r="A257" s="1">
        <f>'Salary and Rating'!A257</f>
        <v>0</v>
      </c>
      <c r="B257" s="5">
        <f>'Salary and Rating'!B257</f>
        <v>0</v>
      </c>
      <c r="C257" s="5">
        <f>'Salary and Rating'!D257</f>
        <v>0</v>
      </c>
      <c r="D257" s="5">
        <f>'Salary and Rating'!E257</f>
        <v>0</v>
      </c>
      <c r="E257" s="5">
        <f>'Salary and Rating'!F257</f>
        <v>0</v>
      </c>
      <c r="F257" s="1">
        <f>'Salary and Rating'!J257</f>
        <v>0</v>
      </c>
      <c r="G257" s="1">
        <f>'Salary and Rating'!K257</f>
        <v>0</v>
      </c>
      <c r="H257" s="1">
        <f>'Salary and Rating'!L257</f>
        <v>0</v>
      </c>
      <c r="I257" s="13">
        <f>IF('2012-2013'!D256=0,0,'2012-2013'!C256)</f>
        <v>0</v>
      </c>
      <c r="J257" s="13">
        <f>IF('2013-2014'!D256=0,0,'2012-2013'!AD256)</f>
        <v>0</v>
      </c>
      <c r="K257" s="13">
        <f>IF('2014-2015'!D256=0,0,'2013-2014'!AD256)</f>
        <v>0</v>
      </c>
      <c r="L257" s="13">
        <f>IF('2014-2015'!E256=0,0,'2014-2015'!AD256)</f>
        <v>0</v>
      </c>
      <c r="M257" s="13">
        <f>IF('2012-2013'!D256=0,0,'2012-2013'!C256)</f>
        <v>0</v>
      </c>
      <c r="N257" s="13">
        <f>IF('2013-2014'!D256=0,0,'2012-2013'!AE256)</f>
        <v>0</v>
      </c>
      <c r="O257" s="13">
        <f>IF('2014-2015'!D256=0,0,'2013-2014'!AE256)</f>
        <v>0</v>
      </c>
      <c r="P257" s="13">
        <f>IF('2014-2015'!E256=0,0,'2014-2015'!AE256)</f>
        <v>0</v>
      </c>
    </row>
    <row r="258" spans="1:16" x14ac:dyDescent="0.25">
      <c r="A258" s="1">
        <f>'Salary and Rating'!A258</f>
        <v>0</v>
      </c>
      <c r="B258" s="5">
        <f>'Salary and Rating'!B258</f>
        <v>0</v>
      </c>
      <c r="C258" s="5">
        <f>'Salary and Rating'!D258</f>
        <v>0</v>
      </c>
      <c r="D258" s="5">
        <f>'Salary and Rating'!E258</f>
        <v>0</v>
      </c>
      <c r="E258" s="5">
        <f>'Salary and Rating'!F258</f>
        <v>0</v>
      </c>
      <c r="F258" s="1">
        <f>'Salary and Rating'!J258</f>
        <v>0</v>
      </c>
      <c r="G258" s="1">
        <f>'Salary and Rating'!K258</f>
        <v>0</v>
      </c>
      <c r="H258" s="1">
        <f>'Salary and Rating'!L258</f>
        <v>0</v>
      </c>
      <c r="I258" s="13">
        <f>IF('2012-2013'!D257=0,0,'2012-2013'!C257)</f>
        <v>0</v>
      </c>
      <c r="J258" s="13">
        <f>IF('2013-2014'!D257=0,0,'2012-2013'!AD257)</f>
        <v>0</v>
      </c>
      <c r="K258" s="13">
        <f>IF('2014-2015'!D257=0,0,'2013-2014'!AD257)</f>
        <v>0</v>
      </c>
      <c r="L258" s="13">
        <f>IF('2014-2015'!E257=0,0,'2014-2015'!AD257)</f>
        <v>0</v>
      </c>
      <c r="M258" s="13">
        <f>IF('2012-2013'!D257=0,0,'2012-2013'!C257)</f>
        <v>0</v>
      </c>
      <c r="N258" s="13">
        <f>IF('2013-2014'!D257=0,0,'2012-2013'!AE257)</f>
        <v>0</v>
      </c>
      <c r="O258" s="13">
        <f>IF('2014-2015'!D257=0,0,'2013-2014'!AE257)</f>
        <v>0</v>
      </c>
      <c r="P258" s="13">
        <f>IF('2014-2015'!E257=0,0,'2014-2015'!AE257)</f>
        <v>0</v>
      </c>
    </row>
    <row r="259" spans="1:16" x14ac:dyDescent="0.25">
      <c r="A259" s="1">
        <f>'Salary and Rating'!A259</f>
        <v>0</v>
      </c>
      <c r="B259" s="5">
        <f>'Salary and Rating'!B259</f>
        <v>0</v>
      </c>
      <c r="C259" s="5">
        <f>'Salary and Rating'!D259</f>
        <v>0</v>
      </c>
      <c r="D259" s="5">
        <f>'Salary and Rating'!E259</f>
        <v>0</v>
      </c>
      <c r="E259" s="5">
        <f>'Salary and Rating'!F259</f>
        <v>0</v>
      </c>
      <c r="F259" s="1">
        <f>'Salary and Rating'!J259</f>
        <v>0</v>
      </c>
      <c r="G259" s="1">
        <f>'Salary and Rating'!K259</f>
        <v>0</v>
      </c>
      <c r="H259" s="1">
        <f>'Salary and Rating'!L259</f>
        <v>0</v>
      </c>
      <c r="I259" s="13">
        <f>IF('2012-2013'!D258=0,0,'2012-2013'!C258)</f>
        <v>0</v>
      </c>
      <c r="J259" s="13">
        <f>IF('2013-2014'!D258=0,0,'2012-2013'!AD258)</f>
        <v>0</v>
      </c>
      <c r="K259" s="13">
        <f>IF('2014-2015'!D258=0,0,'2013-2014'!AD258)</f>
        <v>0</v>
      </c>
      <c r="L259" s="13">
        <f>IF('2014-2015'!E258=0,0,'2014-2015'!AD258)</f>
        <v>0</v>
      </c>
      <c r="M259" s="13">
        <f>IF('2012-2013'!D258=0,0,'2012-2013'!C258)</f>
        <v>0</v>
      </c>
      <c r="N259" s="13">
        <f>IF('2013-2014'!D258=0,0,'2012-2013'!AE258)</f>
        <v>0</v>
      </c>
      <c r="O259" s="13">
        <f>IF('2014-2015'!D258=0,0,'2013-2014'!AE258)</f>
        <v>0</v>
      </c>
      <c r="P259" s="13">
        <f>IF('2014-2015'!E258=0,0,'2014-2015'!AE258)</f>
        <v>0</v>
      </c>
    </row>
    <row r="260" spans="1:16" x14ac:dyDescent="0.25">
      <c r="A260" s="1">
        <f>'Salary and Rating'!A260</f>
        <v>0</v>
      </c>
      <c r="B260" s="5">
        <f>'Salary and Rating'!B260</f>
        <v>0</v>
      </c>
      <c r="C260" s="5">
        <f>'Salary and Rating'!D260</f>
        <v>0</v>
      </c>
      <c r="D260" s="5">
        <f>'Salary and Rating'!E260</f>
        <v>0</v>
      </c>
      <c r="E260" s="5">
        <f>'Salary and Rating'!F260</f>
        <v>0</v>
      </c>
      <c r="F260" s="1">
        <f>'Salary and Rating'!J260</f>
        <v>0</v>
      </c>
      <c r="G260" s="1">
        <f>'Salary and Rating'!K260</f>
        <v>0</v>
      </c>
      <c r="H260" s="1">
        <f>'Salary and Rating'!L260</f>
        <v>0</v>
      </c>
      <c r="I260" s="13">
        <f>IF('2012-2013'!D259=0,0,'2012-2013'!C259)</f>
        <v>0</v>
      </c>
      <c r="J260" s="13">
        <f>IF('2013-2014'!D259=0,0,'2012-2013'!AD259)</f>
        <v>0</v>
      </c>
      <c r="K260" s="13">
        <f>IF('2014-2015'!D259=0,0,'2013-2014'!AD259)</f>
        <v>0</v>
      </c>
      <c r="L260" s="13">
        <f>IF('2014-2015'!E259=0,0,'2014-2015'!AD259)</f>
        <v>0</v>
      </c>
      <c r="M260" s="13">
        <f>IF('2012-2013'!D259=0,0,'2012-2013'!C259)</f>
        <v>0</v>
      </c>
      <c r="N260" s="13">
        <f>IF('2013-2014'!D259=0,0,'2012-2013'!AE259)</f>
        <v>0</v>
      </c>
      <c r="O260" s="13">
        <f>IF('2014-2015'!D259=0,0,'2013-2014'!AE259)</f>
        <v>0</v>
      </c>
      <c r="P260" s="13">
        <f>IF('2014-2015'!E259=0,0,'2014-2015'!AE259)</f>
        <v>0</v>
      </c>
    </row>
    <row r="261" spans="1:16" x14ac:dyDescent="0.25">
      <c r="A261" s="1">
        <f>'Salary and Rating'!A261</f>
        <v>0</v>
      </c>
      <c r="B261" s="5">
        <f>'Salary and Rating'!B261</f>
        <v>0</v>
      </c>
      <c r="C261" s="5">
        <f>'Salary and Rating'!D261</f>
        <v>0</v>
      </c>
      <c r="D261" s="5">
        <f>'Salary and Rating'!E261</f>
        <v>0</v>
      </c>
      <c r="E261" s="5">
        <f>'Salary and Rating'!F261</f>
        <v>0</v>
      </c>
      <c r="F261" s="1">
        <f>'Salary and Rating'!J261</f>
        <v>0</v>
      </c>
      <c r="G261" s="1">
        <f>'Salary and Rating'!K261</f>
        <v>0</v>
      </c>
      <c r="H261" s="1">
        <f>'Salary and Rating'!L261</f>
        <v>0</v>
      </c>
      <c r="I261" s="13">
        <f>IF('2012-2013'!D260=0,0,'2012-2013'!C260)</f>
        <v>0</v>
      </c>
      <c r="J261" s="13">
        <f>IF('2013-2014'!D260=0,0,'2012-2013'!AD260)</f>
        <v>0</v>
      </c>
      <c r="K261" s="13">
        <f>IF('2014-2015'!D260=0,0,'2013-2014'!AD260)</f>
        <v>0</v>
      </c>
      <c r="L261" s="13">
        <f>IF('2014-2015'!E260=0,0,'2014-2015'!AD260)</f>
        <v>0</v>
      </c>
      <c r="M261" s="13">
        <f>IF('2012-2013'!D260=0,0,'2012-2013'!C260)</f>
        <v>0</v>
      </c>
      <c r="N261" s="13">
        <f>IF('2013-2014'!D260=0,0,'2012-2013'!AE260)</f>
        <v>0</v>
      </c>
      <c r="O261" s="13">
        <f>IF('2014-2015'!D260=0,0,'2013-2014'!AE260)</f>
        <v>0</v>
      </c>
      <c r="P261" s="13">
        <f>IF('2014-2015'!E260=0,0,'2014-2015'!AE260)</f>
        <v>0</v>
      </c>
    </row>
    <row r="262" spans="1:16" x14ac:dyDescent="0.25">
      <c r="A262" s="1">
        <f>'Salary and Rating'!A262</f>
        <v>0</v>
      </c>
      <c r="B262" s="5">
        <f>'Salary and Rating'!B262</f>
        <v>0</v>
      </c>
      <c r="C262" s="5">
        <f>'Salary and Rating'!D262</f>
        <v>0</v>
      </c>
      <c r="D262" s="5">
        <f>'Salary and Rating'!E262</f>
        <v>0</v>
      </c>
      <c r="E262" s="5">
        <f>'Salary and Rating'!F262</f>
        <v>0</v>
      </c>
      <c r="F262" s="1">
        <f>'Salary and Rating'!J262</f>
        <v>0</v>
      </c>
      <c r="G262" s="1">
        <f>'Salary and Rating'!K262</f>
        <v>0</v>
      </c>
      <c r="H262" s="1">
        <f>'Salary and Rating'!L262</f>
        <v>0</v>
      </c>
      <c r="I262" s="13">
        <f>IF('2012-2013'!D261=0,0,'2012-2013'!C261)</f>
        <v>0</v>
      </c>
      <c r="J262" s="13">
        <f>IF('2013-2014'!D261=0,0,'2012-2013'!AD261)</f>
        <v>0</v>
      </c>
      <c r="K262" s="13">
        <f>IF('2014-2015'!D261=0,0,'2013-2014'!AD261)</f>
        <v>0</v>
      </c>
      <c r="L262" s="13">
        <f>IF('2014-2015'!E261=0,0,'2014-2015'!AD261)</f>
        <v>0</v>
      </c>
      <c r="M262" s="13">
        <f>IF('2012-2013'!D261=0,0,'2012-2013'!C261)</f>
        <v>0</v>
      </c>
      <c r="N262" s="13">
        <f>IF('2013-2014'!D261=0,0,'2012-2013'!AE261)</f>
        <v>0</v>
      </c>
      <c r="O262" s="13">
        <f>IF('2014-2015'!D261=0,0,'2013-2014'!AE261)</f>
        <v>0</v>
      </c>
      <c r="P262" s="13">
        <f>IF('2014-2015'!E261=0,0,'2014-2015'!AE261)</f>
        <v>0</v>
      </c>
    </row>
    <row r="263" spans="1:16" x14ac:dyDescent="0.25">
      <c r="A263" s="1">
        <f>'Salary and Rating'!A263</f>
        <v>0</v>
      </c>
      <c r="B263" s="5">
        <f>'Salary and Rating'!B263</f>
        <v>0</v>
      </c>
      <c r="C263" s="5">
        <f>'Salary and Rating'!D263</f>
        <v>0</v>
      </c>
      <c r="D263" s="5">
        <f>'Salary and Rating'!E263</f>
        <v>0</v>
      </c>
      <c r="E263" s="5">
        <f>'Salary and Rating'!F263</f>
        <v>0</v>
      </c>
      <c r="F263" s="1">
        <f>'Salary and Rating'!J263</f>
        <v>0</v>
      </c>
      <c r="G263" s="1">
        <f>'Salary and Rating'!K263</f>
        <v>0</v>
      </c>
      <c r="H263" s="1">
        <f>'Salary and Rating'!L263</f>
        <v>0</v>
      </c>
      <c r="I263" s="13">
        <f>IF('2012-2013'!D262=0,0,'2012-2013'!C262)</f>
        <v>0</v>
      </c>
      <c r="J263" s="13">
        <f>IF('2013-2014'!D262=0,0,'2012-2013'!AD262)</f>
        <v>0</v>
      </c>
      <c r="K263" s="13">
        <f>IF('2014-2015'!D262=0,0,'2013-2014'!AD262)</f>
        <v>0</v>
      </c>
      <c r="L263" s="13">
        <f>IF('2014-2015'!E262=0,0,'2014-2015'!AD262)</f>
        <v>0</v>
      </c>
      <c r="M263" s="13">
        <f>IF('2012-2013'!D262=0,0,'2012-2013'!C262)</f>
        <v>0</v>
      </c>
      <c r="N263" s="13">
        <f>IF('2013-2014'!D262=0,0,'2012-2013'!AE262)</f>
        <v>0</v>
      </c>
      <c r="O263" s="13">
        <f>IF('2014-2015'!D262=0,0,'2013-2014'!AE262)</f>
        <v>0</v>
      </c>
      <c r="P263" s="13">
        <f>IF('2014-2015'!E262=0,0,'2014-2015'!AE262)</f>
        <v>0</v>
      </c>
    </row>
    <row r="264" spans="1:16" x14ac:dyDescent="0.25">
      <c r="A264" s="1">
        <f>'Salary and Rating'!A264</f>
        <v>0</v>
      </c>
      <c r="B264" s="5">
        <f>'Salary and Rating'!B264</f>
        <v>0</v>
      </c>
      <c r="C264" s="5">
        <f>'Salary and Rating'!D264</f>
        <v>0</v>
      </c>
      <c r="D264" s="5">
        <f>'Salary and Rating'!E264</f>
        <v>0</v>
      </c>
      <c r="E264" s="5">
        <f>'Salary and Rating'!F264</f>
        <v>0</v>
      </c>
      <c r="F264" s="1">
        <f>'Salary and Rating'!J264</f>
        <v>0</v>
      </c>
      <c r="G264" s="1">
        <f>'Salary and Rating'!K264</f>
        <v>0</v>
      </c>
      <c r="H264" s="1">
        <f>'Salary and Rating'!L264</f>
        <v>0</v>
      </c>
      <c r="I264" s="13">
        <f>IF('2012-2013'!D263=0,0,'2012-2013'!C263)</f>
        <v>0</v>
      </c>
      <c r="J264" s="13">
        <f>IF('2013-2014'!D263=0,0,'2012-2013'!AD263)</f>
        <v>0</v>
      </c>
      <c r="K264" s="13">
        <f>IF('2014-2015'!D263=0,0,'2013-2014'!AD263)</f>
        <v>0</v>
      </c>
      <c r="L264" s="13">
        <f>IF('2014-2015'!E263=0,0,'2014-2015'!AD263)</f>
        <v>0</v>
      </c>
      <c r="M264" s="13">
        <f>IF('2012-2013'!D263=0,0,'2012-2013'!C263)</f>
        <v>0</v>
      </c>
      <c r="N264" s="13">
        <f>IF('2013-2014'!D263=0,0,'2012-2013'!AE263)</f>
        <v>0</v>
      </c>
      <c r="O264" s="13">
        <f>IF('2014-2015'!D263=0,0,'2013-2014'!AE263)</f>
        <v>0</v>
      </c>
      <c r="P264" s="13">
        <f>IF('2014-2015'!E263=0,0,'2014-2015'!AE263)</f>
        <v>0</v>
      </c>
    </row>
    <row r="265" spans="1:16" x14ac:dyDescent="0.25">
      <c r="A265" s="1">
        <f>'Salary and Rating'!A265</f>
        <v>0</v>
      </c>
      <c r="B265" s="5">
        <f>'Salary and Rating'!B265</f>
        <v>0</v>
      </c>
      <c r="C265" s="5">
        <f>'Salary and Rating'!D265</f>
        <v>0</v>
      </c>
      <c r="D265" s="5">
        <f>'Salary and Rating'!E265</f>
        <v>0</v>
      </c>
      <c r="E265" s="5">
        <f>'Salary and Rating'!F265</f>
        <v>0</v>
      </c>
      <c r="F265" s="1">
        <f>'Salary and Rating'!J265</f>
        <v>0</v>
      </c>
      <c r="G265" s="1">
        <f>'Salary and Rating'!K265</f>
        <v>0</v>
      </c>
      <c r="H265" s="1">
        <f>'Salary and Rating'!L265</f>
        <v>0</v>
      </c>
      <c r="I265" s="13">
        <f>IF('2012-2013'!D264=0,0,'2012-2013'!C264)</f>
        <v>0</v>
      </c>
      <c r="J265" s="13">
        <f>IF('2013-2014'!D264=0,0,'2012-2013'!AD264)</f>
        <v>0</v>
      </c>
      <c r="K265" s="13">
        <f>IF('2014-2015'!D264=0,0,'2013-2014'!AD264)</f>
        <v>0</v>
      </c>
      <c r="L265" s="13">
        <f>IF('2014-2015'!E264=0,0,'2014-2015'!AD264)</f>
        <v>0</v>
      </c>
      <c r="M265" s="13">
        <f>IF('2012-2013'!D264=0,0,'2012-2013'!C264)</f>
        <v>0</v>
      </c>
      <c r="N265" s="13">
        <f>IF('2013-2014'!D264=0,0,'2012-2013'!AE264)</f>
        <v>0</v>
      </c>
      <c r="O265" s="13">
        <f>IF('2014-2015'!D264=0,0,'2013-2014'!AE264)</f>
        <v>0</v>
      </c>
      <c r="P265" s="13">
        <f>IF('2014-2015'!E264=0,0,'2014-2015'!AE264)</f>
        <v>0</v>
      </c>
    </row>
    <row r="266" spans="1:16" x14ac:dyDescent="0.25">
      <c r="A266" s="1">
        <f>'Salary and Rating'!A266</f>
        <v>0</v>
      </c>
      <c r="B266" s="5">
        <f>'Salary and Rating'!B266</f>
        <v>0</v>
      </c>
      <c r="C266" s="5">
        <f>'Salary and Rating'!D266</f>
        <v>0</v>
      </c>
      <c r="D266" s="5">
        <f>'Salary and Rating'!E266</f>
        <v>0</v>
      </c>
      <c r="E266" s="5">
        <f>'Salary and Rating'!F266</f>
        <v>0</v>
      </c>
      <c r="F266" s="1">
        <f>'Salary and Rating'!J266</f>
        <v>0</v>
      </c>
      <c r="G266" s="1">
        <f>'Salary and Rating'!K266</f>
        <v>0</v>
      </c>
      <c r="H266" s="1">
        <f>'Salary and Rating'!L266</f>
        <v>0</v>
      </c>
      <c r="I266" s="13">
        <f>IF('2012-2013'!D265=0,0,'2012-2013'!C265)</f>
        <v>0</v>
      </c>
      <c r="J266" s="13">
        <f>IF('2013-2014'!D265=0,0,'2012-2013'!AD265)</f>
        <v>0</v>
      </c>
      <c r="K266" s="13">
        <f>IF('2014-2015'!D265=0,0,'2013-2014'!AD265)</f>
        <v>0</v>
      </c>
      <c r="L266" s="13">
        <f>IF('2014-2015'!E265=0,0,'2014-2015'!AD265)</f>
        <v>0</v>
      </c>
      <c r="M266" s="13">
        <f>IF('2012-2013'!D265=0,0,'2012-2013'!C265)</f>
        <v>0</v>
      </c>
      <c r="N266" s="13">
        <f>IF('2013-2014'!D265=0,0,'2012-2013'!AE265)</f>
        <v>0</v>
      </c>
      <c r="O266" s="13">
        <f>IF('2014-2015'!D265=0,0,'2013-2014'!AE265)</f>
        <v>0</v>
      </c>
      <c r="P266" s="13">
        <f>IF('2014-2015'!E265=0,0,'2014-2015'!AE265)</f>
        <v>0</v>
      </c>
    </row>
    <row r="267" spans="1:16" x14ac:dyDescent="0.25">
      <c r="A267" s="1">
        <f>'Salary and Rating'!A267</f>
        <v>0</v>
      </c>
      <c r="B267" s="5">
        <f>'Salary and Rating'!B267</f>
        <v>0</v>
      </c>
      <c r="C267" s="5">
        <f>'Salary and Rating'!D267</f>
        <v>0</v>
      </c>
      <c r="D267" s="5">
        <f>'Salary and Rating'!E267</f>
        <v>0</v>
      </c>
      <c r="E267" s="5">
        <f>'Salary and Rating'!F267</f>
        <v>0</v>
      </c>
      <c r="F267" s="1">
        <f>'Salary and Rating'!J267</f>
        <v>0</v>
      </c>
      <c r="G267" s="1">
        <f>'Salary and Rating'!K267</f>
        <v>0</v>
      </c>
      <c r="H267" s="1">
        <f>'Salary and Rating'!L267</f>
        <v>0</v>
      </c>
      <c r="I267" s="13">
        <f>IF('2012-2013'!D266=0,0,'2012-2013'!C266)</f>
        <v>0</v>
      </c>
      <c r="J267" s="13">
        <f>IF('2013-2014'!D266=0,0,'2012-2013'!AD266)</f>
        <v>0</v>
      </c>
      <c r="K267" s="13">
        <f>IF('2014-2015'!D266=0,0,'2013-2014'!AD266)</f>
        <v>0</v>
      </c>
      <c r="L267" s="13">
        <f>IF('2014-2015'!E266=0,0,'2014-2015'!AD266)</f>
        <v>0</v>
      </c>
      <c r="M267" s="13">
        <f>IF('2012-2013'!D266=0,0,'2012-2013'!C266)</f>
        <v>0</v>
      </c>
      <c r="N267" s="13">
        <f>IF('2013-2014'!D266=0,0,'2012-2013'!AE266)</f>
        <v>0</v>
      </c>
      <c r="O267" s="13">
        <f>IF('2014-2015'!D266=0,0,'2013-2014'!AE266)</f>
        <v>0</v>
      </c>
      <c r="P267" s="13">
        <f>IF('2014-2015'!E266=0,0,'2014-2015'!AE266)</f>
        <v>0</v>
      </c>
    </row>
    <row r="268" spans="1:16" x14ac:dyDescent="0.25">
      <c r="A268" s="1">
        <f>'Salary and Rating'!A268</f>
        <v>0</v>
      </c>
      <c r="B268" s="5">
        <f>'Salary and Rating'!B268</f>
        <v>0</v>
      </c>
      <c r="C268" s="5">
        <f>'Salary and Rating'!D268</f>
        <v>0</v>
      </c>
      <c r="D268" s="5">
        <f>'Salary and Rating'!E268</f>
        <v>0</v>
      </c>
      <c r="E268" s="5">
        <f>'Salary and Rating'!F268</f>
        <v>0</v>
      </c>
      <c r="F268" s="1">
        <f>'Salary and Rating'!J268</f>
        <v>0</v>
      </c>
      <c r="G268" s="1">
        <f>'Salary and Rating'!K268</f>
        <v>0</v>
      </c>
      <c r="H268" s="1">
        <f>'Salary and Rating'!L268</f>
        <v>0</v>
      </c>
      <c r="I268" s="13">
        <f>IF('2012-2013'!D267=0,0,'2012-2013'!C267)</f>
        <v>0</v>
      </c>
      <c r="J268" s="13">
        <f>IF('2013-2014'!D267=0,0,'2012-2013'!AD267)</f>
        <v>0</v>
      </c>
      <c r="K268" s="13">
        <f>IF('2014-2015'!D267=0,0,'2013-2014'!AD267)</f>
        <v>0</v>
      </c>
      <c r="L268" s="13">
        <f>IF('2014-2015'!E267=0,0,'2014-2015'!AD267)</f>
        <v>0</v>
      </c>
      <c r="M268" s="13">
        <f>IF('2012-2013'!D267=0,0,'2012-2013'!C267)</f>
        <v>0</v>
      </c>
      <c r="N268" s="13">
        <f>IF('2013-2014'!D267=0,0,'2012-2013'!AE267)</f>
        <v>0</v>
      </c>
      <c r="O268" s="13">
        <f>IF('2014-2015'!D267=0,0,'2013-2014'!AE267)</f>
        <v>0</v>
      </c>
      <c r="P268" s="13">
        <f>IF('2014-2015'!E267=0,0,'2014-2015'!AE267)</f>
        <v>0</v>
      </c>
    </row>
    <row r="269" spans="1:16" x14ac:dyDescent="0.25">
      <c r="A269" s="1">
        <f>'Salary and Rating'!A269</f>
        <v>0</v>
      </c>
      <c r="B269" s="5">
        <f>'Salary and Rating'!B269</f>
        <v>0</v>
      </c>
      <c r="C269" s="5">
        <f>'Salary and Rating'!D269</f>
        <v>0</v>
      </c>
      <c r="D269" s="5">
        <f>'Salary and Rating'!E269</f>
        <v>0</v>
      </c>
      <c r="E269" s="5">
        <f>'Salary and Rating'!F269</f>
        <v>0</v>
      </c>
      <c r="F269" s="1">
        <f>'Salary and Rating'!J269</f>
        <v>0</v>
      </c>
      <c r="G269" s="1">
        <f>'Salary and Rating'!K269</f>
        <v>0</v>
      </c>
      <c r="H269" s="1">
        <f>'Salary and Rating'!L269</f>
        <v>0</v>
      </c>
      <c r="I269" s="13">
        <f>IF('2012-2013'!D268=0,0,'2012-2013'!C268)</f>
        <v>0</v>
      </c>
      <c r="J269" s="13">
        <f>IF('2013-2014'!D268=0,0,'2012-2013'!AD268)</f>
        <v>0</v>
      </c>
      <c r="K269" s="13">
        <f>IF('2014-2015'!D268=0,0,'2013-2014'!AD268)</f>
        <v>0</v>
      </c>
      <c r="L269" s="13">
        <f>IF('2014-2015'!E268=0,0,'2014-2015'!AD268)</f>
        <v>0</v>
      </c>
      <c r="M269" s="13">
        <f>IF('2012-2013'!D268=0,0,'2012-2013'!C268)</f>
        <v>0</v>
      </c>
      <c r="N269" s="13">
        <f>IF('2013-2014'!D268=0,0,'2012-2013'!AE268)</f>
        <v>0</v>
      </c>
      <c r="O269" s="13">
        <f>IF('2014-2015'!D268=0,0,'2013-2014'!AE268)</f>
        <v>0</v>
      </c>
      <c r="P269" s="13">
        <f>IF('2014-2015'!E268=0,0,'2014-2015'!AE268)</f>
        <v>0</v>
      </c>
    </row>
    <row r="270" spans="1:16" x14ac:dyDescent="0.25">
      <c r="A270" s="1">
        <f>'Salary and Rating'!A270</f>
        <v>0</v>
      </c>
      <c r="B270" s="5">
        <f>'Salary and Rating'!B270</f>
        <v>0</v>
      </c>
      <c r="C270" s="5">
        <f>'Salary and Rating'!D270</f>
        <v>0</v>
      </c>
      <c r="D270" s="5">
        <f>'Salary and Rating'!E270</f>
        <v>0</v>
      </c>
      <c r="E270" s="5">
        <f>'Salary and Rating'!F270</f>
        <v>0</v>
      </c>
      <c r="F270" s="1">
        <f>'Salary and Rating'!J270</f>
        <v>0</v>
      </c>
      <c r="G270" s="1">
        <f>'Salary and Rating'!K270</f>
        <v>0</v>
      </c>
      <c r="H270" s="1">
        <f>'Salary and Rating'!L270</f>
        <v>0</v>
      </c>
      <c r="I270" s="13">
        <f>IF('2012-2013'!D269=0,0,'2012-2013'!C269)</f>
        <v>0</v>
      </c>
      <c r="J270" s="13">
        <f>IF('2013-2014'!D269=0,0,'2012-2013'!AD269)</f>
        <v>0</v>
      </c>
      <c r="K270" s="13">
        <f>IF('2014-2015'!D269=0,0,'2013-2014'!AD269)</f>
        <v>0</v>
      </c>
      <c r="L270" s="13">
        <f>IF('2014-2015'!E269=0,0,'2014-2015'!AD269)</f>
        <v>0</v>
      </c>
      <c r="M270" s="13">
        <f>IF('2012-2013'!D269=0,0,'2012-2013'!C269)</f>
        <v>0</v>
      </c>
      <c r="N270" s="13">
        <f>IF('2013-2014'!D269=0,0,'2012-2013'!AE269)</f>
        <v>0</v>
      </c>
      <c r="O270" s="13">
        <f>IF('2014-2015'!D269=0,0,'2013-2014'!AE269)</f>
        <v>0</v>
      </c>
      <c r="P270" s="13">
        <f>IF('2014-2015'!E269=0,0,'2014-2015'!AE269)</f>
        <v>0</v>
      </c>
    </row>
    <row r="271" spans="1:16" x14ac:dyDescent="0.25">
      <c r="A271" s="1">
        <f>'Salary and Rating'!A271</f>
        <v>0</v>
      </c>
      <c r="B271" s="5">
        <f>'Salary and Rating'!B271</f>
        <v>0</v>
      </c>
      <c r="C271" s="5">
        <f>'Salary and Rating'!D271</f>
        <v>0</v>
      </c>
      <c r="D271" s="5">
        <f>'Salary and Rating'!E271</f>
        <v>0</v>
      </c>
      <c r="E271" s="5">
        <f>'Salary and Rating'!F271</f>
        <v>0</v>
      </c>
      <c r="F271" s="1">
        <f>'Salary and Rating'!J271</f>
        <v>0</v>
      </c>
      <c r="G271" s="1">
        <f>'Salary and Rating'!K271</f>
        <v>0</v>
      </c>
      <c r="H271" s="1">
        <f>'Salary and Rating'!L271</f>
        <v>0</v>
      </c>
      <c r="I271" s="13">
        <f>IF('2012-2013'!D270=0,0,'2012-2013'!C270)</f>
        <v>0</v>
      </c>
      <c r="J271" s="13">
        <f>IF('2013-2014'!D270=0,0,'2012-2013'!AD270)</f>
        <v>0</v>
      </c>
      <c r="K271" s="13">
        <f>IF('2014-2015'!D270=0,0,'2013-2014'!AD270)</f>
        <v>0</v>
      </c>
      <c r="L271" s="13">
        <f>IF('2014-2015'!E270=0,0,'2014-2015'!AD270)</f>
        <v>0</v>
      </c>
      <c r="M271" s="13">
        <f>IF('2012-2013'!D270=0,0,'2012-2013'!C270)</f>
        <v>0</v>
      </c>
      <c r="N271" s="13">
        <f>IF('2013-2014'!D270=0,0,'2012-2013'!AE270)</f>
        <v>0</v>
      </c>
      <c r="O271" s="13">
        <f>IF('2014-2015'!D270=0,0,'2013-2014'!AE270)</f>
        <v>0</v>
      </c>
      <c r="P271" s="13">
        <f>IF('2014-2015'!E270=0,0,'2014-2015'!AE270)</f>
        <v>0</v>
      </c>
    </row>
    <row r="272" spans="1:16" x14ac:dyDescent="0.25">
      <c r="A272" s="1">
        <f>'Salary and Rating'!A272</f>
        <v>0</v>
      </c>
      <c r="B272" s="5">
        <f>'Salary and Rating'!B272</f>
        <v>0</v>
      </c>
      <c r="C272" s="5">
        <f>'Salary and Rating'!D272</f>
        <v>0</v>
      </c>
      <c r="D272" s="5">
        <f>'Salary and Rating'!E272</f>
        <v>0</v>
      </c>
      <c r="E272" s="5">
        <f>'Salary and Rating'!F272</f>
        <v>0</v>
      </c>
      <c r="F272" s="1">
        <f>'Salary and Rating'!J272</f>
        <v>0</v>
      </c>
      <c r="G272" s="1">
        <f>'Salary and Rating'!K272</f>
        <v>0</v>
      </c>
      <c r="H272" s="1">
        <f>'Salary and Rating'!L272</f>
        <v>0</v>
      </c>
      <c r="I272" s="13">
        <f>IF('2012-2013'!D271=0,0,'2012-2013'!C271)</f>
        <v>0</v>
      </c>
      <c r="J272" s="13">
        <f>IF('2013-2014'!D271=0,0,'2012-2013'!AD271)</f>
        <v>0</v>
      </c>
      <c r="K272" s="13">
        <f>IF('2014-2015'!D271=0,0,'2013-2014'!AD271)</f>
        <v>0</v>
      </c>
      <c r="L272" s="13">
        <f>IF('2014-2015'!E271=0,0,'2014-2015'!AD271)</f>
        <v>0</v>
      </c>
      <c r="M272" s="13">
        <f>IF('2012-2013'!D271=0,0,'2012-2013'!C271)</f>
        <v>0</v>
      </c>
      <c r="N272" s="13">
        <f>IF('2013-2014'!D271=0,0,'2012-2013'!AE271)</f>
        <v>0</v>
      </c>
      <c r="O272" s="13">
        <f>IF('2014-2015'!D271=0,0,'2013-2014'!AE271)</f>
        <v>0</v>
      </c>
      <c r="P272" s="13">
        <f>IF('2014-2015'!E271=0,0,'2014-2015'!AE271)</f>
        <v>0</v>
      </c>
    </row>
    <row r="273" spans="1:16" x14ac:dyDescent="0.25">
      <c r="A273" s="1">
        <f>'Salary and Rating'!A273</f>
        <v>0</v>
      </c>
      <c r="B273" s="5">
        <f>'Salary and Rating'!B273</f>
        <v>0</v>
      </c>
      <c r="C273" s="5">
        <f>'Salary and Rating'!D273</f>
        <v>0</v>
      </c>
      <c r="D273" s="5">
        <f>'Salary and Rating'!E273</f>
        <v>0</v>
      </c>
      <c r="E273" s="5">
        <f>'Salary and Rating'!F273</f>
        <v>0</v>
      </c>
      <c r="F273" s="1">
        <f>'Salary and Rating'!J273</f>
        <v>0</v>
      </c>
      <c r="G273" s="1">
        <f>'Salary and Rating'!K273</f>
        <v>0</v>
      </c>
      <c r="H273" s="1">
        <f>'Salary and Rating'!L273</f>
        <v>0</v>
      </c>
      <c r="I273" s="13">
        <f>IF('2012-2013'!D272=0,0,'2012-2013'!C272)</f>
        <v>0</v>
      </c>
      <c r="J273" s="13">
        <f>IF('2013-2014'!D272=0,0,'2012-2013'!AD272)</f>
        <v>0</v>
      </c>
      <c r="K273" s="13">
        <f>IF('2014-2015'!D272=0,0,'2013-2014'!AD272)</f>
        <v>0</v>
      </c>
      <c r="L273" s="13">
        <f>IF('2014-2015'!E272=0,0,'2014-2015'!AD272)</f>
        <v>0</v>
      </c>
      <c r="M273" s="13">
        <f>IF('2012-2013'!D272=0,0,'2012-2013'!C272)</f>
        <v>0</v>
      </c>
      <c r="N273" s="13">
        <f>IF('2013-2014'!D272=0,0,'2012-2013'!AE272)</f>
        <v>0</v>
      </c>
      <c r="O273" s="13">
        <f>IF('2014-2015'!D272=0,0,'2013-2014'!AE272)</f>
        <v>0</v>
      </c>
      <c r="P273" s="13">
        <f>IF('2014-2015'!E272=0,0,'2014-2015'!AE272)</f>
        <v>0</v>
      </c>
    </row>
    <row r="274" spans="1:16" x14ac:dyDescent="0.25">
      <c r="A274" s="1">
        <f>'Salary and Rating'!A274</f>
        <v>0</v>
      </c>
      <c r="B274" s="5">
        <f>'Salary and Rating'!B274</f>
        <v>0</v>
      </c>
      <c r="C274" s="5">
        <f>'Salary and Rating'!D274</f>
        <v>0</v>
      </c>
      <c r="D274" s="5">
        <f>'Salary and Rating'!E274</f>
        <v>0</v>
      </c>
      <c r="E274" s="5">
        <f>'Salary and Rating'!F274</f>
        <v>0</v>
      </c>
      <c r="F274" s="1">
        <f>'Salary and Rating'!J274</f>
        <v>0</v>
      </c>
      <c r="G274" s="1">
        <f>'Salary and Rating'!K274</f>
        <v>0</v>
      </c>
      <c r="H274" s="1">
        <f>'Salary and Rating'!L274</f>
        <v>0</v>
      </c>
      <c r="I274" s="13">
        <f>IF('2012-2013'!D273=0,0,'2012-2013'!C273)</f>
        <v>0</v>
      </c>
      <c r="J274" s="13">
        <f>IF('2013-2014'!D273=0,0,'2012-2013'!AD273)</f>
        <v>0</v>
      </c>
      <c r="K274" s="13">
        <f>IF('2014-2015'!D273=0,0,'2013-2014'!AD273)</f>
        <v>0</v>
      </c>
      <c r="L274" s="13">
        <f>IF('2014-2015'!E273=0,0,'2014-2015'!AD273)</f>
        <v>0</v>
      </c>
      <c r="M274" s="13">
        <f>IF('2012-2013'!D273=0,0,'2012-2013'!C273)</f>
        <v>0</v>
      </c>
      <c r="N274" s="13">
        <f>IF('2013-2014'!D273=0,0,'2012-2013'!AE273)</f>
        <v>0</v>
      </c>
      <c r="O274" s="13">
        <f>IF('2014-2015'!D273=0,0,'2013-2014'!AE273)</f>
        <v>0</v>
      </c>
      <c r="P274" s="13">
        <f>IF('2014-2015'!E273=0,0,'2014-2015'!AE273)</f>
        <v>0</v>
      </c>
    </row>
    <row r="275" spans="1:16" x14ac:dyDescent="0.25">
      <c r="A275" s="1">
        <f>'Salary and Rating'!A275</f>
        <v>0</v>
      </c>
      <c r="B275" s="5">
        <f>'Salary and Rating'!B275</f>
        <v>0</v>
      </c>
      <c r="C275" s="5">
        <f>'Salary and Rating'!D275</f>
        <v>0</v>
      </c>
      <c r="D275" s="5">
        <f>'Salary and Rating'!E275</f>
        <v>0</v>
      </c>
      <c r="E275" s="5">
        <f>'Salary and Rating'!F275</f>
        <v>0</v>
      </c>
      <c r="F275" s="1">
        <f>'Salary and Rating'!J275</f>
        <v>0</v>
      </c>
      <c r="G275" s="1">
        <f>'Salary and Rating'!K275</f>
        <v>0</v>
      </c>
      <c r="H275" s="1">
        <f>'Salary and Rating'!L275</f>
        <v>0</v>
      </c>
      <c r="I275" s="13">
        <f>IF('2012-2013'!D274=0,0,'2012-2013'!C274)</f>
        <v>0</v>
      </c>
      <c r="J275" s="13">
        <f>IF('2013-2014'!D274=0,0,'2012-2013'!AD274)</f>
        <v>0</v>
      </c>
      <c r="K275" s="13">
        <f>IF('2014-2015'!D274=0,0,'2013-2014'!AD274)</f>
        <v>0</v>
      </c>
      <c r="L275" s="13">
        <f>IF('2014-2015'!E274=0,0,'2014-2015'!AD274)</f>
        <v>0</v>
      </c>
      <c r="M275" s="13">
        <f>IF('2012-2013'!D274=0,0,'2012-2013'!C274)</f>
        <v>0</v>
      </c>
      <c r="N275" s="13">
        <f>IF('2013-2014'!D274=0,0,'2012-2013'!AE274)</f>
        <v>0</v>
      </c>
      <c r="O275" s="13">
        <f>IF('2014-2015'!D274=0,0,'2013-2014'!AE274)</f>
        <v>0</v>
      </c>
      <c r="P275" s="13">
        <f>IF('2014-2015'!E274=0,0,'2014-2015'!AE274)</f>
        <v>0</v>
      </c>
    </row>
    <row r="276" spans="1:16" x14ac:dyDescent="0.25">
      <c r="A276" s="1">
        <f>'Salary and Rating'!A276</f>
        <v>0</v>
      </c>
      <c r="B276" s="5">
        <f>'Salary and Rating'!B276</f>
        <v>0</v>
      </c>
      <c r="C276" s="5">
        <f>'Salary and Rating'!D276</f>
        <v>0</v>
      </c>
      <c r="D276" s="5">
        <f>'Salary and Rating'!E276</f>
        <v>0</v>
      </c>
      <c r="E276" s="5">
        <f>'Salary and Rating'!F276</f>
        <v>0</v>
      </c>
      <c r="F276" s="1">
        <f>'Salary and Rating'!J276</f>
        <v>0</v>
      </c>
      <c r="G276" s="1">
        <f>'Salary and Rating'!K276</f>
        <v>0</v>
      </c>
      <c r="H276" s="1">
        <f>'Salary and Rating'!L276</f>
        <v>0</v>
      </c>
      <c r="I276" s="13">
        <f>IF('2012-2013'!D275=0,0,'2012-2013'!C275)</f>
        <v>0</v>
      </c>
      <c r="J276" s="13">
        <f>IF('2013-2014'!D275=0,0,'2012-2013'!AD275)</f>
        <v>0</v>
      </c>
      <c r="K276" s="13">
        <f>IF('2014-2015'!D275=0,0,'2013-2014'!AD275)</f>
        <v>0</v>
      </c>
      <c r="L276" s="13">
        <f>IF('2014-2015'!E275=0,0,'2014-2015'!AD275)</f>
        <v>0</v>
      </c>
      <c r="M276" s="13">
        <f>IF('2012-2013'!D275=0,0,'2012-2013'!C275)</f>
        <v>0</v>
      </c>
      <c r="N276" s="13">
        <f>IF('2013-2014'!D275=0,0,'2012-2013'!AE275)</f>
        <v>0</v>
      </c>
      <c r="O276" s="13">
        <f>IF('2014-2015'!D275=0,0,'2013-2014'!AE275)</f>
        <v>0</v>
      </c>
      <c r="P276" s="13">
        <f>IF('2014-2015'!E275=0,0,'2014-2015'!AE275)</f>
        <v>0</v>
      </c>
    </row>
    <row r="277" spans="1:16" x14ac:dyDescent="0.25">
      <c r="A277" s="1">
        <f>'Salary and Rating'!A277</f>
        <v>0</v>
      </c>
      <c r="B277" s="5">
        <f>'Salary and Rating'!B277</f>
        <v>0</v>
      </c>
      <c r="C277" s="5">
        <f>'Salary and Rating'!D277</f>
        <v>0</v>
      </c>
      <c r="D277" s="5">
        <f>'Salary and Rating'!E277</f>
        <v>0</v>
      </c>
      <c r="E277" s="5">
        <f>'Salary and Rating'!F277</f>
        <v>0</v>
      </c>
      <c r="F277" s="1">
        <f>'Salary and Rating'!J277</f>
        <v>0</v>
      </c>
      <c r="G277" s="1">
        <f>'Salary and Rating'!K277</f>
        <v>0</v>
      </c>
      <c r="H277" s="1">
        <f>'Salary and Rating'!L277</f>
        <v>0</v>
      </c>
      <c r="I277" s="13">
        <f>IF('2012-2013'!D276=0,0,'2012-2013'!C276)</f>
        <v>0</v>
      </c>
      <c r="J277" s="13">
        <f>IF('2013-2014'!D276=0,0,'2012-2013'!AD276)</f>
        <v>0</v>
      </c>
      <c r="K277" s="13">
        <f>IF('2014-2015'!D276=0,0,'2013-2014'!AD276)</f>
        <v>0</v>
      </c>
      <c r="L277" s="13">
        <f>IF('2014-2015'!E276=0,0,'2014-2015'!AD276)</f>
        <v>0</v>
      </c>
      <c r="M277" s="13">
        <f>IF('2012-2013'!D276=0,0,'2012-2013'!C276)</f>
        <v>0</v>
      </c>
      <c r="N277" s="13">
        <f>IF('2013-2014'!D276=0,0,'2012-2013'!AE276)</f>
        <v>0</v>
      </c>
      <c r="O277" s="13">
        <f>IF('2014-2015'!D276=0,0,'2013-2014'!AE276)</f>
        <v>0</v>
      </c>
      <c r="P277" s="13">
        <f>IF('2014-2015'!E276=0,0,'2014-2015'!AE276)</f>
        <v>0</v>
      </c>
    </row>
    <row r="278" spans="1:16" x14ac:dyDescent="0.25">
      <c r="A278" s="1">
        <f>'Salary and Rating'!A278</f>
        <v>0</v>
      </c>
      <c r="B278" s="5">
        <f>'Salary and Rating'!B278</f>
        <v>0</v>
      </c>
      <c r="C278" s="5">
        <f>'Salary and Rating'!D278</f>
        <v>0</v>
      </c>
      <c r="D278" s="5">
        <f>'Salary and Rating'!E278</f>
        <v>0</v>
      </c>
      <c r="E278" s="5">
        <f>'Salary and Rating'!F278</f>
        <v>0</v>
      </c>
      <c r="F278" s="1">
        <f>'Salary and Rating'!J278</f>
        <v>0</v>
      </c>
      <c r="G278" s="1">
        <f>'Salary and Rating'!K278</f>
        <v>0</v>
      </c>
      <c r="H278" s="1">
        <f>'Salary and Rating'!L278</f>
        <v>0</v>
      </c>
      <c r="I278" s="13">
        <f>IF('2012-2013'!D277=0,0,'2012-2013'!C277)</f>
        <v>0</v>
      </c>
      <c r="J278" s="13">
        <f>IF('2013-2014'!D277=0,0,'2012-2013'!AD277)</f>
        <v>0</v>
      </c>
      <c r="K278" s="13">
        <f>IF('2014-2015'!D277=0,0,'2013-2014'!AD277)</f>
        <v>0</v>
      </c>
      <c r="L278" s="13">
        <f>IF('2014-2015'!E277=0,0,'2014-2015'!AD277)</f>
        <v>0</v>
      </c>
      <c r="M278" s="13">
        <f>IF('2012-2013'!D277=0,0,'2012-2013'!C277)</f>
        <v>0</v>
      </c>
      <c r="N278" s="13">
        <f>IF('2013-2014'!D277=0,0,'2012-2013'!AE277)</f>
        <v>0</v>
      </c>
      <c r="O278" s="13">
        <f>IF('2014-2015'!D277=0,0,'2013-2014'!AE277)</f>
        <v>0</v>
      </c>
      <c r="P278" s="13">
        <f>IF('2014-2015'!E277=0,0,'2014-2015'!AE277)</f>
        <v>0</v>
      </c>
    </row>
    <row r="279" spans="1:16" x14ac:dyDescent="0.25">
      <c r="A279" s="1">
        <f>'Salary and Rating'!A279</f>
        <v>0</v>
      </c>
      <c r="B279" s="5">
        <f>'Salary and Rating'!B279</f>
        <v>0</v>
      </c>
      <c r="C279" s="5">
        <f>'Salary and Rating'!D279</f>
        <v>0</v>
      </c>
      <c r="D279" s="5">
        <f>'Salary and Rating'!E279</f>
        <v>0</v>
      </c>
      <c r="E279" s="5">
        <f>'Salary and Rating'!F279</f>
        <v>0</v>
      </c>
      <c r="F279" s="1">
        <f>'Salary and Rating'!J279</f>
        <v>0</v>
      </c>
      <c r="G279" s="1">
        <f>'Salary and Rating'!K279</f>
        <v>0</v>
      </c>
      <c r="H279" s="1">
        <f>'Salary and Rating'!L279</f>
        <v>0</v>
      </c>
      <c r="I279" s="13">
        <f>IF('2012-2013'!D278=0,0,'2012-2013'!C278)</f>
        <v>0</v>
      </c>
      <c r="J279" s="13">
        <f>IF('2013-2014'!D278=0,0,'2012-2013'!AD278)</f>
        <v>0</v>
      </c>
      <c r="K279" s="13">
        <f>IF('2014-2015'!D278=0,0,'2013-2014'!AD278)</f>
        <v>0</v>
      </c>
      <c r="L279" s="13">
        <f>IF('2014-2015'!E278=0,0,'2014-2015'!AD278)</f>
        <v>0</v>
      </c>
      <c r="M279" s="13">
        <f>IF('2012-2013'!D278=0,0,'2012-2013'!C278)</f>
        <v>0</v>
      </c>
      <c r="N279" s="13">
        <f>IF('2013-2014'!D278=0,0,'2012-2013'!AE278)</f>
        <v>0</v>
      </c>
      <c r="O279" s="13">
        <f>IF('2014-2015'!D278=0,0,'2013-2014'!AE278)</f>
        <v>0</v>
      </c>
      <c r="P279" s="13">
        <f>IF('2014-2015'!E278=0,0,'2014-2015'!AE278)</f>
        <v>0</v>
      </c>
    </row>
    <row r="280" spans="1:16" x14ac:dyDescent="0.25">
      <c r="A280" s="1">
        <f>'Salary and Rating'!A280</f>
        <v>0</v>
      </c>
      <c r="B280" s="5">
        <f>'Salary and Rating'!B280</f>
        <v>0</v>
      </c>
      <c r="C280" s="5">
        <f>'Salary and Rating'!D280</f>
        <v>0</v>
      </c>
      <c r="D280" s="5">
        <f>'Salary and Rating'!E280</f>
        <v>0</v>
      </c>
      <c r="E280" s="5">
        <f>'Salary and Rating'!F280</f>
        <v>0</v>
      </c>
      <c r="F280" s="1">
        <f>'Salary and Rating'!J280</f>
        <v>0</v>
      </c>
      <c r="G280" s="1">
        <f>'Salary and Rating'!K280</f>
        <v>0</v>
      </c>
      <c r="H280" s="1">
        <f>'Salary and Rating'!L280</f>
        <v>0</v>
      </c>
      <c r="I280" s="13">
        <f>IF('2012-2013'!D279=0,0,'2012-2013'!C279)</f>
        <v>0</v>
      </c>
      <c r="J280" s="13">
        <f>IF('2013-2014'!D279=0,0,'2012-2013'!AD279)</f>
        <v>0</v>
      </c>
      <c r="K280" s="13">
        <f>IF('2014-2015'!D279=0,0,'2013-2014'!AD279)</f>
        <v>0</v>
      </c>
      <c r="L280" s="13">
        <f>IF('2014-2015'!E279=0,0,'2014-2015'!AD279)</f>
        <v>0</v>
      </c>
      <c r="M280" s="13">
        <f>IF('2012-2013'!D279=0,0,'2012-2013'!C279)</f>
        <v>0</v>
      </c>
      <c r="N280" s="13">
        <f>IF('2013-2014'!D279=0,0,'2012-2013'!AE279)</f>
        <v>0</v>
      </c>
      <c r="O280" s="13">
        <f>IF('2014-2015'!D279=0,0,'2013-2014'!AE279)</f>
        <v>0</v>
      </c>
      <c r="P280" s="13">
        <f>IF('2014-2015'!E279=0,0,'2014-2015'!AE279)</f>
        <v>0</v>
      </c>
    </row>
    <row r="281" spans="1:16" x14ac:dyDescent="0.25">
      <c r="A281" s="1">
        <f>'Salary and Rating'!A281</f>
        <v>0</v>
      </c>
      <c r="B281" s="5">
        <f>'Salary and Rating'!B281</f>
        <v>0</v>
      </c>
      <c r="C281" s="5">
        <f>'Salary and Rating'!D281</f>
        <v>0</v>
      </c>
      <c r="D281" s="5">
        <f>'Salary and Rating'!E281</f>
        <v>0</v>
      </c>
      <c r="E281" s="5">
        <f>'Salary and Rating'!F281</f>
        <v>0</v>
      </c>
      <c r="F281" s="1">
        <f>'Salary and Rating'!J281</f>
        <v>0</v>
      </c>
      <c r="G281" s="1">
        <f>'Salary and Rating'!K281</f>
        <v>0</v>
      </c>
      <c r="H281" s="1">
        <f>'Salary and Rating'!L281</f>
        <v>0</v>
      </c>
      <c r="I281" s="13">
        <f>IF('2012-2013'!D280=0,0,'2012-2013'!C280)</f>
        <v>0</v>
      </c>
      <c r="J281" s="13">
        <f>IF('2013-2014'!D280=0,0,'2012-2013'!AD280)</f>
        <v>0</v>
      </c>
      <c r="K281" s="13">
        <f>IF('2014-2015'!D280=0,0,'2013-2014'!AD280)</f>
        <v>0</v>
      </c>
      <c r="L281" s="13">
        <f>IF('2014-2015'!E280=0,0,'2014-2015'!AD280)</f>
        <v>0</v>
      </c>
      <c r="M281" s="13">
        <f>IF('2012-2013'!D280=0,0,'2012-2013'!C280)</f>
        <v>0</v>
      </c>
      <c r="N281" s="13">
        <f>IF('2013-2014'!D280=0,0,'2012-2013'!AE280)</f>
        <v>0</v>
      </c>
      <c r="O281" s="13">
        <f>IF('2014-2015'!D280=0,0,'2013-2014'!AE280)</f>
        <v>0</v>
      </c>
      <c r="P281" s="13">
        <f>IF('2014-2015'!E280=0,0,'2014-2015'!AE280)</f>
        <v>0</v>
      </c>
    </row>
    <row r="282" spans="1:16" x14ac:dyDescent="0.25">
      <c r="A282" s="1">
        <f>'Salary and Rating'!A282</f>
        <v>0</v>
      </c>
      <c r="B282" s="5">
        <f>'Salary and Rating'!B282</f>
        <v>0</v>
      </c>
      <c r="C282" s="5">
        <f>'Salary and Rating'!D282</f>
        <v>0</v>
      </c>
      <c r="D282" s="5">
        <f>'Salary and Rating'!E282</f>
        <v>0</v>
      </c>
      <c r="E282" s="5">
        <f>'Salary and Rating'!F282</f>
        <v>0</v>
      </c>
      <c r="F282" s="1">
        <f>'Salary and Rating'!J282</f>
        <v>0</v>
      </c>
      <c r="G282" s="1">
        <f>'Salary and Rating'!K282</f>
        <v>0</v>
      </c>
      <c r="H282" s="1">
        <f>'Salary and Rating'!L282</f>
        <v>0</v>
      </c>
      <c r="I282" s="13">
        <f>IF('2012-2013'!D281=0,0,'2012-2013'!C281)</f>
        <v>0</v>
      </c>
      <c r="J282" s="13">
        <f>IF('2013-2014'!D281=0,0,'2012-2013'!AD281)</f>
        <v>0</v>
      </c>
      <c r="K282" s="13">
        <f>IF('2014-2015'!D281=0,0,'2013-2014'!AD281)</f>
        <v>0</v>
      </c>
      <c r="L282" s="13">
        <f>IF('2014-2015'!E281=0,0,'2014-2015'!AD281)</f>
        <v>0</v>
      </c>
      <c r="M282" s="13">
        <f>IF('2012-2013'!D281=0,0,'2012-2013'!C281)</f>
        <v>0</v>
      </c>
      <c r="N282" s="13">
        <f>IF('2013-2014'!D281=0,0,'2012-2013'!AE281)</f>
        <v>0</v>
      </c>
      <c r="O282" s="13">
        <f>IF('2014-2015'!D281=0,0,'2013-2014'!AE281)</f>
        <v>0</v>
      </c>
      <c r="P282" s="13">
        <f>IF('2014-2015'!E281=0,0,'2014-2015'!AE281)</f>
        <v>0</v>
      </c>
    </row>
    <row r="283" spans="1:16" x14ac:dyDescent="0.25">
      <c r="A283" s="1">
        <f>'Salary and Rating'!A283</f>
        <v>0</v>
      </c>
      <c r="B283" s="5">
        <f>'Salary and Rating'!B283</f>
        <v>0</v>
      </c>
      <c r="C283" s="5">
        <f>'Salary and Rating'!D283</f>
        <v>0</v>
      </c>
      <c r="D283" s="5">
        <f>'Salary and Rating'!E283</f>
        <v>0</v>
      </c>
      <c r="E283" s="5">
        <f>'Salary and Rating'!F283</f>
        <v>0</v>
      </c>
      <c r="F283" s="1">
        <f>'Salary and Rating'!J283</f>
        <v>0</v>
      </c>
      <c r="G283" s="1">
        <f>'Salary and Rating'!K283</f>
        <v>0</v>
      </c>
      <c r="H283" s="1">
        <f>'Salary and Rating'!L283</f>
        <v>0</v>
      </c>
      <c r="I283" s="13">
        <f>IF('2012-2013'!D282=0,0,'2012-2013'!C282)</f>
        <v>0</v>
      </c>
      <c r="J283" s="13">
        <f>IF('2013-2014'!D282=0,0,'2012-2013'!AD282)</f>
        <v>0</v>
      </c>
      <c r="K283" s="13">
        <f>IF('2014-2015'!D282=0,0,'2013-2014'!AD282)</f>
        <v>0</v>
      </c>
      <c r="L283" s="13">
        <f>IF('2014-2015'!E282=0,0,'2014-2015'!AD282)</f>
        <v>0</v>
      </c>
      <c r="M283" s="13">
        <f>IF('2012-2013'!D282=0,0,'2012-2013'!C282)</f>
        <v>0</v>
      </c>
      <c r="N283" s="13">
        <f>IF('2013-2014'!D282=0,0,'2012-2013'!AE282)</f>
        <v>0</v>
      </c>
      <c r="O283" s="13">
        <f>IF('2014-2015'!D282=0,0,'2013-2014'!AE282)</f>
        <v>0</v>
      </c>
      <c r="P283" s="13">
        <f>IF('2014-2015'!E282=0,0,'2014-2015'!AE282)</f>
        <v>0</v>
      </c>
    </row>
    <row r="284" spans="1:16" x14ac:dyDescent="0.25">
      <c r="A284" s="1">
        <f>'Salary and Rating'!A284</f>
        <v>0</v>
      </c>
      <c r="B284" s="5">
        <f>'Salary and Rating'!B284</f>
        <v>0</v>
      </c>
      <c r="C284" s="5">
        <f>'Salary and Rating'!D284</f>
        <v>0</v>
      </c>
      <c r="D284" s="5">
        <f>'Salary and Rating'!E284</f>
        <v>0</v>
      </c>
      <c r="E284" s="5">
        <f>'Salary and Rating'!F284</f>
        <v>0</v>
      </c>
      <c r="F284" s="1">
        <f>'Salary and Rating'!J284</f>
        <v>0</v>
      </c>
      <c r="G284" s="1">
        <f>'Salary and Rating'!K284</f>
        <v>0</v>
      </c>
      <c r="H284" s="1">
        <f>'Salary and Rating'!L284</f>
        <v>0</v>
      </c>
      <c r="I284" s="13">
        <f>IF('2012-2013'!D283=0,0,'2012-2013'!C283)</f>
        <v>0</v>
      </c>
      <c r="J284" s="13">
        <f>IF('2013-2014'!D283=0,0,'2012-2013'!AD283)</f>
        <v>0</v>
      </c>
      <c r="K284" s="13">
        <f>IF('2014-2015'!D283=0,0,'2013-2014'!AD283)</f>
        <v>0</v>
      </c>
      <c r="L284" s="13">
        <f>IF('2014-2015'!E283=0,0,'2014-2015'!AD283)</f>
        <v>0</v>
      </c>
      <c r="M284" s="13">
        <f>IF('2012-2013'!D283=0,0,'2012-2013'!C283)</f>
        <v>0</v>
      </c>
      <c r="N284" s="13">
        <f>IF('2013-2014'!D283=0,0,'2012-2013'!AE283)</f>
        <v>0</v>
      </c>
      <c r="O284" s="13">
        <f>IF('2014-2015'!D283=0,0,'2013-2014'!AE283)</f>
        <v>0</v>
      </c>
      <c r="P284" s="13">
        <f>IF('2014-2015'!E283=0,0,'2014-2015'!AE283)</f>
        <v>0</v>
      </c>
    </row>
    <row r="285" spans="1:16" x14ac:dyDescent="0.25">
      <c r="A285" s="1">
        <f>'Salary and Rating'!A285</f>
        <v>0</v>
      </c>
      <c r="B285" s="5">
        <f>'Salary and Rating'!B285</f>
        <v>0</v>
      </c>
      <c r="C285" s="5">
        <f>'Salary and Rating'!D285</f>
        <v>0</v>
      </c>
      <c r="D285" s="5">
        <f>'Salary and Rating'!E285</f>
        <v>0</v>
      </c>
      <c r="E285" s="5">
        <f>'Salary and Rating'!F285</f>
        <v>0</v>
      </c>
      <c r="F285" s="1">
        <f>'Salary and Rating'!J285</f>
        <v>0</v>
      </c>
      <c r="G285" s="1">
        <f>'Salary and Rating'!K285</f>
        <v>0</v>
      </c>
      <c r="H285" s="1">
        <f>'Salary and Rating'!L285</f>
        <v>0</v>
      </c>
      <c r="I285" s="13">
        <f>IF('2012-2013'!D284=0,0,'2012-2013'!C284)</f>
        <v>0</v>
      </c>
      <c r="J285" s="13">
        <f>IF('2013-2014'!D284=0,0,'2012-2013'!AD284)</f>
        <v>0</v>
      </c>
      <c r="K285" s="13">
        <f>IF('2014-2015'!D284=0,0,'2013-2014'!AD284)</f>
        <v>0</v>
      </c>
      <c r="L285" s="13">
        <f>IF('2014-2015'!E284=0,0,'2014-2015'!AD284)</f>
        <v>0</v>
      </c>
      <c r="M285" s="13">
        <f>IF('2012-2013'!D284=0,0,'2012-2013'!C284)</f>
        <v>0</v>
      </c>
      <c r="N285" s="13">
        <f>IF('2013-2014'!D284=0,0,'2012-2013'!AE284)</f>
        <v>0</v>
      </c>
      <c r="O285" s="13">
        <f>IF('2014-2015'!D284=0,0,'2013-2014'!AE284)</f>
        <v>0</v>
      </c>
      <c r="P285" s="13">
        <f>IF('2014-2015'!E284=0,0,'2014-2015'!AE284)</f>
        <v>0</v>
      </c>
    </row>
    <row r="286" spans="1:16" x14ac:dyDescent="0.25">
      <c r="A286" s="1">
        <f>'Salary and Rating'!A286</f>
        <v>0</v>
      </c>
      <c r="B286" s="5">
        <f>'Salary and Rating'!B286</f>
        <v>0</v>
      </c>
      <c r="C286" s="5">
        <f>'Salary and Rating'!D286</f>
        <v>0</v>
      </c>
      <c r="D286" s="5">
        <f>'Salary and Rating'!E286</f>
        <v>0</v>
      </c>
      <c r="E286" s="5">
        <f>'Salary and Rating'!F286</f>
        <v>0</v>
      </c>
      <c r="F286" s="1">
        <f>'Salary and Rating'!J286</f>
        <v>0</v>
      </c>
      <c r="G286" s="1">
        <f>'Salary and Rating'!K286</f>
        <v>0</v>
      </c>
      <c r="H286" s="1">
        <f>'Salary and Rating'!L286</f>
        <v>0</v>
      </c>
      <c r="I286" s="13">
        <f>IF('2012-2013'!D285=0,0,'2012-2013'!C285)</f>
        <v>0</v>
      </c>
      <c r="J286" s="13">
        <f>IF('2013-2014'!D285=0,0,'2012-2013'!AD285)</f>
        <v>0</v>
      </c>
      <c r="K286" s="13">
        <f>IF('2014-2015'!D285=0,0,'2013-2014'!AD285)</f>
        <v>0</v>
      </c>
      <c r="L286" s="13">
        <f>IF('2014-2015'!E285=0,0,'2014-2015'!AD285)</f>
        <v>0</v>
      </c>
      <c r="M286" s="13">
        <f>IF('2012-2013'!D285=0,0,'2012-2013'!C285)</f>
        <v>0</v>
      </c>
      <c r="N286" s="13">
        <f>IF('2013-2014'!D285=0,0,'2012-2013'!AE285)</f>
        <v>0</v>
      </c>
      <c r="O286" s="13">
        <f>IF('2014-2015'!D285=0,0,'2013-2014'!AE285)</f>
        <v>0</v>
      </c>
      <c r="P286" s="13">
        <f>IF('2014-2015'!E285=0,0,'2014-2015'!AE285)</f>
        <v>0</v>
      </c>
    </row>
    <row r="287" spans="1:16" x14ac:dyDescent="0.25">
      <c r="A287" s="1">
        <f>'Salary and Rating'!A287</f>
        <v>0</v>
      </c>
      <c r="B287" s="5">
        <f>'Salary and Rating'!B287</f>
        <v>0</v>
      </c>
      <c r="C287" s="5">
        <f>'Salary and Rating'!D287</f>
        <v>0</v>
      </c>
      <c r="D287" s="5">
        <f>'Salary and Rating'!E287</f>
        <v>0</v>
      </c>
      <c r="E287" s="5">
        <f>'Salary and Rating'!F287</f>
        <v>0</v>
      </c>
      <c r="F287" s="1">
        <f>'Salary and Rating'!J287</f>
        <v>0</v>
      </c>
      <c r="G287" s="1">
        <f>'Salary and Rating'!K287</f>
        <v>0</v>
      </c>
      <c r="H287" s="1">
        <f>'Salary and Rating'!L287</f>
        <v>0</v>
      </c>
      <c r="I287" s="13">
        <f>IF('2012-2013'!D286=0,0,'2012-2013'!C286)</f>
        <v>0</v>
      </c>
      <c r="J287" s="13">
        <f>IF('2013-2014'!D286=0,0,'2012-2013'!AD286)</f>
        <v>0</v>
      </c>
      <c r="K287" s="13">
        <f>IF('2014-2015'!D286=0,0,'2013-2014'!AD286)</f>
        <v>0</v>
      </c>
      <c r="L287" s="13">
        <f>IF('2014-2015'!E286=0,0,'2014-2015'!AD286)</f>
        <v>0</v>
      </c>
      <c r="M287" s="13">
        <f>IF('2012-2013'!D286=0,0,'2012-2013'!C286)</f>
        <v>0</v>
      </c>
      <c r="N287" s="13">
        <f>IF('2013-2014'!D286=0,0,'2012-2013'!AE286)</f>
        <v>0</v>
      </c>
      <c r="O287" s="13">
        <f>IF('2014-2015'!D286=0,0,'2013-2014'!AE286)</f>
        <v>0</v>
      </c>
      <c r="P287" s="13">
        <f>IF('2014-2015'!E286=0,0,'2014-2015'!AE286)</f>
        <v>0</v>
      </c>
    </row>
    <row r="288" spans="1:16" x14ac:dyDescent="0.25">
      <c r="A288" s="1">
        <f>'Salary and Rating'!A288</f>
        <v>0</v>
      </c>
      <c r="B288" s="5">
        <f>'Salary and Rating'!B288</f>
        <v>0</v>
      </c>
      <c r="C288" s="5">
        <f>'Salary and Rating'!D288</f>
        <v>0</v>
      </c>
      <c r="D288" s="5">
        <f>'Salary and Rating'!E288</f>
        <v>0</v>
      </c>
      <c r="E288" s="5">
        <f>'Salary and Rating'!F288</f>
        <v>0</v>
      </c>
      <c r="F288" s="1">
        <f>'Salary and Rating'!J288</f>
        <v>0</v>
      </c>
      <c r="G288" s="1">
        <f>'Salary and Rating'!K288</f>
        <v>0</v>
      </c>
      <c r="H288" s="1">
        <f>'Salary and Rating'!L288</f>
        <v>0</v>
      </c>
      <c r="I288" s="13">
        <f>IF('2012-2013'!D287=0,0,'2012-2013'!C287)</f>
        <v>0</v>
      </c>
      <c r="J288" s="13">
        <f>IF('2013-2014'!D287=0,0,'2012-2013'!AD287)</f>
        <v>0</v>
      </c>
      <c r="K288" s="13">
        <f>IF('2014-2015'!D287=0,0,'2013-2014'!AD287)</f>
        <v>0</v>
      </c>
      <c r="L288" s="13">
        <f>IF('2014-2015'!E287=0,0,'2014-2015'!AD287)</f>
        <v>0</v>
      </c>
      <c r="M288" s="13">
        <f>IF('2012-2013'!D287=0,0,'2012-2013'!C287)</f>
        <v>0</v>
      </c>
      <c r="N288" s="13">
        <f>IF('2013-2014'!D287=0,0,'2012-2013'!AE287)</f>
        <v>0</v>
      </c>
      <c r="O288" s="13">
        <f>IF('2014-2015'!D287=0,0,'2013-2014'!AE287)</f>
        <v>0</v>
      </c>
      <c r="P288" s="13">
        <f>IF('2014-2015'!E287=0,0,'2014-2015'!AE287)</f>
        <v>0</v>
      </c>
    </row>
    <row r="289" spans="1:16" x14ac:dyDescent="0.25">
      <c r="A289" s="1">
        <f>'Salary and Rating'!A289</f>
        <v>0</v>
      </c>
      <c r="B289" s="5">
        <f>'Salary and Rating'!B289</f>
        <v>0</v>
      </c>
      <c r="C289" s="5">
        <f>'Salary and Rating'!D289</f>
        <v>0</v>
      </c>
      <c r="D289" s="5">
        <f>'Salary and Rating'!E289</f>
        <v>0</v>
      </c>
      <c r="E289" s="5">
        <f>'Salary and Rating'!F289</f>
        <v>0</v>
      </c>
      <c r="F289" s="1">
        <f>'Salary and Rating'!J289</f>
        <v>0</v>
      </c>
      <c r="G289" s="1">
        <f>'Salary and Rating'!K289</f>
        <v>0</v>
      </c>
      <c r="H289" s="1">
        <f>'Salary and Rating'!L289</f>
        <v>0</v>
      </c>
      <c r="I289" s="13">
        <f>IF('2012-2013'!D288=0,0,'2012-2013'!C288)</f>
        <v>0</v>
      </c>
      <c r="J289" s="13">
        <f>IF('2013-2014'!D288=0,0,'2012-2013'!AD288)</f>
        <v>0</v>
      </c>
      <c r="K289" s="13">
        <f>IF('2014-2015'!D288=0,0,'2013-2014'!AD288)</f>
        <v>0</v>
      </c>
      <c r="L289" s="13">
        <f>IF('2014-2015'!E288=0,0,'2014-2015'!AD288)</f>
        <v>0</v>
      </c>
      <c r="M289" s="13">
        <f>IF('2012-2013'!D288=0,0,'2012-2013'!C288)</f>
        <v>0</v>
      </c>
      <c r="N289" s="13">
        <f>IF('2013-2014'!D288=0,0,'2012-2013'!AE288)</f>
        <v>0</v>
      </c>
      <c r="O289" s="13">
        <f>IF('2014-2015'!D288=0,0,'2013-2014'!AE288)</f>
        <v>0</v>
      </c>
      <c r="P289" s="13">
        <f>IF('2014-2015'!E288=0,0,'2014-2015'!AE288)</f>
        <v>0</v>
      </c>
    </row>
    <row r="290" spans="1:16" x14ac:dyDescent="0.25">
      <c r="A290" s="1">
        <f>'Salary and Rating'!A290</f>
        <v>0</v>
      </c>
      <c r="B290" s="5">
        <f>'Salary and Rating'!B290</f>
        <v>0</v>
      </c>
      <c r="C290" s="5">
        <f>'Salary and Rating'!D290</f>
        <v>0</v>
      </c>
      <c r="D290" s="5">
        <f>'Salary and Rating'!E290</f>
        <v>0</v>
      </c>
      <c r="E290" s="5">
        <f>'Salary and Rating'!F290</f>
        <v>0</v>
      </c>
      <c r="F290" s="1">
        <f>'Salary and Rating'!J290</f>
        <v>0</v>
      </c>
      <c r="G290" s="1">
        <f>'Salary and Rating'!K290</f>
        <v>0</v>
      </c>
      <c r="H290" s="1">
        <f>'Salary and Rating'!L290</f>
        <v>0</v>
      </c>
      <c r="I290" s="13">
        <f>IF('2012-2013'!D289=0,0,'2012-2013'!C289)</f>
        <v>0</v>
      </c>
      <c r="J290" s="13">
        <f>IF('2013-2014'!D289=0,0,'2012-2013'!AD289)</f>
        <v>0</v>
      </c>
      <c r="K290" s="13">
        <f>IF('2014-2015'!D289=0,0,'2013-2014'!AD289)</f>
        <v>0</v>
      </c>
      <c r="L290" s="13">
        <f>IF('2014-2015'!E289=0,0,'2014-2015'!AD289)</f>
        <v>0</v>
      </c>
      <c r="M290" s="13">
        <f>IF('2012-2013'!D289=0,0,'2012-2013'!C289)</f>
        <v>0</v>
      </c>
      <c r="N290" s="13">
        <f>IF('2013-2014'!D289=0,0,'2012-2013'!AE289)</f>
        <v>0</v>
      </c>
      <c r="O290" s="13">
        <f>IF('2014-2015'!D289=0,0,'2013-2014'!AE289)</f>
        <v>0</v>
      </c>
      <c r="P290" s="13">
        <f>IF('2014-2015'!E289=0,0,'2014-2015'!AE289)</f>
        <v>0</v>
      </c>
    </row>
    <row r="291" spans="1:16" x14ac:dyDescent="0.25">
      <c r="A291" s="1">
        <f>'Salary and Rating'!A291</f>
        <v>0</v>
      </c>
      <c r="B291" s="5">
        <f>'Salary and Rating'!B291</f>
        <v>0</v>
      </c>
      <c r="C291" s="5">
        <f>'Salary and Rating'!D291</f>
        <v>0</v>
      </c>
      <c r="D291" s="5">
        <f>'Salary and Rating'!E291</f>
        <v>0</v>
      </c>
      <c r="E291" s="5">
        <f>'Salary and Rating'!F291</f>
        <v>0</v>
      </c>
      <c r="F291" s="1">
        <f>'Salary and Rating'!J291</f>
        <v>0</v>
      </c>
      <c r="G291" s="1">
        <f>'Salary and Rating'!K291</f>
        <v>0</v>
      </c>
      <c r="H291" s="1">
        <f>'Salary and Rating'!L291</f>
        <v>0</v>
      </c>
      <c r="I291" s="13">
        <f>IF('2012-2013'!D290=0,0,'2012-2013'!C290)</f>
        <v>0</v>
      </c>
      <c r="J291" s="13">
        <f>IF('2013-2014'!D290=0,0,'2012-2013'!AD290)</f>
        <v>0</v>
      </c>
      <c r="K291" s="13">
        <f>IF('2014-2015'!D290=0,0,'2013-2014'!AD290)</f>
        <v>0</v>
      </c>
      <c r="L291" s="13">
        <f>IF('2014-2015'!E290=0,0,'2014-2015'!AD290)</f>
        <v>0</v>
      </c>
      <c r="M291" s="13">
        <f>IF('2012-2013'!D290=0,0,'2012-2013'!C290)</f>
        <v>0</v>
      </c>
      <c r="N291" s="13">
        <f>IF('2013-2014'!D290=0,0,'2012-2013'!AE290)</f>
        <v>0</v>
      </c>
      <c r="O291" s="13">
        <f>IF('2014-2015'!D290=0,0,'2013-2014'!AE290)</f>
        <v>0</v>
      </c>
      <c r="P291" s="13">
        <f>IF('2014-2015'!E290=0,0,'2014-2015'!AE290)</f>
        <v>0</v>
      </c>
    </row>
    <row r="292" spans="1:16" x14ac:dyDescent="0.25">
      <c r="A292" s="1">
        <f>'Salary and Rating'!A292</f>
        <v>0</v>
      </c>
      <c r="B292" s="5">
        <f>'Salary and Rating'!B292</f>
        <v>0</v>
      </c>
      <c r="C292" s="5">
        <f>'Salary and Rating'!D292</f>
        <v>0</v>
      </c>
      <c r="D292" s="5">
        <f>'Salary and Rating'!E292</f>
        <v>0</v>
      </c>
      <c r="E292" s="5">
        <f>'Salary and Rating'!F292</f>
        <v>0</v>
      </c>
      <c r="F292" s="1">
        <f>'Salary and Rating'!J292</f>
        <v>0</v>
      </c>
      <c r="G292" s="1">
        <f>'Salary and Rating'!K292</f>
        <v>0</v>
      </c>
      <c r="H292" s="1">
        <f>'Salary and Rating'!L292</f>
        <v>0</v>
      </c>
      <c r="I292" s="13">
        <f>IF('2012-2013'!D291=0,0,'2012-2013'!C291)</f>
        <v>0</v>
      </c>
      <c r="J292" s="13">
        <f>IF('2013-2014'!D291=0,0,'2012-2013'!AD291)</f>
        <v>0</v>
      </c>
      <c r="K292" s="13">
        <f>IF('2014-2015'!D291=0,0,'2013-2014'!AD291)</f>
        <v>0</v>
      </c>
      <c r="L292" s="13">
        <f>IF('2014-2015'!E291=0,0,'2014-2015'!AD291)</f>
        <v>0</v>
      </c>
      <c r="M292" s="13">
        <f>IF('2012-2013'!D291=0,0,'2012-2013'!C291)</f>
        <v>0</v>
      </c>
      <c r="N292" s="13">
        <f>IF('2013-2014'!D291=0,0,'2012-2013'!AE291)</f>
        <v>0</v>
      </c>
      <c r="O292" s="13">
        <f>IF('2014-2015'!D291=0,0,'2013-2014'!AE291)</f>
        <v>0</v>
      </c>
      <c r="P292" s="13">
        <f>IF('2014-2015'!E291=0,0,'2014-2015'!AE291)</f>
        <v>0</v>
      </c>
    </row>
    <row r="293" spans="1:16" x14ac:dyDescent="0.25">
      <c r="A293" s="1">
        <f>'Salary and Rating'!A293</f>
        <v>0</v>
      </c>
      <c r="B293" s="5">
        <f>'Salary and Rating'!B293</f>
        <v>0</v>
      </c>
      <c r="C293" s="5">
        <f>'Salary and Rating'!D293</f>
        <v>0</v>
      </c>
      <c r="D293" s="5">
        <f>'Salary and Rating'!E293</f>
        <v>0</v>
      </c>
      <c r="E293" s="5">
        <f>'Salary and Rating'!F293</f>
        <v>0</v>
      </c>
      <c r="F293" s="1">
        <f>'Salary and Rating'!J293</f>
        <v>0</v>
      </c>
      <c r="G293" s="1">
        <f>'Salary and Rating'!K293</f>
        <v>0</v>
      </c>
      <c r="H293" s="1">
        <f>'Salary and Rating'!L293</f>
        <v>0</v>
      </c>
      <c r="I293" s="13">
        <f>IF('2012-2013'!D292=0,0,'2012-2013'!C292)</f>
        <v>0</v>
      </c>
      <c r="J293" s="13">
        <f>IF('2013-2014'!D292=0,0,'2012-2013'!AD292)</f>
        <v>0</v>
      </c>
      <c r="K293" s="13">
        <f>IF('2014-2015'!D292=0,0,'2013-2014'!AD292)</f>
        <v>0</v>
      </c>
      <c r="L293" s="13">
        <f>IF('2014-2015'!E292=0,0,'2014-2015'!AD292)</f>
        <v>0</v>
      </c>
      <c r="M293" s="13">
        <f>IF('2012-2013'!D292=0,0,'2012-2013'!C292)</f>
        <v>0</v>
      </c>
      <c r="N293" s="13">
        <f>IF('2013-2014'!D292=0,0,'2012-2013'!AE292)</f>
        <v>0</v>
      </c>
      <c r="O293" s="13">
        <f>IF('2014-2015'!D292=0,0,'2013-2014'!AE292)</f>
        <v>0</v>
      </c>
      <c r="P293" s="13">
        <f>IF('2014-2015'!E292=0,0,'2014-2015'!AE292)</f>
        <v>0</v>
      </c>
    </row>
    <row r="294" spans="1:16" x14ac:dyDescent="0.25">
      <c r="A294" s="1">
        <f>'Salary and Rating'!A294</f>
        <v>0</v>
      </c>
      <c r="B294" s="5">
        <f>'Salary and Rating'!B294</f>
        <v>0</v>
      </c>
      <c r="C294" s="5">
        <f>'Salary and Rating'!D294</f>
        <v>0</v>
      </c>
      <c r="D294" s="5">
        <f>'Salary and Rating'!E294</f>
        <v>0</v>
      </c>
      <c r="E294" s="5">
        <f>'Salary and Rating'!F294</f>
        <v>0</v>
      </c>
      <c r="F294" s="1">
        <f>'Salary and Rating'!J294</f>
        <v>0</v>
      </c>
      <c r="G294" s="1">
        <f>'Salary and Rating'!K294</f>
        <v>0</v>
      </c>
      <c r="H294" s="1">
        <f>'Salary and Rating'!L294</f>
        <v>0</v>
      </c>
      <c r="I294" s="13">
        <f>IF('2012-2013'!D293=0,0,'2012-2013'!C293)</f>
        <v>0</v>
      </c>
      <c r="J294" s="13">
        <f>IF('2013-2014'!D293=0,0,'2012-2013'!AD293)</f>
        <v>0</v>
      </c>
      <c r="K294" s="13">
        <f>IF('2014-2015'!D293=0,0,'2013-2014'!AD293)</f>
        <v>0</v>
      </c>
      <c r="L294" s="13">
        <f>IF('2014-2015'!E293=0,0,'2014-2015'!AD293)</f>
        <v>0</v>
      </c>
      <c r="M294" s="13">
        <f>IF('2012-2013'!D293=0,0,'2012-2013'!C293)</f>
        <v>0</v>
      </c>
      <c r="N294" s="13">
        <f>IF('2013-2014'!D293=0,0,'2012-2013'!AE293)</f>
        <v>0</v>
      </c>
      <c r="O294" s="13">
        <f>IF('2014-2015'!D293=0,0,'2013-2014'!AE293)</f>
        <v>0</v>
      </c>
      <c r="P294" s="13">
        <f>IF('2014-2015'!E293=0,0,'2014-2015'!AE293)</f>
        <v>0</v>
      </c>
    </row>
    <row r="295" spans="1:16" x14ac:dyDescent="0.25">
      <c r="A295" s="1">
        <f>'Salary and Rating'!A295</f>
        <v>0</v>
      </c>
      <c r="B295" s="5">
        <f>'Salary and Rating'!B295</f>
        <v>0</v>
      </c>
      <c r="C295" s="5">
        <f>'Salary and Rating'!D295</f>
        <v>0</v>
      </c>
      <c r="D295" s="5">
        <f>'Salary and Rating'!E295</f>
        <v>0</v>
      </c>
      <c r="E295" s="5">
        <f>'Salary and Rating'!F295</f>
        <v>0</v>
      </c>
      <c r="F295" s="1">
        <f>'Salary and Rating'!J295</f>
        <v>0</v>
      </c>
      <c r="G295" s="1">
        <f>'Salary and Rating'!K295</f>
        <v>0</v>
      </c>
      <c r="H295" s="1">
        <f>'Salary and Rating'!L295</f>
        <v>0</v>
      </c>
      <c r="I295" s="13">
        <f>IF('2012-2013'!D294=0,0,'2012-2013'!C294)</f>
        <v>0</v>
      </c>
      <c r="J295" s="13">
        <f>IF('2013-2014'!D294=0,0,'2012-2013'!AD294)</f>
        <v>0</v>
      </c>
      <c r="K295" s="13">
        <f>IF('2014-2015'!D294=0,0,'2013-2014'!AD294)</f>
        <v>0</v>
      </c>
      <c r="L295" s="13">
        <f>IF('2014-2015'!E294=0,0,'2014-2015'!AD294)</f>
        <v>0</v>
      </c>
      <c r="M295" s="13">
        <f>IF('2012-2013'!D294=0,0,'2012-2013'!C294)</f>
        <v>0</v>
      </c>
      <c r="N295" s="13">
        <f>IF('2013-2014'!D294=0,0,'2012-2013'!AE294)</f>
        <v>0</v>
      </c>
      <c r="O295" s="13">
        <f>IF('2014-2015'!D294=0,0,'2013-2014'!AE294)</f>
        <v>0</v>
      </c>
      <c r="P295" s="13">
        <f>IF('2014-2015'!E294=0,0,'2014-2015'!AE294)</f>
        <v>0</v>
      </c>
    </row>
    <row r="296" spans="1:16" x14ac:dyDescent="0.25">
      <c r="A296" s="1">
        <f>'Salary and Rating'!A296</f>
        <v>0</v>
      </c>
      <c r="B296" s="5">
        <f>'Salary and Rating'!B296</f>
        <v>0</v>
      </c>
      <c r="C296" s="5">
        <f>'Salary and Rating'!D296</f>
        <v>0</v>
      </c>
      <c r="D296" s="5">
        <f>'Salary and Rating'!E296</f>
        <v>0</v>
      </c>
      <c r="E296" s="5">
        <f>'Salary and Rating'!F296</f>
        <v>0</v>
      </c>
      <c r="F296" s="1">
        <f>'Salary and Rating'!J296</f>
        <v>0</v>
      </c>
      <c r="G296" s="1">
        <f>'Salary and Rating'!K296</f>
        <v>0</v>
      </c>
      <c r="H296" s="1">
        <f>'Salary and Rating'!L296</f>
        <v>0</v>
      </c>
      <c r="I296" s="13">
        <f>IF('2012-2013'!D295=0,0,'2012-2013'!C295)</f>
        <v>0</v>
      </c>
      <c r="J296" s="13">
        <f>IF('2013-2014'!D295=0,0,'2012-2013'!AD295)</f>
        <v>0</v>
      </c>
      <c r="K296" s="13">
        <f>IF('2014-2015'!D295=0,0,'2013-2014'!AD295)</f>
        <v>0</v>
      </c>
      <c r="L296" s="13">
        <f>IF('2014-2015'!E295=0,0,'2014-2015'!AD295)</f>
        <v>0</v>
      </c>
      <c r="M296" s="13">
        <f>IF('2012-2013'!D295=0,0,'2012-2013'!C295)</f>
        <v>0</v>
      </c>
      <c r="N296" s="13">
        <f>IF('2013-2014'!D295=0,0,'2012-2013'!AE295)</f>
        <v>0</v>
      </c>
      <c r="O296" s="13">
        <f>IF('2014-2015'!D295=0,0,'2013-2014'!AE295)</f>
        <v>0</v>
      </c>
      <c r="P296" s="13">
        <f>IF('2014-2015'!E295=0,0,'2014-2015'!AE295)</f>
        <v>0</v>
      </c>
    </row>
    <row r="297" spans="1:16" x14ac:dyDescent="0.25">
      <c r="A297" s="1">
        <f>'Salary and Rating'!A297</f>
        <v>0</v>
      </c>
      <c r="B297" s="5">
        <f>'Salary and Rating'!B297</f>
        <v>0</v>
      </c>
      <c r="C297" s="5">
        <f>'Salary and Rating'!D297</f>
        <v>0</v>
      </c>
      <c r="D297" s="5">
        <f>'Salary and Rating'!E297</f>
        <v>0</v>
      </c>
      <c r="E297" s="5">
        <f>'Salary and Rating'!F297</f>
        <v>0</v>
      </c>
      <c r="F297" s="1">
        <f>'Salary and Rating'!J297</f>
        <v>0</v>
      </c>
      <c r="G297" s="1">
        <f>'Salary and Rating'!K297</f>
        <v>0</v>
      </c>
      <c r="H297" s="1">
        <f>'Salary and Rating'!L297</f>
        <v>0</v>
      </c>
      <c r="I297" s="13">
        <f>IF('2012-2013'!D296=0,0,'2012-2013'!C296)</f>
        <v>0</v>
      </c>
      <c r="J297" s="13">
        <f>IF('2013-2014'!D296=0,0,'2012-2013'!AD296)</f>
        <v>0</v>
      </c>
      <c r="K297" s="13">
        <f>IF('2014-2015'!D296=0,0,'2013-2014'!AD296)</f>
        <v>0</v>
      </c>
      <c r="L297" s="13">
        <f>IF('2014-2015'!E296=0,0,'2014-2015'!AD296)</f>
        <v>0</v>
      </c>
      <c r="M297" s="13">
        <f>IF('2012-2013'!D296=0,0,'2012-2013'!C296)</f>
        <v>0</v>
      </c>
      <c r="N297" s="13">
        <f>IF('2013-2014'!D296=0,0,'2012-2013'!AE296)</f>
        <v>0</v>
      </c>
      <c r="O297" s="13">
        <f>IF('2014-2015'!D296=0,0,'2013-2014'!AE296)</f>
        <v>0</v>
      </c>
      <c r="P297" s="13">
        <f>IF('2014-2015'!E296=0,0,'2014-2015'!AE296)</f>
        <v>0</v>
      </c>
    </row>
    <row r="298" spans="1:16" x14ac:dyDescent="0.25">
      <c r="A298" s="1">
        <f>'Salary and Rating'!A298</f>
        <v>0</v>
      </c>
      <c r="B298" s="5">
        <f>'Salary and Rating'!B298</f>
        <v>0</v>
      </c>
      <c r="C298" s="5">
        <f>'Salary and Rating'!D298</f>
        <v>0</v>
      </c>
      <c r="D298" s="5">
        <f>'Salary and Rating'!E298</f>
        <v>0</v>
      </c>
      <c r="E298" s="5">
        <f>'Salary and Rating'!F298</f>
        <v>0</v>
      </c>
      <c r="F298" s="1">
        <f>'Salary and Rating'!J298</f>
        <v>0</v>
      </c>
      <c r="G298" s="1">
        <f>'Salary and Rating'!K298</f>
        <v>0</v>
      </c>
      <c r="H298" s="1">
        <f>'Salary and Rating'!L298</f>
        <v>0</v>
      </c>
      <c r="I298" s="13">
        <f>IF('2012-2013'!D297=0,0,'2012-2013'!C297)</f>
        <v>0</v>
      </c>
      <c r="J298" s="13">
        <f>IF('2013-2014'!D297=0,0,'2012-2013'!AD297)</f>
        <v>0</v>
      </c>
      <c r="K298" s="13">
        <f>IF('2014-2015'!D297=0,0,'2013-2014'!AD297)</f>
        <v>0</v>
      </c>
      <c r="L298" s="13">
        <f>IF('2014-2015'!E297=0,0,'2014-2015'!AD297)</f>
        <v>0</v>
      </c>
      <c r="M298" s="13">
        <f>IF('2012-2013'!D297=0,0,'2012-2013'!C297)</f>
        <v>0</v>
      </c>
      <c r="N298" s="13">
        <f>IF('2013-2014'!D297=0,0,'2012-2013'!AE297)</f>
        <v>0</v>
      </c>
      <c r="O298" s="13">
        <f>IF('2014-2015'!D297=0,0,'2013-2014'!AE297)</f>
        <v>0</v>
      </c>
      <c r="P298" s="13">
        <f>IF('2014-2015'!E297=0,0,'2014-2015'!AE297)</f>
        <v>0</v>
      </c>
    </row>
    <row r="299" spans="1:16" x14ac:dyDescent="0.25">
      <c r="A299" s="1">
        <f>'Salary and Rating'!A299</f>
        <v>0</v>
      </c>
      <c r="B299" s="5">
        <f>'Salary and Rating'!B299</f>
        <v>0</v>
      </c>
      <c r="C299" s="5">
        <f>'Salary and Rating'!D299</f>
        <v>0</v>
      </c>
      <c r="D299" s="5">
        <f>'Salary and Rating'!E299</f>
        <v>0</v>
      </c>
      <c r="E299" s="5">
        <f>'Salary and Rating'!F299</f>
        <v>0</v>
      </c>
      <c r="F299" s="1">
        <f>'Salary and Rating'!J299</f>
        <v>0</v>
      </c>
      <c r="G299" s="1">
        <f>'Salary and Rating'!K299</f>
        <v>0</v>
      </c>
      <c r="H299" s="1">
        <f>'Salary and Rating'!L299</f>
        <v>0</v>
      </c>
      <c r="I299" s="13">
        <f>IF('2012-2013'!D298=0,0,'2012-2013'!C298)</f>
        <v>0</v>
      </c>
      <c r="J299" s="13">
        <f>IF('2013-2014'!D298=0,0,'2012-2013'!AD298)</f>
        <v>0</v>
      </c>
      <c r="K299" s="13">
        <f>IF('2014-2015'!D298=0,0,'2013-2014'!AD298)</f>
        <v>0</v>
      </c>
      <c r="L299" s="13">
        <f>IF('2014-2015'!E298=0,0,'2014-2015'!AD298)</f>
        <v>0</v>
      </c>
      <c r="M299" s="13">
        <f>IF('2012-2013'!D298=0,0,'2012-2013'!C298)</f>
        <v>0</v>
      </c>
      <c r="N299" s="13">
        <f>IF('2013-2014'!D298=0,0,'2012-2013'!AE298)</f>
        <v>0</v>
      </c>
      <c r="O299" s="13">
        <f>IF('2014-2015'!D298=0,0,'2013-2014'!AE298)</f>
        <v>0</v>
      </c>
      <c r="P299" s="13">
        <f>IF('2014-2015'!E298=0,0,'2014-2015'!AE298)</f>
        <v>0</v>
      </c>
    </row>
    <row r="300" spans="1:16" x14ac:dyDescent="0.25">
      <c r="A300" s="1">
        <f>'Salary and Rating'!A300</f>
        <v>0</v>
      </c>
      <c r="B300" s="5">
        <f>'Salary and Rating'!B300</f>
        <v>0</v>
      </c>
      <c r="C300" s="5">
        <f>'Salary and Rating'!D300</f>
        <v>0</v>
      </c>
      <c r="D300" s="5">
        <f>'Salary and Rating'!E300</f>
        <v>0</v>
      </c>
      <c r="E300" s="5">
        <f>'Salary and Rating'!F300</f>
        <v>0</v>
      </c>
      <c r="F300" s="1">
        <f>'Salary and Rating'!J300</f>
        <v>0</v>
      </c>
      <c r="G300" s="1">
        <f>'Salary and Rating'!K300</f>
        <v>0</v>
      </c>
      <c r="H300" s="1">
        <f>'Salary and Rating'!L300</f>
        <v>0</v>
      </c>
      <c r="I300" s="13">
        <f>IF('2012-2013'!D299=0,0,'2012-2013'!C299)</f>
        <v>0</v>
      </c>
      <c r="J300" s="13">
        <f>IF('2013-2014'!D299=0,0,'2012-2013'!AD299)</f>
        <v>0</v>
      </c>
      <c r="K300" s="13">
        <f>IF('2014-2015'!D299=0,0,'2013-2014'!AD299)</f>
        <v>0</v>
      </c>
      <c r="L300" s="13">
        <f>IF('2014-2015'!E299=0,0,'2014-2015'!AD299)</f>
        <v>0</v>
      </c>
      <c r="M300" s="13">
        <f>IF('2012-2013'!D299=0,0,'2012-2013'!C299)</f>
        <v>0</v>
      </c>
      <c r="N300" s="13">
        <f>IF('2013-2014'!D299=0,0,'2012-2013'!AE299)</f>
        <v>0</v>
      </c>
      <c r="O300" s="13">
        <f>IF('2014-2015'!D299=0,0,'2013-2014'!AE299)</f>
        <v>0</v>
      </c>
      <c r="P300" s="13">
        <f>IF('2014-2015'!E299=0,0,'2014-2015'!AE299)</f>
        <v>0</v>
      </c>
    </row>
    <row r="301" spans="1:16" x14ac:dyDescent="0.25">
      <c r="A301" s="1">
        <f>'Salary and Rating'!A301</f>
        <v>0</v>
      </c>
      <c r="B301" s="5">
        <f>'Salary and Rating'!B301</f>
        <v>0</v>
      </c>
      <c r="C301" s="5">
        <f>'Salary and Rating'!D301</f>
        <v>0</v>
      </c>
      <c r="D301" s="5">
        <f>'Salary and Rating'!E301</f>
        <v>0</v>
      </c>
      <c r="E301" s="5">
        <f>'Salary and Rating'!F301</f>
        <v>0</v>
      </c>
      <c r="F301" s="1">
        <f>'Salary and Rating'!J301</f>
        <v>0</v>
      </c>
      <c r="G301" s="1">
        <f>'Salary and Rating'!K301</f>
        <v>0</v>
      </c>
      <c r="H301" s="1">
        <f>'Salary and Rating'!L301</f>
        <v>0</v>
      </c>
      <c r="I301" s="13">
        <f>IF('2012-2013'!D300=0,0,'2012-2013'!C300)</f>
        <v>0</v>
      </c>
      <c r="J301" s="13">
        <f>IF('2013-2014'!D300=0,0,'2012-2013'!AD300)</f>
        <v>0</v>
      </c>
      <c r="K301" s="13">
        <f>IF('2014-2015'!D300=0,0,'2013-2014'!AD300)</f>
        <v>0</v>
      </c>
      <c r="L301" s="13">
        <f>IF('2014-2015'!E300=0,0,'2014-2015'!AD300)</f>
        <v>0</v>
      </c>
      <c r="M301" s="13">
        <f>IF('2012-2013'!D300=0,0,'2012-2013'!C300)</f>
        <v>0</v>
      </c>
      <c r="N301" s="13">
        <f>IF('2013-2014'!D300=0,0,'2012-2013'!AE300)</f>
        <v>0</v>
      </c>
      <c r="O301" s="13">
        <f>IF('2014-2015'!D300=0,0,'2013-2014'!AE300)</f>
        <v>0</v>
      </c>
      <c r="P301" s="13">
        <f>IF('2014-2015'!E300=0,0,'2014-2015'!AE300)</f>
        <v>0</v>
      </c>
    </row>
    <row r="302" spans="1:16" x14ac:dyDescent="0.25">
      <c r="A302" s="1">
        <f>'Salary and Rating'!A302</f>
        <v>0</v>
      </c>
      <c r="B302" s="5">
        <f>'Salary and Rating'!B302</f>
        <v>0</v>
      </c>
      <c r="C302" s="5">
        <f>'Salary and Rating'!D302</f>
        <v>0</v>
      </c>
      <c r="D302" s="5">
        <f>'Salary and Rating'!E302</f>
        <v>0</v>
      </c>
      <c r="E302" s="5">
        <f>'Salary and Rating'!F302</f>
        <v>0</v>
      </c>
      <c r="F302" s="1">
        <f>'Salary and Rating'!J302</f>
        <v>0</v>
      </c>
      <c r="G302" s="1">
        <f>'Salary and Rating'!K302</f>
        <v>0</v>
      </c>
      <c r="H302" s="1">
        <f>'Salary and Rating'!L302</f>
        <v>0</v>
      </c>
      <c r="I302" s="13">
        <f>IF('2012-2013'!D301=0,0,'2012-2013'!C301)</f>
        <v>0</v>
      </c>
      <c r="J302" s="13">
        <f>IF('2013-2014'!D301=0,0,'2012-2013'!AD301)</f>
        <v>0</v>
      </c>
      <c r="K302" s="13">
        <f>IF('2014-2015'!D301=0,0,'2013-2014'!AD301)</f>
        <v>0</v>
      </c>
      <c r="L302" s="13">
        <f>IF('2014-2015'!E301=0,0,'2014-2015'!AD301)</f>
        <v>0</v>
      </c>
      <c r="M302" s="13">
        <f>IF('2012-2013'!D301=0,0,'2012-2013'!C301)</f>
        <v>0</v>
      </c>
      <c r="N302" s="13">
        <f>IF('2013-2014'!D301=0,0,'2012-2013'!AE301)</f>
        <v>0</v>
      </c>
      <c r="O302" s="13">
        <f>IF('2014-2015'!D301=0,0,'2013-2014'!AE301)</f>
        <v>0</v>
      </c>
      <c r="P302" s="13">
        <f>IF('2014-2015'!E301=0,0,'2014-2015'!AE301)</f>
        <v>0</v>
      </c>
    </row>
    <row r="303" spans="1:16" x14ac:dyDescent="0.25">
      <c r="A303" s="1">
        <f>'Salary and Rating'!A303</f>
        <v>0</v>
      </c>
      <c r="B303" s="5">
        <f>'Salary and Rating'!B303</f>
        <v>0</v>
      </c>
      <c r="C303" s="5">
        <f>'Salary and Rating'!D303</f>
        <v>0</v>
      </c>
      <c r="D303" s="5">
        <f>'Salary and Rating'!E303</f>
        <v>0</v>
      </c>
      <c r="E303" s="5">
        <f>'Salary and Rating'!F303</f>
        <v>0</v>
      </c>
      <c r="F303" s="1">
        <f>'Salary and Rating'!J303</f>
        <v>0</v>
      </c>
      <c r="G303" s="1">
        <f>'Salary and Rating'!K303</f>
        <v>0</v>
      </c>
      <c r="H303" s="1">
        <f>'Salary and Rating'!L303</f>
        <v>0</v>
      </c>
      <c r="I303" s="13">
        <f>IF('2012-2013'!D302=0,0,'2012-2013'!C302)</f>
        <v>0</v>
      </c>
      <c r="J303" s="13">
        <f>IF('2013-2014'!D302=0,0,'2012-2013'!AD302)</f>
        <v>0</v>
      </c>
      <c r="K303" s="13">
        <f>IF('2014-2015'!D302=0,0,'2013-2014'!AD302)</f>
        <v>0</v>
      </c>
      <c r="L303" s="13">
        <f>IF('2014-2015'!E302=0,0,'2014-2015'!AD302)</f>
        <v>0</v>
      </c>
      <c r="M303" s="13">
        <f>IF('2012-2013'!D302=0,0,'2012-2013'!C302)</f>
        <v>0</v>
      </c>
      <c r="N303" s="13">
        <f>IF('2013-2014'!D302=0,0,'2012-2013'!AE302)</f>
        <v>0</v>
      </c>
      <c r="O303" s="13">
        <f>IF('2014-2015'!D302=0,0,'2013-2014'!AE302)</f>
        <v>0</v>
      </c>
      <c r="P303" s="13">
        <f>IF('2014-2015'!E302=0,0,'2014-2015'!AE302)</f>
        <v>0</v>
      </c>
    </row>
    <row r="304" spans="1:16" x14ac:dyDescent="0.25">
      <c r="A304" s="1">
        <f>'Salary and Rating'!A304</f>
        <v>0</v>
      </c>
      <c r="B304" s="5">
        <f>'Salary and Rating'!B304</f>
        <v>0</v>
      </c>
      <c r="C304" s="5">
        <f>'Salary and Rating'!D304</f>
        <v>0</v>
      </c>
      <c r="D304" s="5">
        <f>'Salary and Rating'!E304</f>
        <v>0</v>
      </c>
      <c r="E304" s="5">
        <f>'Salary and Rating'!F304</f>
        <v>0</v>
      </c>
      <c r="F304" s="1">
        <f>'Salary and Rating'!J304</f>
        <v>0</v>
      </c>
      <c r="G304" s="1">
        <f>'Salary and Rating'!K304</f>
        <v>0</v>
      </c>
      <c r="H304" s="1">
        <f>'Salary and Rating'!L304</f>
        <v>0</v>
      </c>
      <c r="I304" s="13">
        <f>IF('2012-2013'!D303=0,0,'2012-2013'!C303)</f>
        <v>0</v>
      </c>
      <c r="J304" s="13">
        <f>IF('2013-2014'!D303=0,0,'2012-2013'!AD303)</f>
        <v>0</v>
      </c>
      <c r="K304" s="13">
        <f>IF('2014-2015'!D303=0,0,'2013-2014'!AD303)</f>
        <v>0</v>
      </c>
      <c r="L304" s="13">
        <f>IF('2014-2015'!E303=0,0,'2014-2015'!AD303)</f>
        <v>0</v>
      </c>
      <c r="M304" s="13">
        <f>IF('2012-2013'!D303=0,0,'2012-2013'!C303)</f>
        <v>0</v>
      </c>
      <c r="N304" s="13">
        <f>IF('2013-2014'!D303=0,0,'2012-2013'!AE303)</f>
        <v>0</v>
      </c>
      <c r="O304" s="13">
        <f>IF('2014-2015'!D303=0,0,'2013-2014'!AE303)</f>
        <v>0</v>
      </c>
      <c r="P304" s="13">
        <f>IF('2014-2015'!E303=0,0,'2014-2015'!AE303)</f>
        <v>0</v>
      </c>
    </row>
  </sheetData>
  <mergeCells count="6">
    <mergeCell ref="F3:H3"/>
    <mergeCell ref="I3:L3"/>
    <mergeCell ref="M3:P3"/>
    <mergeCell ref="A3:A4"/>
    <mergeCell ref="B3:B4"/>
    <mergeCell ref="C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Inputs</vt:lpstr>
      <vt:lpstr>Budget</vt:lpstr>
      <vt:lpstr>Salary and Rating</vt:lpstr>
      <vt:lpstr>Category Tables</vt:lpstr>
      <vt:lpstr>2012-2013</vt:lpstr>
      <vt:lpstr>2013-2014</vt:lpstr>
      <vt:lpstr>2014-2015</vt:lpstr>
      <vt:lpstr>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Kishel</dc:creator>
  <cp:lastModifiedBy>April Gariepy</cp:lastModifiedBy>
  <dcterms:created xsi:type="dcterms:W3CDTF">2012-09-18T18:43:31Z</dcterms:created>
  <dcterms:modified xsi:type="dcterms:W3CDTF">2013-02-13T03:54:23Z</dcterms:modified>
</cp:coreProperties>
</file>